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199" i="3" l="1"/>
  <c r="F1199" i="3"/>
  <c r="K1199" i="3" s="1"/>
  <c r="G1199" i="3"/>
  <c r="H1199" i="3"/>
  <c r="I1199" i="3"/>
  <c r="J1199" i="3"/>
  <c r="E1200" i="3"/>
  <c r="F1200" i="3"/>
  <c r="G1200" i="3"/>
  <c r="H1200" i="3"/>
  <c r="I1200" i="3"/>
  <c r="J1200" i="3"/>
  <c r="K1200" i="3"/>
  <c r="L1200" i="3"/>
  <c r="AB1200" i="3"/>
  <c r="AR1200" i="3"/>
  <c r="BH1200" i="3"/>
  <c r="E1201" i="3"/>
  <c r="F1201" i="3"/>
  <c r="K1201" i="3" s="1"/>
  <c r="G1201" i="3"/>
  <c r="H1201" i="3"/>
  <c r="I1201" i="3"/>
  <c r="J1201" i="3"/>
  <c r="E1202" i="3"/>
  <c r="F1202" i="3"/>
  <c r="G1202" i="3"/>
  <c r="H1202" i="3"/>
  <c r="I1202" i="3"/>
  <c r="J1202" i="3"/>
  <c r="K1202" i="3"/>
  <c r="L1202" i="3"/>
  <c r="P1202" i="3"/>
  <c r="T1202" i="3"/>
  <c r="X1202" i="3"/>
  <c r="AB1202" i="3"/>
  <c r="AF1202" i="3"/>
  <c r="AJ1202" i="3"/>
  <c r="AN1202" i="3"/>
  <c r="AR1202" i="3"/>
  <c r="AV1202" i="3"/>
  <c r="AZ1202" i="3"/>
  <c r="BD1202" i="3"/>
  <c r="BH1202" i="3"/>
  <c r="E1203" i="3"/>
  <c r="F1203" i="3"/>
  <c r="K1203" i="3" s="1"/>
  <c r="G1203" i="3"/>
  <c r="H1203" i="3"/>
  <c r="I1203" i="3"/>
  <c r="J1203" i="3"/>
  <c r="E1204" i="3"/>
  <c r="F1204" i="3"/>
  <c r="G1204" i="3"/>
  <c r="H1204" i="3"/>
  <c r="I1204" i="3"/>
  <c r="J1204" i="3"/>
  <c r="K1204" i="3"/>
  <c r="L1204" i="3"/>
  <c r="N1204" i="3" s="1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E1205" i="3"/>
  <c r="F1205" i="3"/>
  <c r="K1205" i="3" s="1"/>
  <c r="M1205" i="3" s="1"/>
  <c r="G1205" i="3"/>
  <c r="H1205" i="3"/>
  <c r="I1205" i="3"/>
  <c r="J1205" i="3"/>
  <c r="L1205" i="3"/>
  <c r="N1205" i="3"/>
  <c r="R1205" i="3"/>
  <c r="T1205" i="3"/>
  <c r="V1205" i="3"/>
  <c r="Z1205" i="3"/>
  <c r="AB1205" i="3"/>
  <c r="AD1205" i="3"/>
  <c r="AH1205" i="3"/>
  <c r="AJ1205" i="3"/>
  <c r="AL1205" i="3"/>
  <c r="AN1205" i="3"/>
  <c r="AP1205" i="3"/>
  <c r="AR1205" i="3"/>
  <c r="AT1205" i="3"/>
  <c r="AV1205" i="3"/>
  <c r="AX1205" i="3"/>
  <c r="AZ1205" i="3"/>
  <c r="BB1205" i="3"/>
  <c r="BD1205" i="3"/>
  <c r="BF1205" i="3"/>
  <c r="BH1205" i="3"/>
  <c r="E1206" i="3"/>
  <c r="F1206" i="3"/>
  <c r="G1206" i="3"/>
  <c r="H1206" i="3"/>
  <c r="L1206" i="3" s="1"/>
  <c r="I1206" i="3"/>
  <c r="J1206" i="3"/>
  <c r="E1207" i="3"/>
  <c r="F1207" i="3"/>
  <c r="K1207" i="3" s="1"/>
  <c r="T1207" i="3" s="1"/>
  <c r="G1207" i="3"/>
  <c r="H1207" i="3"/>
  <c r="L1207" i="3" s="1"/>
  <c r="AD1207" i="3" s="1"/>
  <c r="I1207" i="3"/>
  <c r="J1207" i="3"/>
  <c r="V1207" i="3"/>
  <c r="AL1207" i="3"/>
  <c r="BB1207" i="3"/>
  <c r="E1208" i="3"/>
  <c r="F1208" i="3"/>
  <c r="G1208" i="3"/>
  <c r="H1208" i="3"/>
  <c r="I1208" i="3"/>
  <c r="J1208" i="3"/>
  <c r="E1209" i="3"/>
  <c r="F1209" i="3"/>
  <c r="K1209" i="3" s="1"/>
  <c r="AH1209" i="3" s="1"/>
  <c r="G1209" i="3"/>
  <c r="H1209" i="3"/>
  <c r="L1209" i="3" s="1"/>
  <c r="I1209" i="3"/>
  <c r="J1209" i="3"/>
  <c r="E1210" i="3"/>
  <c r="F1210" i="3"/>
  <c r="K1210" i="3" s="1"/>
  <c r="G1210" i="3"/>
  <c r="H1210" i="3"/>
  <c r="I1210" i="3"/>
  <c r="J1210" i="3"/>
  <c r="L1210" i="3" s="1"/>
  <c r="E1211" i="3"/>
  <c r="F1211" i="3"/>
  <c r="G1211" i="3"/>
  <c r="H1211" i="3"/>
  <c r="L1211" i="3" s="1"/>
  <c r="I1211" i="3"/>
  <c r="J1211" i="3"/>
  <c r="E1212" i="3"/>
  <c r="F1212" i="3"/>
  <c r="K1212" i="3" s="1"/>
  <c r="G1212" i="3"/>
  <c r="H1212" i="3"/>
  <c r="L1212" i="3" s="1"/>
  <c r="I1212" i="3"/>
  <c r="J1212" i="3"/>
  <c r="E1213" i="3"/>
  <c r="F1213" i="3"/>
  <c r="G1213" i="3"/>
  <c r="H1213" i="3"/>
  <c r="L1213" i="3" s="1"/>
  <c r="I1213" i="3"/>
  <c r="J1213" i="3"/>
  <c r="E1214" i="3"/>
  <c r="K1214" i="3" s="1"/>
  <c r="F1214" i="3"/>
  <c r="G1214" i="3"/>
  <c r="H1214" i="3"/>
  <c r="I1214" i="3"/>
  <c r="L1214" i="3" s="1"/>
  <c r="J1214" i="3"/>
  <c r="E1215" i="3"/>
  <c r="F1215" i="3"/>
  <c r="G1215" i="3"/>
  <c r="H1215" i="3"/>
  <c r="I1215" i="3"/>
  <c r="L1215" i="3" s="1"/>
  <c r="J1215" i="3"/>
  <c r="K1215" i="3"/>
  <c r="M1215" i="3"/>
  <c r="Q1215" i="3"/>
  <c r="U1215" i="3"/>
  <c r="AC1215" i="3"/>
  <c r="AG1215" i="3"/>
  <c r="AK1215" i="3"/>
  <c r="AS1215" i="3"/>
  <c r="AW1215" i="3"/>
  <c r="BA1215" i="3"/>
  <c r="BI1215" i="3"/>
  <c r="E1216" i="3"/>
  <c r="F1216" i="3"/>
  <c r="G1216" i="3"/>
  <c r="H1216" i="3"/>
  <c r="I1216" i="3"/>
  <c r="L1216" i="3" s="1"/>
  <c r="J1216" i="3"/>
  <c r="K1216" i="3"/>
  <c r="AI1216" i="3"/>
  <c r="E1217" i="3"/>
  <c r="K1217" i="3" s="1"/>
  <c r="AM1217" i="3" s="1"/>
  <c r="F1217" i="3"/>
  <c r="G1217" i="3"/>
  <c r="H1217" i="3"/>
  <c r="I1217" i="3"/>
  <c r="L1217" i="3" s="1"/>
  <c r="J1217" i="3"/>
  <c r="O1217" i="3"/>
  <c r="AE1217" i="3"/>
  <c r="AU1217" i="3"/>
  <c r="E1218" i="3"/>
  <c r="F1218" i="3"/>
  <c r="G1218" i="3"/>
  <c r="H1218" i="3"/>
  <c r="I1218" i="3"/>
  <c r="L1218" i="3" s="1"/>
  <c r="J1218" i="3"/>
  <c r="K1218" i="3"/>
  <c r="AA1218" i="3" s="1"/>
  <c r="S1218" i="3"/>
  <c r="AI1218" i="3"/>
  <c r="AQ1218" i="3"/>
  <c r="AY1218" i="3"/>
  <c r="E1219" i="3"/>
  <c r="K1219" i="3" s="1"/>
  <c r="AE1219" i="3" s="1"/>
  <c r="F1219" i="3"/>
  <c r="G1219" i="3"/>
  <c r="H1219" i="3"/>
  <c r="I1219" i="3"/>
  <c r="L1219" i="3" s="1"/>
  <c r="J1219" i="3"/>
  <c r="E1220" i="3"/>
  <c r="F1220" i="3"/>
  <c r="G1220" i="3"/>
  <c r="H1220" i="3"/>
  <c r="I1220" i="3"/>
  <c r="L1220" i="3" s="1"/>
  <c r="J1220" i="3"/>
  <c r="K1220" i="3"/>
  <c r="S1220" i="3"/>
  <c r="AI1220" i="3"/>
  <c r="AQ1220" i="3"/>
  <c r="AY1220" i="3"/>
  <c r="E1221" i="3"/>
  <c r="K1221" i="3" s="1"/>
  <c r="AM1221" i="3" s="1"/>
  <c r="F1221" i="3"/>
  <c r="G1221" i="3"/>
  <c r="H1221" i="3"/>
  <c r="I1221" i="3"/>
  <c r="L1221" i="3" s="1"/>
  <c r="J1221" i="3"/>
  <c r="O1221" i="3"/>
  <c r="AE1221" i="3"/>
  <c r="AU1221" i="3"/>
  <c r="E1222" i="3"/>
  <c r="F1222" i="3"/>
  <c r="G1222" i="3"/>
  <c r="H1222" i="3"/>
  <c r="I1222" i="3"/>
  <c r="L1222" i="3" s="1"/>
  <c r="J1222" i="3"/>
  <c r="K1222" i="3"/>
  <c r="AA1222" i="3" s="1"/>
  <c r="S1222" i="3"/>
  <c r="AI1222" i="3"/>
  <c r="AQ1222" i="3"/>
  <c r="AY1222" i="3"/>
  <c r="E1223" i="3"/>
  <c r="K1223" i="3" s="1"/>
  <c r="F1223" i="3"/>
  <c r="G1223" i="3"/>
  <c r="H1223" i="3"/>
  <c r="I1223" i="3"/>
  <c r="L1223" i="3" s="1"/>
  <c r="AM1223" i="3" s="1"/>
  <c r="J1223" i="3"/>
  <c r="W1223" i="3"/>
  <c r="BC1223" i="3"/>
  <c r="E1224" i="3"/>
  <c r="K1224" i="3" s="1"/>
  <c r="F1224" i="3"/>
  <c r="G1224" i="3"/>
  <c r="H1224" i="3"/>
  <c r="I1224" i="3"/>
  <c r="L1224" i="3" s="1"/>
  <c r="J1224" i="3"/>
  <c r="Y1224" i="3"/>
  <c r="AG1224" i="3"/>
  <c r="AO1224" i="3"/>
  <c r="BE1224" i="3"/>
  <c r="E1225" i="3"/>
  <c r="F1225" i="3"/>
  <c r="G1225" i="3"/>
  <c r="H1225" i="3"/>
  <c r="I1225" i="3"/>
  <c r="L1225" i="3" s="1"/>
  <c r="J1225" i="3"/>
  <c r="K1225" i="3"/>
  <c r="M1225" i="3"/>
  <c r="O1225" i="3"/>
  <c r="BL1225" i="3" s="1"/>
  <c r="Q1225" i="3"/>
  <c r="S1225" i="3"/>
  <c r="U1225" i="3"/>
  <c r="W1225" i="3"/>
  <c r="Y1225" i="3"/>
  <c r="AA1225" i="3"/>
  <c r="AC1225" i="3"/>
  <c r="AE1225" i="3"/>
  <c r="AG1225" i="3"/>
  <c r="AI1225" i="3"/>
  <c r="AK1225" i="3"/>
  <c r="AM1225" i="3"/>
  <c r="AO1225" i="3"/>
  <c r="AQ1225" i="3"/>
  <c r="AS1225" i="3"/>
  <c r="AU1225" i="3"/>
  <c r="AW1225" i="3"/>
  <c r="AY1225" i="3"/>
  <c r="BA1225" i="3"/>
  <c r="BC1225" i="3"/>
  <c r="BE1225" i="3"/>
  <c r="BG1225" i="3"/>
  <c r="BI1225" i="3"/>
  <c r="BM1225" i="3"/>
  <c r="E1226" i="3"/>
  <c r="F1226" i="3"/>
  <c r="G1226" i="3"/>
  <c r="H1226" i="3"/>
  <c r="I1226" i="3"/>
  <c r="L1226" i="3" s="1"/>
  <c r="S1226" i="3" s="1"/>
  <c r="J1226" i="3"/>
  <c r="K1226" i="3"/>
  <c r="M1226" i="3" s="1"/>
  <c r="O1226" i="3"/>
  <c r="Q1226" i="3"/>
  <c r="W1226" i="3"/>
  <c r="Y1226" i="3"/>
  <c r="AE1226" i="3"/>
  <c r="AG1226" i="3"/>
  <c r="AM1226" i="3"/>
  <c r="AO1226" i="3"/>
  <c r="AU1226" i="3"/>
  <c r="AW1226" i="3"/>
  <c r="BC1226" i="3"/>
  <c r="BE1226" i="3"/>
  <c r="E1227" i="3"/>
  <c r="F1227" i="3"/>
  <c r="G1227" i="3"/>
  <c r="H1227" i="3"/>
  <c r="I1227" i="3"/>
  <c r="L1227" i="3" s="1"/>
  <c r="J1227" i="3"/>
  <c r="K1227" i="3"/>
  <c r="M1227" i="3"/>
  <c r="S1227" i="3"/>
  <c r="U1227" i="3"/>
  <c r="AA1227" i="3"/>
  <c r="AC1227" i="3"/>
  <c r="AI1227" i="3"/>
  <c r="AK1227" i="3"/>
  <c r="AQ1227" i="3"/>
  <c r="AS1227" i="3"/>
  <c r="AY1227" i="3"/>
  <c r="BA1227" i="3"/>
  <c r="BG1227" i="3"/>
  <c r="BI1227" i="3"/>
  <c r="E1228" i="3"/>
  <c r="K1228" i="3" s="1"/>
  <c r="F1228" i="3"/>
  <c r="G1228" i="3"/>
  <c r="H1228" i="3"/>
  <c r="I1228" i="3"/>
  <c r="L1228" i="3" s="1"/>
  <c r="J1228" i="3"/>
  <c r="Q1228" i="3"/>
  <c r="Y1228" i="3"/>
  <c r="AG1228" i="3"/>
  <c r="AO1228" i="3"/>
  <c r="AW1228" i="3"/>
  <c r="BE1228" i="3"/>
  <c r="E1229" i="3"/>
  <c r="F1229" i="3"/>
  <c r="G1229" i="3"/>
  <c r="H1229" i="3"/>
  <c r="I1229" i="3"/>
  <c r="L1229" i="3" s="1"/>
  <c r="J1229" i="3"/>
  <c r="K1229" i="3"/>
  <c r="M1229" i="3"/>
  <c r="S1229" i="3"/>
  <c r="U1229" i="3"/>
  <c r="AA1229" i="3"/>
  <c r="AC1229" i="3"/>
  <c r="AI1229" i="3"/>
  <c r="AK1229" i="3"/>
  <c r="AQ1229" i="3"/>
  <c r="AS1229" i="3"/>
  <c r="AY1229" i="3"/>
  <c r="BA1229" i="3"/>
  <c r="BG1229" i="3"/>
  <c r="BI1229" i="3"/>
  <c r="E1230" i="3"/>
  <c r="K1230" i="3" s="1"/>
  <c r="AO1230" i="3" s="1"/>
  <c r="F1230" i="3"/>
  <c r="G1230" i="3"/>
  <c r="H1230" i="3"/>
  <c r="I1230" i="3"/>
  <c r="L1230" i="3" s="1"/>
  <c r="J1230" i="3"/>
  <c r="Q1230" i="3"/>
  <c r="AG1230" i="3"/>
  <c r="AW1230" i="3"/>
  <c r="E1231" i="3"/>
  <c r="F1231" i="3"/>
  <c r="G1231" i="3"/>
  <c r="H1231" i="3"/>
  <c r="I1231" i="3"/>
  <c r="L1231" i="3" s="1"/>
  <c r="J1231" i="3"/>
  <c r="K1231" i="3"/>
  <c r="M1231" i="3"/>
  <c r="S1231" i="3"/>
  <c r="U1231" i="3"/>
  <c r="AA1231" i="3"/>
  <c r="AC1231" i="3"/>
  <c r="AI1231" i="3"/>
  <c r="AK1231" i="3"/>
  <c r="AQ1231" i="3"/>
  <c r="AS1231" i="3"/>
  <c r="AY1231" i="3"/>
  <c r="BA1231" i="3"/>
  <c r="BF1231" i="3"/>
  <c r="BG1231" i="3"/>
  <c r="BM1231" i="3"/>
  <c r="E1232" i="3"/>
  <c r="F1232" i="3"/>
  <c r="G1232" i="3"/>
  <c r="H1232" i="3"/>
  <c r="I1232" i="3"/>
  <c r="L1232" i="3" s="1"/>
  <c r="J1232" i="3"/>
  <c r="K1232" i="3"/>
  <c r="AI1232" i="3"/>
  <c r="AY1232" i="3"/>
  <c r="E1233" i="3"/>
  <c r="K1233" i="3" s="1"/>
  <c r="U1233" i="3" s="1"/>
  <c r="F1233" i="3"/>
  <c r="G1233" i="3"/>
  <c r="H1233" i="3"/>
  <c r="I1233" i="3"/>
  <c r="L1233" i="3" s="1"/>
  <c r="J1233" i="3"/>
  <c r="AK1233" i="3"/>
  <c r="BA1233" i="3"/>
  <c r="E1234" i="3"/>
  <c r="F1234" i="3"/>
  <c r="G1234" i="3"/>
  <c r="H1234" i="3"/>
  <c r="I1234" i="3"/>
  <c r="L1234" i="3" s="1"/>
  <c r="J1234" i="3"/>
  <c r="K1234" i="3"/>
  <c r="O1234" i="3" s="1"/>
  <c r="S1234" i="3"/>
  <c r="AI1234" i="3"/>
  <c r="AY1234" i="3"/>
  <c r="E1235" i="3"/>
  <c r="K1235" i="3" s="1"/>
  <c r="F1235" i="3"/>
  <c r="G1235" i="3"/>
  <c r="H1235" i="3"/>
  <c r="I1235" i="3"/>
  <c r="L1235" i="3" s="1"/>
  <c r="J1235" i="3"/>
  <c r="BA1235" i="3"/>
  <c r="E1236" i="3"/>
  <c r="F1236" i="3"/>
  <c r="G1236" i="3"/>
  <c r="H1236" i="3"/>
  <c r="I1236" i="3"/>
  <c r="L1236" i="3" s="1"/>
  <c r="AY1236" i="3" s="1"/>
  <c r="J1236" i="3"/>
  <c r="K1236" i="3"/>
  <c r="S1236" i="3"/>
  <c r="AI1236" i="3"/>
  <c r="E1237" i="3"/>
  <c r="K1237" i="3" s="1"/>
  <c r="F1237" i="3"/>
  <c r="G1237" i="3"/>
  <c r="H1237" i="3"/>
  <c r="I1237" i="3"/>
  <c r="L1237" i="3" s="1"/>
  <c r="J1237" i="3"/>
  <c r="AF1237" i="3"/>
  <c r="AN1237" i="3"/>
  <c r="E1238" i="3"/>
  <c r="F1238" i="3"/>
  <c r="G1238" i="3"/>
  <c r="H1238" i="3"/>
  <c r="I1238" i="3"/>
  <c r="L1238" i="3" s="1"/>
  <c r="J1238" i="3"/>
  <c r="K1238" i="3"/>
  <c r="S1238" i="3"/>
  <c r="AA1238" i="3"/>
  <c r="AI1238" i="3"/>
  <c r="AQ1238" i="3"/>
  <c r="AY1238" i="3"/>
  <c r="BG1238" i="3"/>
  <c r="E1239" i="3"/>
  <c r="K1239" i="3" s="1"/>
  <c r="AN1239" i="3" s="1"/>
  <c r="F1239" i="3"/>
  <c r="G1239" i="3"/>
  <c r="H1239" i="3"/>
  <c r="I1239" i="3"/>
  <c r="L1239" i="3" s="1"/>
  <c r="J1239" i="3"/>
  <c r="P1239" i="3"/>
  <c r="X1239" i="3"/>
  <c r="AF1239" i="3"/>
  <c r="AV1239" i="3"/>
  <c r="BD1239" i="3"/>
  <c r="BI1239" i="3"/>
  <c r="E1240" i="3"/>
  <c r="K1240" i="3" s="1"/>
  <c r="F1240" i="3"/>
  <c r="G1240" i="3"/>
  <c r="H1240" i="3"/>
  <c r="I1240" i="3"/>
  <c r="L1240" i="3" s="1"/>
  <c r="J1240" i="3"/>
  <c r="N1240" i="3"/>
  <c r="S1240" i="3"/>
  <c r="Y1240" i="3"/>
  <c r="AD1240" i="3"/>
  <c r="AI1240" i="3"/>
  <c r="AO1240" i="3"/>
  <c r="AT1240" i="3"/>
  <c r="AY1240" i="3"/>
  <c r="BE1240" i="3"/>
  <c r="E1241" i="3"/>
  <c r="K1241" i="3" s="1"/>
  <c r="F1241" i="3"/>
  <c r="G1241" i="3"/>
  <c r="H1241" i="3"/>
  <c r="I1241" i="3"/>
  <c r="L1241" i="3" s="1"/>
  <c r="S1241" i="3" s="1"/>
  <c r="J1241" i="3"/>
  <c r="M1241" i="3"/>
  <c r="X1241" i="3"/>
  <c r="AC1241" i="3"/>
  <c r="AI1241" i="3"/>
  <c r="AS1241" i="3"/>
  <c r="AY1241" i="3"/>
  <c r="BD1241" i="3"/>
  <c r="E1242" i="3"/>
  <c r="K1242" i="3" s="1"/>
  <c r="F1242" i="3"/>
  <c r="G1242" i="3"/>
  <c r="H1242" i="3"/>
  <c r="I1242" i="3"/>
  <c r="L1242" i="3" s="1"/>
  <c r="J1242" i="3"/>
  <c r="N1242" i="3"/>
  <c r="Y1242" i="3"/>
  <c r="AD1242" i="3"/>
  <c r="AI1242" i="3"/>
  <c r="AT1242" i="3"/>
  <c r="AY1242" i="3"/>
  <c r="BE1242" i="3"/>
  <c r="E1243" i="3"/>
  <c r="K1243" i="3" s="1"/>
  <c r="F1243" i="3"/>
  <c r="G1243" i="3"/>
  <c r="H1243" i="3"/>
  <c r="I1243" i="3"/>
  <c r="L1243" i="3" s="1"/>
  <c r="J1243" i="3"/>
  <c r="M1243" i="3"/>
  <c r="X1243" i="3"/>
  <c r="AC1243" i="3"/>
  <c r="AI1243" i="3"/>
  <c r="AS1243" i="3"/>
  <c r="AY1243" i="3"/>
  <c r="BD1243" i="3"/>
  <c r="E1244" i="3"/>
  <c r="K1244" i="3" s="1"/>
  <c r="F1244" i="3"/>
  <c r="G1244" i="3"/>
  <c r="H1244" i="3"/>
  <c r="I1244" i="3"/>
  <c r="L1244" i="3" s="1"/>
  <c r="J1244" i="3"/>
  <c r="N1244" i="3"/>
  <c r="Y1244" i="3"/>
  <c r="AD1244" i="3"/>
  <c r="AI1244" i="3"/>
  <c r="AT1244" i="3"/>
  <c r="AY1244" i="3"/>
  <c r="BE1244" i="3"/>
  <c r="E1245" i="3"/>
  <c r="K1245" i="3" s="1"/>
  <c r="F1245" i="3"/>
  <c r="G1245" i="3"/>
  <c r="H1245" i="3"/>
  <c r="I1245" i="3"/>
  <c r="L1245" i="3" s="1"/>
  <c r="J1245" i="3"/>
  <c r="M1245" i="3"/>
  <c r="X1245" i="3"/>
  <c r="AC1245" i="3"/>
  <c r="AI1245" i="3"/>
  <c r="AS1245" i="3"/>
  <c r="AY1245" i="3"/>
  <c r="BD1245" i="3"/>
  <c r="E1246" i="3"/>
  <c r="K1246" i="3" s="1"/>
  <c r="F1246" i="3"/>
  <c r="G1246" i="3"/>
  <c r="H1246" i="3"/>
  <c r="I1246" i="3"/>
  <c r="L1246" i="3" s="1"/>
  <c r="J1246" i="3"/>
  <c r="N1246" i="3"/>
  <c r="Y1246" i="3"/>
  <c r="AD1246" i="3"/>
  <c r="AI1246" i="3"/>
  <c r="AT1246" i="3"/>
  <c r="AY1246" i="3"/>
  <c r="BE1246" i="3"/>
  <c r="E1247" i="3"/>
  <c r="K1247" i="3" s="1"/>
  <c r="F1247" i="3"/>
  <c r="G1247" i="3"/>
  <c r="H1247" i="3"/>
  <c r="I1247" i="3"/>
  <c r="L1247" i="3" s="1"/>
  <c r="J1247" i="3"/>
  <c r="M1247" i="3"/>
  <c r="X1247" i="3"/>
  <c r="AC1247" i="3"/>
  <c r="AI1247" i="3"/>
  <c r="AS1247" i="3"/>
  <c r="AY1247" i="3"/>
  <c r="BD1247" i="3"/>
  <c r="E1248" i="3"/>
  <c r="K1248" i="3" s="1"/>
  <c r="F1248" i="3"/>
  <c r="G1248" i="3"/>
  <c r="H1248" i="3"/>
  <c r="I1248" i="3"/>
  <c r="L1248" i="3" s="1"/>
  <c r="J1248" i="3"/>
  <c r="N1248" i="3"/>
  <c r="Y1248" i="3"/>
  <c r="AD1248" i="3"/>
  <c r="AI1248" i="3"/>
  <c r="AT1248" i="3"/>
  <c r="AY1248" i="3"/>
  <c r="BE1248" i="3"/>
  <c r="E1249" i="3"/>
  <c r="K1249" i="3" s="1"/>
  <c r="F1249" i="3"/>
  <c r="G1249" i="3"/>
  <c r="H1249" i="3"/>
  <c r="I1249" i="3"/>
  <c r="L1249" i="3" s="1"/>
  <c r="J1249" i="3"/>
  <c r="M1249" i="3"/>
  <c r="X1249" i="3"/>
  <c r="AC1249" i="3"/>
  <c r="AI1249" i="3"/>
  <c r="AS1249" i="3"/>
  <c r="AY1249" i="3"/>
  <c r="BD1249" i="3"/>
  <c r="E1250" i="3"/>
  <c r="K1250" i="3" s="1"/>
  <c r="F1250" i="3"/>
  <c r="G1250" i="3"/>
  <c r="H1250" i="3"/>
  <c r="I1250" i="3"/>
  <c r="L1250" i="3" s="1"/>
  <c r="J1250" i="3"/>
  <c r="N1250" i="3"/>
  <c r="Y1250" i="3"/>
  <c r="AD1250" i="3"/>
  <c r="AI1250" i="3"/>
  <c r="AS1250" i="3"/>
  <c r="AW1250" i="3"/>
  <c r="BA1250" i="3"/>
  <c r="BI1250" i="3"/>
  <c r="E1251" i="3"/>
  <c r="F1251" i="3"/>
  <c r="G1251" i="3"/>
  <c r="H1251" i="3"/>
  <c r="I1251" i="3"/>
  <c r="L1251" i="3" s="1"/>
  <c r="J1251" i="3"/>
  <c r="K1251" i="3"/>
  <c r="S1251" i="3"/>
  <c r="AI1251" i="3"/>
  <c r="AY1251" i="3"/>
  <c r="E1252" i="3"/>
  <c r="K1252" i="3" s="1"/>
  <c r="F1252" i="3"/>
  <c r="G1252" i="3"/>
  <c r="H1252" i="3"/>
  <c r="I1252" i="3"/>
  <c r="L1252" i="3" s="1"/>
  <c r="O1252" i="3" s="1"/>
  <c r="J1252" i="3"/>
  <c r="W1252" i="3"/>
  <c r="AE1252" i="3"/>
  <c r="AM1252" i="3"/>
  <c r="BC1252" i="3"/>
  <c r="E1253" i="3"/>
  <c r="F1253" i="3"/>
  <c r="G1253" i="3"/>
  <c r="H1253" i="3"/>
  <c r="I1253" i="3"/>
  <c r="L1253" i="3" s="1"/>
  <c r="J1253" i="3"/>
  <c r="K1253" i="3"/>
  <c r="S1253" i="3" s="1"/>
  <c r="AA1253" i="3"/>
  <c r="AQ1253" i="3"/>
  <c r="BG1253" i="3"/>
  <c r="E1254" i="3"/>
  <c r="K1254" i="3" s="1"/>
  <c r="F1254" i="3"/>
  <c r="G1254" i="3"/>
  <c r="H1254" i="3"/>
  <c r="I1254" i="3"/>
  <c r="L1254" i="3" s="1"/>
  <c r="O1254" i="3" s="1"/>
  <c r="J1254" i="3"/>
  <c r="W1254" i="3"/>
  <c r="AE1254" i="3"/>
  <c r="AM1254" i="3"/>
  <c r="BC1254" i="3"/>
  <c r="E1255" i="3"/>
  <c r="F1255" i="3"/>
  <c r="G1255" i="3"/>
  <c r="H1255" i="3"/>
  <c r="I1255" i="3"/>
  <c r="L1255" i="3" s="1"/>
  <c r="J1255" i="3"/>
  <c r="K1255" i="3"/>
  <c r="AQ1255" i="3"/>
  <c r="E1256" i="3"/>
  <c r="K1256" i="3" s="1"/>
  <c r="F1256" i="3"/>
  <c r="G1256" i="3"/>
  <c r="H1256" i="3"/>
  <c r="I1256" i="3"/>
  <c r="L1256" i="3" s="1"/>
  <c r="J1256" i="3"/>
  <c r="W1256" i="3"/>
  <c r="AE1256" i="3"/>
  <c r="AM1256" i="3"/>
  <c r="BC1256" i="3"/>
  <c r="E1257" i="3"/>
  <c r="F1257" i="3"/>
  <c r="G1257" i="3"/>
  <c r="H1257" i="3"/>
  <c r="I1257" i="3"/>
  <c r="L1257" i="3" s="1"/>
  <c r="J1257" i="3"/>
  <c r="K1257" i="3"/>
  <c r="S1257" i="3" s="1"/>
  <c r="AA1257" i="3"/>
  <c r="AQ1257" i="3"/>
  <c r="BG1257" i="3"/>
  <c r="E1258" i="3"/>
  <c r="K1258" i="3" s="1"/>
  <c r="F1258" i="3"/>
  <c r="G1258" i="3"/>
  <c r="H1258" i="3"/>
  <c r="I1258" i="3"/>
  <c r="L1258" i="3" s="1"/>
  <c r="O1258" i="3" s="1"/>
  <c r="J1258" i="3"/>
  <c r="W1258" i="3"/>
  <c r="AE1258" i="3"/>
  <c r="AM1258" i="3"/>
  <c r="BC1258" i="3"/>
  <c r="E1259" i="3"/>
  <c r="F1259" i="3"/>
  <c r="G1259" i="3"/>
  <c r="H1259" i="3"/>
  <c r="I1259" i="3"/>
  <c r="L1259" i="3" s="1"/>
  <c r="J1259" i="3"/>
  <c r="K1259" i="3"/>
  <c r="AQ1259" i="3"/>
  <c r="E1260" i="3"/>
  <c r="K1260" i="3" s="1"/>
  <c r="F1260" i="3"/>
  <c r="G1260" i="3"/>
  <c r="H1260" i="3"/>
  <c r="I1260" i="3"/>
  <c r="J1260" i="3"/>
  <c r="E1261" i="3"/>
  <c r="K1261" i="3" s="1"/>
  <c r="F1261" i="3"/>
  <c r="G1261" i="3"/>
  <c r="H1261" i="3"/>
  <c r="I1261" i="3"/>
  <c r="L1261" i="3" s="1"/>
  <c r="J1261" i="3"/>
  <c r="Y1261" i="3"/>
  <c r="AU1261" i="3"/>
  <c r="E1262" i="3"/>
  <c r="K1262" i="3" s="1"/>
  <c r="F1262" i="3"/>
  <c r="G1262" i="3"/>
  <c r="H1262" i="3"/>
  <c r="I1262" i="3"/>
  <c r="J1262" i="3"/>
  <c r="E1263" i="3"/>
  <c r="K1263" i="3" s="1"/>
  <c r="F1263" i="3"/>
  <c r="G1263" i="3"/>
  <c r="H1263" i="3"/>
  <c r="I1263" i="3"/>
  <c r="L1263" i="3" s="1"/>
  <c r="J1263" i="3"/>
  <c r="S1263" i="3"/>
  <c r="AC1263" i="3"/>
  <c r="AM1263" i="3"/>
  <c r="AU1263" i="3"/>
  <c r="BC1263" i="3"/>
  <c r="E1264" i="3"/>
  <c r="K1264" i="3" s="1"/>
  <c r="R1264" i="3" s="1"/>
  <c r="F1264" i="3"/>
  <c r="G1264" i="3"/>
  <c r="H1264" i="3"/>
  <c r="I1264" i="3"/>
  <c r="L1264" i="3" s="1"/>
  <c r="J1264" i="3"/>
  <c r="M1264" i="3"/>
  <c r="Q1264" i="3"/>
  <c r="U1264" i="3"/>
  <c r="Y1264" i="3"/>
  <c r="AC1264" i="3"/>
  <c r="AG1264" i="3"/>
  <c r="AK1264" i="3"/>
  <c r="AO1264" i="3"/>
  <c r="AS1264" i="3"/>
  <c r="AW1264" i="3"/>
  <c r="BA1264" i="3"/>
  <c r="BE1264" i="3"/>
  <c r="BI1264" i="3"/>
  <c r="E1265" i="3"/>
  <c r="F1265" i="3"/>
  <c r="G1265" i="3"/>
  <c r="H1265" i="3"/>
  <c r="I1265" i="3"/>
  <c r="J1265" i="3"/>
  <c r="K1265" i="3"/>
  <c r="T1265" i="3" s="1"/>
  <c r="L1265" i="3"/>
  <c r="O1265" i="3"/>
  <c r="S1265" i="3"/>
  <c r="W1265" i="3"/>
  <c r="AA1265" i="3"/>
  <c r="AE1265" i="3"/>
  <c r="AI1265" i="3"/>
  <c r="AM1265" i="3"/>
  <c r="AQ1265" i="3"/>
  <c r="AU1265" i="3"/>
  <c r="AY1265" i="3"/>
  <c r="BC1265" i="3"/>
  <c r="BG1265" i="3"/>
  <c r="E1266" i="3"/>
  <c r="K1266" i="3" s="1"/>
  <c r="R1266" i="3" s="1"/>
  <c r="F1266" i="3"/>
  <c r="G1266" i="3"/>
  <c r="H1266" i="3"/>
  <c r="I1266" i="3"/>
  <c r="L1266" i="3" s="1"/>
  <c r="J1266" i="3"/>
  <c r="M1266" i="3"/>
  <c r="Q1266" i="3"/>
  <c r="U1266" i="3"/>
  <c r="Y1266" i="3"/>
  <c r="AC1266" i="3"/>
  <c r="AG1266" i="3"/>
  <c r="AK1266" i="3"/>
  <c r="AO1266" i="3"/>
  <c r="AS1266" i="3"/>
  <c r="AW1266" i="3"/>
  <c r="BA1266" i="3"/>
  <c r="BE1266" i="3"/>
  <c r="BI1266" i="3"/>
  <c r="E1267" i="3"/>
  <c r="F1267" i="3"/>
  <c r="G1267" i="3"/>
  <c r="H1267" i="3"/>
  <c r="I1267" i="3"/>
  <c r="J1267" i="3"/>
  <c r="K1267" i="3"/>
  <c r="T1267" i="3" s="1"/>
  <c r="L1267" i="3"/>
  <c r="O1267" i="3"/>
  <c r="S1267" i="3"/>
  <c r="W1267" i="3"/>
  <c r="AA1267" i="3"/>
  <c r="AE1267" i="3"/>
  <c r="AI1267" i="3"/>
  <c r="AM1267" i="3"/>
  <c r="AQ1267" i="3"/>
  <c r="AU1267" i="3"/>
  <c r="AY1267" i="3"/>
  <c r="BC1267" i="3"/>
  <c r="BG1267" i="3"/>
  <c r="E1268" i="3"/>
  <c r="K1268" i="3" s="1"/>
  <c r="R1268" i="3" s="1"/>
  <c r="F1268" i="3"/>
  <c r="G1268" i="3"/>
  <c r="H1268" i="3"/>
  <c r="I1268" i="3"/>
  <c r="L1268" i="3" s="1"/>
  <c r="J1268" i="3"/>
  <c r="M1268" i="3"/>
  <c r="Q1268" i="3"/>
  <c r="U1268" i="3"/>
  <c r="Y1268" i="3"/>
  <c r="AC1268" i="3"/>
  <c r="AG1268" i="3"/>
  <c r="AK1268" i="3"/>
  <c r="AO1268" i="3"/>
  <c r="AS1268" i="3"/>
  <c r="AW1268" i="3"/>
  <c r="BA1268" i="3"/>
  <c r="BE1268" i="3"/>
  <c r="BI1268" i="3"/>
  <c r="E1269" i="3"/>
  <c r="F1269" i="3"/>
  <c r="G1269" i="3"/>
  <c r="H1269" i="3"/>
  <c r="I1269" i="3"/>
  <c r="J1269" i="3"/>
  <c r="K1269" i="3"/>
  <c r="T1269" i="3" s="1"/>
  <c r="L1269" i="3"/>
  <c r="O1269" i="3"/>
  <c r="S1269" i="3"/>
  <c r="W1269" i="3"/>
  <c r="AA1269" i="3"/>
  <c r="AE1269" i="3"/>
  <c r="AI1269" i="3"/>
  <c r="AM1269" i="3"/>
  <c r="AQ1269" i="3"/>
  <c r="AU1269" i="3"/>
  <c r="AY1269" i="3"/>
  <c r="BC1269" i="3"/>
  <c r="BG1269" i="3"/>
  <c r="E1270" i="3"/>
  <c r="K1270" i="3" s="1"/>
  <c r="R1270" i="3" s="1"/>
  <c r="F1270" i="3"/>
  <c r="G1270" i="3"/>
  <c r="H1270" i="3"/>
  <c r="I1270" i="3"/>
  <c r="L1270" i="3" s="1"/>
  <c r="J1270" i="3"/>
  <c r="M1270" i="3"/>
  <c r="Q1270" i="3"/>
  <c r="U1270" i="3"/>
  <c r="Y1270" i="3"/>
  <c r="AC1270" i="3"/>
  <c r="AG1270" i="3"/>
  <c r="AK1270" i="3"/>
  <c r="AO1270" i="3"/>
  <c r="AS1270" i="3"/>
  <c r="AW1270" i="3"/>
  <c r="BA1270" i="3"/>
  <c r="BE1270" i="3"/>
  <c r="BI1270" i="3"/>
  <c r="E1271" i="3"/>
  <c r="F1271" i="3"/>
  <c r="G1271" i="3"/>
  <c r="H1271" i="3"/>
  <c r="I1271" i="3"/>
  <c r="J1271" i="3"/>
  <c r="K1271" i="3"/>
  <c r="R1271" i="3" s="1"/>
  <c r="L1271" i="3"/>
  <c r="N1271" i="3"/>
  <c r="P1271" i="3"/>
  <c r="S1271" i="3"/>
  <c r="BM1271" i="3" s="1"/>
  <c r="V1271" i="3"/>
  <c r="X1271" i="3"/>
  <c r="AA1271" i="3"/>
  <c r="AD1271" i="3"/>
  <c r="AF1271" i="3"/>
  <c r="AI1271" i="3"/>
  <c r="AL1271" i="3"/>
  <c r="AN1271" i="3"/>
  <c r="AQ1271" i="3"/>
  <c r="AT1271" i="3"/>
  <c r="AV1271" i="3"/>
  <c r="AY1271" i="3"/>
  <c r="BB1271" i="3"/>
  <c r="BD1271" i="3"/>
  <c r="BG1271" i="3"/>
  <c r="BJ1271" i="3"/>
  <c r="E1272" i="3"/>
  <c r="K1272" i="3" s="1"/>
  <c r="F1272" i="3"/>
  <c r="G1272" i="3"/>
  <c r="H1272" i="3"/>
  <c r="I1272" i="3"/>
  <c r="L1272" i="3" s="1"/>
  <c r="J1272" i="3"/>
  <c r="E1273" i="3"/>
  <c r="F1273" i="3"/>
  <c r="G1273" i="3"/>
  <c r="H1273" i="3"/>
  <c r="I1273" i="3"/>
  <c r="J1273" i="3"/>
  <c r="K1273" i="3"/>
  <c r="R1273" i="3" s="1"/>
  <c r="L1273" i="3"/>
  <c r="N1273" i="3"/>
  <c r="P1273" i="3"/>
  <c r="S1273" i="3"/>
  <c r="V1273" i="3"/>
  <c r="X1273" i="3"/>
  <c r="AA1273" i="3"/>
  <c r="AD1273" i="3"/>
  <c r="AF1273" i="3"/>
  <c r="AI1273" i="3"/>
  <c r="AL1273" i="3"/>
  <c r="AN1273" i="3"/>
  <c r="AQ1273" i="3"/>
  <c r="AT1273" i="3"/>
  <c r="AV1273" i="3"/>
  <c r="AY1273" i="3"/>
  <c r="BB1273" i="3"/>
  <c r="BD1273" i="3"/>
  <c r="BG1273" i="3"/>
  <c r="E1274" i="3"/>
  <c r="K1274" i="3" s="1"/>
  <c r="F1274" i="3"/>
  <c r="G1274" i="3"/>
  <c r="H1274" i="3"/>
  <c r="I1274" i="3"/>
  <c r="L1274" i="3" s="1"/>
  <c r="J1274" i="3"/>
  <c r="E1275" i="3"/>
  <c r="F1275" i="3"/>
  <c r="G1275" i="3"/>
  <c r="H1275" i="3"/>
  <c r="I1275" i="3"/>
  <c r="J1275" i="3"/>
  <c r="K1275" i="3"/>
  <c r="R1275" i="3" s="1"/>
  <c r="L1275" i="3"/>
  <c r="N1275" i="3"/>
  <c r="P1275" i="3"/>
  <c r="S1275" i="3"/>
  <c r="V1275" i="3"/>
  <c r="X1275" i="3"/>
  <c r="AA1275" i="3"/>
  <c r="AD1275" i="3"/>
  <c r="AF1275" i="3"/>
  <c r="AI1275" i="3"/>
  <c r="AL1275" i="3"/>
  <c r="AN1275" i="3"/>
  <c r="AQ1275" i="3"/>
  <c r="AT1275" i="3"/>
  <c r="AV1275" i="3"/>
  <c r="AY1275" i="3"/>
  <c r="BB1275" i="3"/>
  <c r="BD1275" i="3"/>
  <c r="BG1275" i="3"/>
  <c r="E1276" i="3"/>
  <c r="K1276" i="3" s="1"/>
  <c r="F1276" i="3"/>
  <c r="G1276" i="3"/>
  <c r="H1276" i="3"/>
  <c r="I1276" i="3"/>
  <c r="L1276" i="3" s="1"/>
  <c r="J1276" i="3"/>
  <c r="E1277" i="3"/>
  <c r="F1277" i="3"/>
  <c r="G1277" i="3"/>
  <c r="H1277" i="3"/>
  <c r="I1277" i="3"/>
  <c r="J1277" i="3"/>
  <c r="K1277" i="3"/>
  <c r="R1277" i="3" s="1"/>
  <c r="L1277" i="3"/>
  <c r="N1277" i="3"/>
  <c r="P1277" i="3"/>
  <c r="S1277" i="3"/>
  <c r="V1277" i="3"/>
  <c r="X1277" i="3"/>
  <c r="AA1277" i="3"/>
  <c r="AD1277" i="3"/>
  <c r="AF1277" i="3"/>
  <c r="AI1277" i="3"/>
  <c r="AL1277" i="3"/>
  <c r="AN1277" i="3"/>
  <c r="AQ1277" i="3"/>
  <c r="AT1277" i="3"/>
  <c r="AV1277" i="3"/>
  <c r="AY1277" i="3"/>
  <c r="BB1277" i="3"/>
  <c r="BD1277" i="3"/>
  <c r="BG1277" i="3"/>
  <c r="E1278" i="3"/>
  <c r="K1278" i="3" s="1"/>
  <c r="F1278" i="3"/>
  <c r="G1278" i="3"/>
  <c r="H1278" i="3"/>
  <c r="I1278" i="3"/>
  <c r="L1278" i="3" s="1"/>
  <c r="J1278" i="3"/>
  <c r="E1279" i="3"/>
  <c r="K1279" i="3" s="1"/>
  <c r="F1279" i="3"/>
  <c r="G1279" i="3"/>
  <c r="H1279" i="3"/>
  <c r="I1279" i="3"/>
  <c r="L1279" i="3" s="1"/>
  <c r="J1279" i="3"/>
  <c r="E1280" i="3"/>
  <c r="F1280" i="3"/>
  <c r="G1280" i="3"/>
  <c r="H1280" i="3"/>
  <c r="I1280" i="3"/>
  <c r="L1280" i="3" s="1"/>
  <c r="O1280" i="3" s="1"/>
  <c r="J1280" i="3"/>
  <c r="K1280" i="3"/>
  <c r="W1280" i="3"/>
  <c r="AM1280" i="3"/>
  <c r="BC1280" i="3"/>
  <c r="E1281" i="3"/>
  <c r="K1281" i="3" s="1"/>
  <c r="F1281" i="3"/>
  <c r="G1281" i="3"/>
  <c r="H1281" i="3"/>
  <c r="I1281" i="3"/>
  <c r="L1281" i="3" s="1"/>
  <c r="Y1281" i="3" s="1"/>
  <c r="J1281" i="3"/>
  <c r="U1281" i="3"/>
  <c r="AK1281" i="3"/>
  <c r="BA1281" i="3"/>
  <c r="E1282" i="3"/>
  <c r="F1282" i="3"/>
  <c r="G1282" i="3"/>
  <c r="H1282" i="3"/>
  <c r="I1282" i="3"/>
  <c r="L1282" i="3" s="1"/>
  <c r="AA1282" i="3" s="1"/>
  <c r="J1282" i="3"/>
  <c r="K1282" i="3"/>
  <c r="O1282" i="3" s="1"/>
  <c r="S1282" i="3"/>
  <c r="AI1282" i="3"/>
  <c r="AY1282" i="3"/>
  <c r="E1283" i="3"/>
  <c r="K1283" i="3" s="1"/>
  <c r="Y1283" i="3" s="1"/>
  <c r="F1283" i="3"/>
  <c r="G1283" i="3"/>
  <c r="H1283" i="3"/>
  <c r="I1283" i="3"/>
  <c r="L1283" i="3" s="1"/>
  <c r="J1283" i="3"/>
  <c r="U1283" i="3"/>
  <c r="AK1283" i="3"/>
  <c r="BA1283" i="3"/>
  <c r="E1284" i="3"/>
  <c r="F1284" i="3"/>
  <c r="G1284" i="3"/>
  <c r="H1284" i="3"/>
  <c r="I1284" i="3"/>
  <c r="L1284" i="3" s="1"/>
  <c r="AA1284" i="3" s="1"/>
  <c r="J1284" i="3"/>
  <c r="K1284" i="3"/>
  <c r="O1284" i="3" s="1"/>
  <c r="S1284" i="3"/>
  <c r="AI1284" i="3"/>
  <c r="AY1284" i="3"/>
  <c r="E1285" i="3"/>
  <c r="K1285" i="3" s="1"/>
  <c r="Y1285" i="3" s="1"/>
  <c r="F1285" i="3"/>
  <c r="G1285" i="3"/>
  <c r="H1285" i="3"/>
  <c r="I1285" i="3"/>
  <c r="L1285" i="3" s="1"/>
  <c r="J1285" i="3"/>
  <c r="U1285" i="3"/>
  <c r="AK1285" i="3"/>
  <c r="BA1285" i="3"/>
  <c r="E1286" i="3"/>
  <c r="F1286" i="3"/>
  <c r="G1286" i="3"/>
  <c r="H1286" i="3"/>
  <c r="I1286" i="3"/>
  <c r="L1286" i="3" s="1"/>
  <c r="AA1286" i="3" s="1"/>
  <c r="J1286" i="3"/>
  <c r="K1286" i="3"/>
  <c r="O1286" i="3" s="1"/>
  <c r="S1286" i="3"/>
  <c r="AI1286" i="3"/>
  <c r="AY1286" i="3"/>
  <c r="E1287" i="3"/>
  <c r="K1287" i="3" s="1"/>
  <c r="Y1287" i="3" s="1"/>
  <c r="F1287" i="3"/>
  <c r="G1287" i="3"/>
  <c r="H1287" i="3"/>
  <c r="I1287" i="3"/>
  <c r="L1287" i="3" s="1"/>
  <c r="J1287" i="3"/>
  <c r="U1287" i="3"/>
  <c r="AK1287" i="3"/>
  <c r="BA1287" i="3"/>
  <c r="E1288" i="3"/>
  <c r="F1288" i="3"/>
  <c r="G1288" i="3"/>
  <c r="H1288" i="3"/>
  <c r="I1288" i="3"/>
  <c r="L1288" i="3" s="1"/>
  <c r="AA1288" i="3" s="1"/>
  <c r="J1288" i="3"/>
  <c r="K1288" i="3"/>
  <c r="O1288" i="3" s="1"/>
  <c r="S1288" i="3"/>
  <c r="AI1288" i="3"/>
  <c r="AY1288" i="3"/>
  <c r="E1289" i="3"/>
  <c r="K1289" i="3" s="1"/>
  <c r="Y1289" i="3" s="1"/>
  <c r="F1289" i="3"/>
  <c r="G1289" i="3"/>
  <c r="H1289" i="3"/>
  <c r="I1289" i="3"/>
  <c r="L1289" i="3" s="1"/>
  <c r="J1289" i="3"/>
  <c r="U1289" i="3"/>
  <c r="AK1289" i="3"/>
  <c r="BA1289" i="3"/>
  <c r="E1290" i="3"/>
  <c r="F1290" i="3"/>
  <c r="G1290" i="3"/>
  <c r="H1290" i="3"/>
  <c r="I1290" i="3"/>
  <c r="L1290" i="3" s="1"/>
  <c r="S1290" i="3" s="1"/>
  <c r="J1290" i="3"/>
  <c r="K1290" i="3"/>
  <c r="M1290" i="3" s="1"/>
  <c r="O1290" i="3"/>
  <c r="W1290" i="3"/>
  <c r="AE1290" i="3"/>
  <c r="AM1290" i="3"/>
  <c r="AU1290" i="3"/>
  <c r="BC1290" i="3"/>
  <c r="E1291" i="3"/>
  <c r="F1291" i="3"/>
  <c r="G1291" i="3"/>
  <c r="H1291" i="3"/>
  <c r="I1291" i="3"/>
  <c r="L1291" i="3" s="1"/>
  <c r="J1291" i="3"/>
  <c r="K1291" i="3"/>
  <c r="M1291" i="3" s="1"/>
  <c r="S1291" i="3"/>
  <c r="AA1291" i="3"/>
  <c r="AI1291" i="3"/>
  <c r="AQ1291" i="3"/>
  <c r="AY1291" i="3"/>
  <c r="BG1291" i="3"/>
  <c r="E1292" i="3"/>
  <c r="K1292" i="3" s="1"/>
  <c r="AM1292" i="3" s="1"/>
  <c r="F1292" i="3"/>
  <c r="G1292" i="3"/>
  <c r="H1292" i="3"/>
  <c r="I1292" i="3"/>
  <c r="L1292" i="3" s="1"/>
  <c r="J1292" i="3"/>
  <c r="W1292" i="3"/>
  <c r="AE1292" i="3"/>
  <c r="BC1292" i="3"/>
  <c r="E1293" i="3"/>
  <c r="F1293" i="3"/>
  <c r="G1293" i="3"/>
  <c r="H1293" i="3"/>
  <c r="I1293" i="3"/>
  <c r="L1293" i="3" s="1"/>
  <c r="J1293" i="3"/>
  <c r="K1293" i="3"/>
  <c r="AQ1293" i="3"/>
  <c r="E1294" i="3"/>
  <c r="K1294" i="3" s="1"/>
  <c r="F1294" i="3"/>
  <c r="G1294" i="3"/>
  <c r="H1294" i="3"/>
  <c r="I1294" i="3"/>
  <c r="L1294" i="3" s="1"/>
  <c r="J1294" i="3"/>
  <c r="N1294" i="3"/>
  <c r="Y1294" i="3"/>
  <c r="AD1294" i="3"/>
  <c r="AI1294" i="3"/>
  <c r="AT1294" i="3"/>
  <c r="AY1294" i="3"/>
  <c r="BE1294" i="3"/>
  <c r="E1295" i="3"/>
  <c r="K1295" i="3" s="1"/>
  <c r="F1295" i="3"/>
  <c r="G1295" i="3"/>
  <c r="H1295" i="3"/>
  <c r="I1295" i="3"/>
  <c r="L1295" i="3" s="1"/>
  <c r="J1295" i="3"/>
  <c r="X1295" i="3"/>
  <c r="AC1295" i="3"/>
  <c r="AS1295" i="3"/>
  <c r="AY1295" i="3"/>
  <c r="E1296" i="3"/>
  <c r="K1296" i="3" s="1"/>
  <c r="AD1296" i="3" s="1"/>
  <c r="F1296" i="3"/>
  <c r="G1296" i="3"/>
  <c r="H1296" i="3"/>
  <c r="I1296" i="3"/>
  <c r="L1296" i="3" s="1"/>
  <c r="J1296" i="3"/>
  <c r="Y1296" i="3"/>
  <c r="AT1296" i="3"/>
  <c r="E1297" i="3"/>
  <c r="K1297" i="3" s="1"/>
  <c r="F1297" i="3"/>
  <c r="G1297" i="3"/>
  <c r="H1297" i="3"/>
  <c r="I1297" i="3"/>
  <c r="L1297" i="3" s="1"/>
  <c r="J1297" i="3"/>
  <c r="E1298" i="3"/>
  <c r="F1298" i="3"/>
  <c r="G1298" i="3"/>
  <c r="H1298" i="3"/>
  <c r="I1298" i="3"/>
  <c r="L1298" i="3" s="1"/>
  <c r="J1298" i="3"/>
  <c r="K1298" i="3"/>
  <c r="M1298" i="3" s="1"/>
  <c r="S1298" i="3"/>
  <c r="BM1298" i="3" s="1"/>
  <c r="AA1298" i="3"/>
  <c r="AI1298" i="3"/>
  <c r="AQ1298" i="3"/>
  <c r="AY1298" i="3"/>
  <c r="BG1298" i="3"/>
  <c r="E1299" i="3"/>
  <c r="K1299" i="3" s="1"/>
  <c r="F1299" i="3"/>
  <c r="G1299" i="3"/>
  <c r="H1299" i="3"/>
  <c r="I1299" i="3"/>
  <c r="L1299" i="3" s="1"/>
  <c r="J1299" i="3"/>
  <c r="E1300" i="3"/>
  <c r="F1300" i="3"/>
  <c r="G1300" i="3"/>
  <c r="H1300" i="3"/>
  <c r="I1300" i="3"/>
  <c r="L1300" i="3" s="1"/>
  <c r="J1300" i="3"/>
  <c r="K1300" i="3"/>
  <c r="M1300" i="3" s="1"/>
  <c r="S1300" i="3"/>
  <c r="AA1300" i="3"/>
  <c r="AI1300" i="3"/>
  <c r="AQ1300" i="3"/>
  <c r="AY1300" i="3"/>
  <c r="BG1300" i="3"/>
  <c r="E1301" i="3"/>
  <c r="K1301" i="3" s="1"/>
  <c r="F1301" i="3"/>
  <c r="G1301" i="3"/>
  <c r="H1301" i="3"/>
  <c r="I1301" i="3"/>
  <c r="L1301" i="3" s="1"/>
  <c r="J1301" i="3"/>
  <c r="E1302" i="3"/>
  <c r="F1302" i="3"/>
  <c r="G1302" i="3"/>
  <c r="H1302" i="3"/>
  <c r="I1302" i="3"/>
  <c r="L1302" i="3" s="1"/>
  <c r="J1302" i="3"/>
  <c r="K1302" i="3"/>
  <c r="Q1302" i="3" s="1"/>
  <c r="E1303" i="3"/>
  <c r="F1303" i="3"/>
  <c r="G1303" i="3"/>
  <c r="K1303" i="3" s="1"/>
  <c r="H1303" i="3"/>
  <c r="I1303" i="3"/>
  <c r="L1303" i="3" s="1"/>
  <c r="J1303" i="3"/>
  <c r="E1304" i="3"/>
  <c r="K1304" i="3" s="1"/>
  <c r="F1304" i="3"/>
  <c r="G1304" i="3"/>
  <c r="H1304" i="3"/>
  <c r="I1304" i="3"/>
  <c r="L1304" i="3" s="1"/>
  <c r="J1304" i="3"/>
  <c r="E1305" i="3"/>
  <c r="F1305" i="3"/>
  <c r="G1305" i="3"/>
  <c r="K1305" i="3" s="1"/>
  <c r="H1305" i="3"/>
  <c r="I1305" i="3"/>
  <c r="L1305" i="3" s="1"/>
  <c r="J1305" i="3"/>
  <c r="E1306" i="3"/>
  <c r="K1306" i="3" s="1"/>
  <c r="F1306" i="3"/>
  <c r="G1306" i="3"/>
  <c r="H1306" i="3"/>
  <c r="I1306" i="3"/>
  <c r="L1306" i="3" s="1"/>
  <c r="J1306" i="3"/>
  <c r="E1307" i="3"/>
  <c r="F1307" i="3"/>
  <c r="G1307" i="3"/>
  <c r="K1307" i="3" s="1"/>
  <c r="H1307" i="3"/>
  <c r="I1307" i="3"/>
  <c r="L1307" i="3" s="1"/>
  <c r="J1307" i="3"/>
  <c r="E1308" i="3"/>
  <c r="K1308" i="3" s="1"/>
  <c r="F1308" i="3"/>
  <c r="G1308" i="3"/>
  <c r="H1308" i="3"/>
  <c r="I1308" i="3"/>
  <c r="L1308" i="3" s="1"/>
  <c r="J1308" i="3"/>
  <c r="E1309" i="3"/>
  <c r="K1309" i="3" s="1"/>
  <c r="F1309" i="3"/>
  <c r="G1309" i="3"/>
  <c r="H1309" i="3"/>
  <c r="I1309" i="3"/>
  <c r="L1309" i="3" s="1"/>
  <c r="J1309" i="3"/>
  <c r="E1310" i="3"/>
  <c r="F1310" i="3"/>
  <c r="G1310" i="3"/>
  <c r="K1310" i="3" s="1"/>
  <c r="H1310" i="3"/>
  <c r="I1310" i="3"/>
  <c r="L1310" i="3" s="1"/>
  <c r="J1310" i="3"/>
  <c r="E1311" i="3"/>
  <c r="F1311" i="3"/>
  <c r="G1311" i="3"/>
  <c r="H1311" i="3"/>
  <c r="I1311" i="3"/>
  <c r="L1311" i="3" s="1"/>
  <c r="J1311" i="3"/>
  <c r="K1311" i="3"/>
  <c r="E1312" i="3"/>
  <c r="K1312" i="3" s="1"/>
  <c r="F1312" i="3"/>
  <c r="G1312" i="3"/>
  <c r="H1312" i="3"/>
  <c r="I1312" i="3"/>
  <c r="L1312" i="3" s="1"/>
  <c r="J1312" i="3"/>
  <c r="E1313" i="3"/>
  <c r="F1313" i="3"/>
  <c r="G1313" i="3"/>
  <c r="K1313" i="3" s="1"/>
  <c r="H1313" i="3"/>
  <c r="I1313" i="3"/>
  <c r="L1313" i="3" s="1"/>
  <c r="J1313" i="3"/>
  <c r="E1314" i="3"/>
  <c r="K1314" i="3" s="1"/>
  <c r="F1314" i="3"/>
  <c r="G1314" i="3"/>
  <c r="H1314" i="3"/>
  <c r="I1314" i="3"/>
  <c r="L1314" i="3" s="1"/>
  <c r="J1314" i="3"/>
  <c r="E1315" i="3"/>
  <c r="F1315" i="3"/>
  <c r="G1315" i="3"/>
  <c r="K1315" i="3" s="1"/>
  <c r="H1315" i="3"/>
  <c r="I1315" i="3"/>
  <c r="L1315" i="3" s="1"/>
  <c r="J1315" i="3"/>
  <c r="P1299" i="3" l="1"/>
  <c r="T1299" i="3"/>
  <c r="X1299" i="3"/>
  <c r="AB1299" i="3"/>
  <c r="AF1299" i="3"/>
  <c r="AJ1299" i="3"/>
  <c r="AN1299" i="3"/>
  <c r="AR1299" i="3"/>
  <c r="AV1299" i="3"/>
  <c r="AZ1299" i="3"/>
  <c r="BD1299" i="3"/>
  <c r="BH1299" i="3"/>
  <c r="N1299" i="3"/>
  <c r="BJ1299" i="3" s="1"/>
  <c r="R1299" i="3"/>
  <c r="V1299" i="3"/>
  <c r="Z1299" i="3"/>
  <c r="AD1299" i="3"/>
  <c r="AH1299" i="3"/>
  <c r="AL1299" i="3"/>
  <c r="AP1299" i="3"/>
  <c r="AT1299" i="3"/>
  <c r="AX1299" i="3"/>
  <c r="BB1299" i="3"/>
  <c r="BF1299" i="3"/>
  <c r="S1299" i="3"/>
  <c r="BM1299" i="3" s="1"/>
  <c r="AA1299" i="3"/>
  <c r="AI1299" i="3"/>
  <c r="AQ1299" i="3"/>
  <c r="AY1299" i="3"/>
  <c r="BG1299" i="3"/>
  <c r="M1299" i="3"/>
  <c r="U1299" i="3"/>
  <c r="AC1299" i="3"/>
  <c r="AK1299" i="3"/>
  <c r="AS1299" i="3"/>
  <c r="BA1299" i="3"/>
  <c r="BI1299" i="3"/>
  <c r="O1299" i="3"/>
  <c r="BL1299" i="3" s="1"/>
  <c r="W1299" i="3"/>
  <c r="AE1299" i="3"/>
  <c r="AM1299" i="3"/>
  <c r="AU1299" i="3"/>
  <c r="BC1299" i="3"/>
  <c r="Q1299" i="3"/>
  <c r="Y1299" i="3"/>
  <c r="AG1299" i="3"/>
  <c r="AO1299" i="3"/>
  <c r="AW1299" i="3"/>
  <c r="BE1299" i="3"/>
  <c r="M1315" i="3"/>
  <c r="Q1315" i="3"/>
  <c r="U1315" i="3"/>
  <c r="Y1315" i="3"/>
  <c r="AC1315" i="3"/>
  <c r="AG1315" i="3"/>
  <c r="AK1315" i="3"/>
  <c r="AO1315" i="3"/>
  <c r="AS1315" i="3"/>
  <c r="AW1315" i="3"/>
  <c r="BA1315" i="3"/>
  <c r="BE1315" i="3"/>
  <c r="BI1315" i="3"/>
  <c r="W1315" i="3"/>
  <c r="AI1315" i="3"/>
  <c r="AU1315" i="3"/>
  <c r="BC1315" i="3"/>
  <c r="N1315" i="3"/>
  <c r="R1315" i="3"/>
  <c r="V1315" i="3"/>
  <c r="Z1315" i="3"/>
  <c r="AD1315" i="3"/>
  <c r="AH1315" i="3"/>
  <c r="AL1315" i="3"/>
  <c r="AP1315" i="3"/>
  <c r="AT1315" i="3"/>
  <c r="AX1315" i="3"/>
  <c r="BB1315" i="3"/>
  <c r="BF1315" i="3"/>
  <c r="AA1315" i="3"/>
  <c r="AQ1315" i="3"/>
  <c r="BG1315" i="3"/>
  <c r="P1315" i="3"/>
  <c r="T1315" i="3"/>
  <c r="X1315" i="3"/>
  <c r="AB1315" i="3"/>
  <c r="AF1315" i="3"/>
  <c r="AJ1315" i="3"/>
  <c r="AN1315" i="3"/>
  <c r="AR1315" i="3"/>
  <c r="AV1315" i="3"/>
  <c r="AZ1315" i="3"/>
  <c r="BD1315" i="3"/>
  <c r="BH1315" i="3"/>
  <c r="O1315" i="3"/>
  <c r="BL1315" i="3" s="1"/>
  <c r="S1315" i="3"/>
  <c r="AE1315" i="3"/>
  <c r="AM1315" i="3"/>
  <c r="AY1315" i="3"/>
  <c r="O1314" i="3"/>
  <c r="S1314" i="3"/>
  <c r="W1314" i="3"/>
  <c r="AA1314" i="3"/>
  <c r="AE1314" i="3"/>
  <c r="AI1314" i="3"/>
  <c r="AM1314" i="3"/>
  <c r="AQ1314" i="3"/>
  <c r="AU1314" i="3"/>
  <c r="AY1314" i="3"/>
  <c r="BC1314" i="3"/>
  <c r="BG1314" i="3"/>
  <c r="AS1314" i="3"/>
  <c r="P1314" i="3"/>
  <c r="T1314" i="3"/>
  <c r="X1314" i="3"/>
  <c r="AB1314" i="3"/>
  <c r="AF1314" i="3"/>
  <c r="AJ1314" i="3"/>
  <c r="AN1314" i="3"/>
  <c r="AR1314" i="3"/>
  <c r="AV1314" i="3"/>
  <c r="AZ1314" i="3"/>
  <c r="BD1314" i="3"/>
  <c r="BH1314" i="3"/>
  <c r="M1314" i="3"/>
  <c r="Q1314" i="3"/>
  <c r="U1314" i="3"/>
  <c r="Y1314" i="3"/>
  <c r="AC1314" i="3"/>
  <c r="AG1314" i="3"/>
  <c r="AK1314" i="3"/>
  <c r="AO1314" i="3"/>
  <c r="AW1314" i="3"/>
  <c r="BI1314" i="3"/>
  <c r="BA1314" i="3"/>
  <c r="N1314" i="3"/>
  <c r="R1314" i="3"/>
  <c r="V1314" i="3"/>
  <c r="Z1314" i="3"/>
  <c r="AD1314" i="3"/>
  <c r="AH1314" i="3"/>
  <c r="AL1314" i="3"/>
  <c r="AP1314" i="3"/>
  <c r="AT1314" i="3"/>
  <c r="AX1314" i="3"/>
  <c r="BB1314" i="3"/>
  <c r="BF1314" i="3"/>
  <c r="BE1314" i="3"/>
  <c r="M1313" i="3"/>
  <c r="Q1313" i="3"/>
  <c r="U1313" i="3"/>
  <c r="Y1313" i="3"/>
  <c r="AC1313" i="3"/>
  <c r="AG1313" i="3"/>
  <c r="AK1313" i="3"/>
  <c r="AO1313" i="3"/>
  <c r="AW1313" i="3"/>
  <c r="BE1313" i="3"/>
  <c r="N1313" i="3"/>
  <c r="R1313" i="3"/>
  <c r="V1313" i="3"/>
  <c r="Z1313" i="3"/>
  <c r="AD1313" i="3"/>
  <c r="AH1313" i="3"/>
  <c r="AL1313" i="3"/>
  <c r="AP1313" i="3"/>
  <c r="AT1313" i="3"/>
  <c r="AX1313" i="3"/>
  <c r="BB1313" i="3"/>
  <c r="BF1313" i="3"/>
  <c r="O1313" i="3"/>
  <c r="S1313" i="3"/>
  <c r="W1313" i="3"/>
  <c r="AA1313" i="3"/>
  <c r="AE1313" i="3"/>
  <c r="AI1313" i="3"/>
  <c r="AM1313" i="3"/>
  <c r="AQ1313" i="3"/>
  <c r="AU1313" i="3"/>
  <c r="AY1313" i="3"/>
  <c r="BC1313" i="3"/>
  <c r="BG1313" i="3"/>
  <c r="P1313" i="3"/>
  <c r="T1313" i="3"/>
  <c r="X1313" i="3"/>
  <c r="AB1313" i="3"/>
  <c r="AF1313" i="3"/>
  <c r="AJ1313" i="3"/>
  <c r="AN1313" i="3"/>
  <c r="AR1313" i="3"/>
  <c r="AV1313" i="3"/>
  <c r="AZ1313" i="3"/>
  <c r="BD1313" i="3"/>
  <c r="BH1313" i="3"/>
  <c r="AS1313" i="3"/>
  <c r="BA1313" i="3"/>
  <c r="BI1313" i="3"/>
  <c r="O1312" i="3"/>
  <c r="S1312" i="3"/>
  <c r="W1312" i="3"/>
  <c r="AA1312" i="3"/>
  <c r="AE1312" i="3"/>
  <c r="AI1312" i="3"/>
  <c r="AM1312" i="3"/>
  <c r="AQ1312" i="3"/>
  <c r="AU1312" i="3"/>
  <c r="AY1312" i="3"/>
  <c r="BC1312" i="3"/>
  <c r="BG1312" i="3"/>
  <c r="P1312" i="3"/>
  <c r="T1312" i="3"/>
  <c r="X1312" i="3"/>
  <c r="AB1312" i="3"/>
  <c r="AF1312" i="3"/>
  <c r="AJ1312" i="3"/>
  <c r="AN1312" i="3"/>
  <c r="AR1312" i="3"/>
  <c r="AV1312" i="3"/>
  <c r="AZ1312" i="3"/>
  <c r="BD1312" i="3"/>
  <c r="BH1312" i="3"/>
  <c r="M1312" i="3"/>
  <c r="Q1312" i="3"/>
  <c r="U1312" i="3"/>
  <c r="Y1312" i="3"/>
  <c r="AC1312" i="3"/>
  <c r="AG1312" i="3"/>
  <c r="AK1312" i="3"/>
  <c r="AO1312" i="3"/>
  <c r="AW1312" i="3"/>
  <c r="BE1312" i="3"/>
  <c r="AS1312" i="3"/>
  <c r="BA1312" i="3"/>
  <c r="BI1312" i="3"/>
  <c r="N1312" i="3"/>
  <c r="R1312" i="3"/>
  <c r="V1312" i="3"/>
  <c r="Z1312" i="3"/>
  <c r="AD1312" i="3"/>
  <c r="AH1312" i="3"/>
  <c r="AL1312" i="3"/>
  <c r="AP1312" i="3"/>
  <c r="AT1312" i="3"/>
  <c r="AX1312" i="3"/>
  <c r="BB1312" i="3"/>
  <c r="BF1312" i="3"/>
  <c r="P1301" i="3"/>
  <c r="T1301" i="3"/>
  <c r="X1301" i="3"/>
  <c r="AB1301" i="3"/>
  <c r="AF1301" i="3"/>
  <c r="AJ1301" i="3"/>
  <c r="AN1301" i="3"/>
  <c r="AR1301" i="3"/>
  <c r="AV1301" i="3"/>
  <c r="AZ1301" i="3"/>
  <c r="BD1301" i="3"/>
  <c r="BH1301" i="3"/>
  <c r="N1301" i="3"/>
  <c r="R1301" i="3"/>
  <c r="V1301" i="3"/>
  <c r="Z1301" i="3"/>
  <c r="AD1301" i="3"/>
  <c r="AH1301" i="3"/>
  <c r="AL1301" i="3"/>
  <c r="AP1301" i="3"/>
  <c r="AT1301" i="3"/>
  <c r="AX1301" i="3"/>
  <c r="BB1301" i="3"/>
  <c r="BF1301" i="3"/>
  <c r="S1301" i="3"/>
  <c r="AA1301" i="3"/>
  <c r="AI1301" i="3"/>
  <c r="AQ1301" i="3"/>
  <c r="AY1301" i="3"/>
  <c r="BG1301" i="3"/>
  <c r="M1301" i="3"/>
  <c r="U1301" i="3"/>
  <c r="AC1301" i="3"/>
  <c r="AK1301" i="3"/>
  <c r="AS1301" i="3"/>
  <c r="BA1301" i="3"/>
  <c r="BI1301" i="3"/>
  <c r="O1301" i="3"/>
  <c r="W1301" i="3"/>
  <c r="AE1301" i="3"/>
  <c r="AM1301" i="3"/>
  <c r="AU1301" i="3"/>
  <c r="BC1301" i="3"/>
  <c r="Q1301" i="3"/>
  <c r="Y1301" i="3"/>
  <c r="AG1301" i="3"/>
  <c r="AO1301" i="3"/>
  <c r="AW1301" i="3"/>
  <c r="BE1301" i="3"/>
  <c r="W1311" i="3"/>
  <c r="AE1311" i="3"/>
  <c r="AM1311" i="3"/>
  <c r="AU1311" i="3"/>
  <c r="BG1311" i="3"/>
  <c r="AA1311" i="3"/>
  <c r="AI1311" i="3"/>
  <c r="AQ1311" i="3"/>
  <c r="AY1311" i="3"/>
  <c r="BC1311" i="3"/>
  <c r="S1310" i="3"/>
  <c r="AA1310" i="3"/>
  <c r="AI1310" i="3"/>
  <c r="AQ1310" i="3"/>
  <c r="AY1310" i="3"/>
  <c r="BG1310" i="3"/>
  <c r="P1310" i="3"/>
  <c r="T1310" i="3"/>
  <c r="X1310" i="3"/>
  <c r="AB1310" i="3"/>
  <c r="AF1310" i="3"/>
  <c r="AJ1310" i="3"/>
  <c r="AN1310" i="3"/>
  <c r="AR1310" i="3"/>
  <c r="AV1310" i="3"/>
  <c r="AZ1310" i="3"/>
  <c r="BD1310" i="3"/>
  <c r="BH1310" i="3"/>
  <c r="M1310" i="3"/>
  <c r="Q1310" i="3"/>
  <c r="U1310" i="3"/>
  <c r="Y1310" i="3"/>
  <c r="AC1310" i="3"/>
  <c r="AG1310" i="3"/>
  <c r="AK1310" i="3"/>
  <c r="AO1310" i="3"/>
  <c r="AS1310" i="3"/>
  <c r="AW1310" i="3"/>
  <c r="BA1310" i="3"/>
  <c r="BE1310" i="3"/>
  <c r="BI1310" i="3"/>
  <c r="N1310" i="3"/>
  <c r="R1310" i="3"/>
  <c r="V1310" i="3"/>
  <c r="Z1310" i="3"/>
  <c r="AD1310" i="3"/>
  <c r="AH1310" i="3"/>
  <c r="AL1310" i="3"/>
  <c r="AP1310" i="3"/>
  <c r="AT1310" i="3"/>
  <c r="AX1310" i="3"/>
  <c r="BB1310" i="3"/>
  <c r="BF1310" i="3"/>
  <c r="O1310" i="3"/>
  <c r="W1310" i="3"/>
  <c r="AE1310" i="3"/>
  <c r="AM1310" i="3"/>
  <c r="AU1310" i="3"/>
  <c r="BC1310" i="3"/>
  <c r="M1309" i="3"/>
  <c r="Q1309" i="3"/>
  <c r="U1309" i="3"/>
  <c r="Y1309" i="3"/>
  <c r="AC1309" i="3"/>
  <c r="AG1309" i="3"/>
  <c r="AK1309" i="3"/>
  <c r="AO1309" i="3"/>
  <c r="AS1309" i="3"/>
  <c r="AW1309" i="3"/>
  <c r="BA1309" i="3"/>
  <c r="BE1309" i="3"/>
  <c r="BI1309" i="3"/>
  <c r="N1309" i="3"/>
  <c r="R1309" i="3"/>
  <c r="V1309" i="3"/>
  <c r="Z1309" i="3"/>
  <c r="AD1309" i="3"/>
  <c r="AH1309" i="3"/>
  <c r="AL1309" i="3"/>
  <c r="AP1309" i="3"/>
  <c r="AT1309" i="3"/>
  <c r="AX1309" i="3"/>
  <c r="BB1309" i="3"/>
  <c r="BF1309" i="3"/>
  <c r="O1309" i="3"/>
  <c r="S1309" i="3"/>
  <c r="W1309" i="3"/>
  <c r="AA1309" i="3"/>
  <c r="AE1309" i="3"/>
  <c r="AI1309" i="3"/>
  <c r="AM1309" i="3"/>
  <c r="AQ1309" i="3"/>
  <c r="AU1309" i="3"/>
  <c r="AY1309" i="3"/>
  <c r="BC1309" i="3"/>
  <c r="BG1309" i="3"/>
  <c r="P1309" i="3"/>
  <c r="T1309" i="3"/>
  <c r="X1309" i="3"/>
  <c r="AB1309" i="3"/>
  <c r="AF1309" i="3"/>
  <c r="AJ1309" i="3"/>
  <c r="AN1309" i="3"/>
  <c r="AR1309" i="3"/>
  <c r="AV1309" i="3"/>
  <c r="AZ1309" i="3"/>
  <c r="BD1309" i="3"/>
  <c r="BH1309" i="3"/>
  <c r="M1311" i="3"/>
  <c r="O1308" i="3"/>
  <c r="S1308" i="3"/>
  <c r="W1308" i="3"/>
  <c r="AA1308" i="3"/>
  <c r="AE1308" i="3"/>
  <c r="AI1308" i="3"/>
  <c r="AM1308" i="3"/>
  <c r="AQ1308" i="3"/>
  <c r="AU1308" i="3"/>
  <c r="AY1308" i="3"/>
  <c r="BC1308" i="3"/>
  <c r="BG1308" i="3"/>
  <c r="P1308" i="3"/>
  <c r="T1308" i="3"/>
  <c r="X1308" i="3"/>
  <c r="AB1308" i="3"/>
  <c r="AF1308" i="3"/>
  <c r="AJ1308" i="3"/>
  <c r="AN1308" i="3"/>
  <c r="AR1308" i="3"/>
  <c r="AV1308" i="3"/>
  <c r="AZ1308" i="3"/>
  <c r="BD1308" i="3"/>
  <c r="BH1308" i="3"/>
  <c r="M1308" i="3"/>
  <c r="Q1308" i="3"/>
  <c r="U1308" i="3"/>
  <c r="AC1308" i="3"/>
  <c r="AG1308" i="3"/>
  <c r="AK1308" i="3"/>
  <c r="AS1308" i="3"/>
  <c r="BA1308" i="3"/>
  <c r="BI1308" i="3"/>
  <c r="Y1308" i="3"/>
  <c r="AO1308" i="3"/>
  <c r="AW1308" i="3"/>
  <c r="BE1308" i="3"/>
  <c r="N1308" i="3"/>
  <c r="R1308" i="3"/>
  <c r="V1308" i="3"/>
  <c r="Z1308" i="3"/>
  <c r="AD1308" i="3"/>
  <c r="AH1308" i="3"/>
  <c r="AL1308" i="3"/>
  <c r="AP1308" i="3"/>
  <c r="AT1308" i="3"/>
  <c r="AX1308" i="3"/>
  <c r="BB1308" i="3"/>
  <c r="BF1308" i="3"/>
  <c r="Y1307" i="3"/>
  <c r="AG1307" i="3"/>
  <c r="AO1307" i="3"/>
  <c r="AW1307" i="3"/>
  <c r="BE1307" i="3"/>
  <c r="N1307" i="3"/>
  <c r="BJ1307" i="3" s="1"/>
  <c r="R1307" i="3"/>
  <c r="V1307" i="3"/>
  <c r="Z1307" i="3"/>
  <c r="AD1307" i="3"/>
  <c r="AH1307" i="3"/>
  <c r="AL1307" i="3"/>
  <c r="AP1307" i="3"/>
  <c r="AT1307" i="3"/>
  <c r="AX1307" i="3"/>
  <c r="BB1307" i="3"/>
  <c r="BF1307" i="3"/>
  <c r="O1307" i="3"/>
  <c r="BL1307" i="3" s="1"/>
  <c r="S1307" i="3"/>
  <c r="BM1307" i="3" s="1"/>
  <c r="W1307" i="3"/>
  <c r="AA1307" i="3"/>
  <c r="AE1307" i="3"/>
  <c r="AI1307" i="3"/>
  <c r="AM1307" i="3"/>
  <c r="AQ1307" i="3"/>
  <c r="AU1307" i="3"/>
  <c r="AY1307" i="3"/>
  <c r="BC1307" i="3"/>
  <c r="BG1307" i="3"/>
  <c r="P1307" i="3"/>
  <c r="T1307" i="3"/>
  <c r="X1307" i="3"/>
  <c r="AB1307" i="3"/>
  <c r="AF1307" i="3"/>
  <c r="AJ1307" i="3"/>
  <c r="AN1307" i="3"/>
  <c r="AR1307" i="3"/>
  <c r="AV1307" i="3"/>
  <c r="AZ1307" i="3"/>
  <c r="BD1307" i="3"/>
  <c r="BH1307" i="3"/>
  <c r="M1307" i="3"/>
  <c r="Q1307" i="3"/>
  <c r="U1307" i="3"/>
  <c r="AC1307" i="3"/>
  <c r="AK1307" i="3"/>
  <c r="AS1307" i="3"/>
  <c r="BA1307" i="3"/>
  <c r="BI1307" i="3"/>
  <c r="O1306" i="3"/>
  <c r="S1306" i="3"/>
  <c r="AA1306" i="3"/>
  <c r="AI1306" i="3"/>
  <c r="AQ1306" i="3"/>
  <c r="AY1306" i="3"/>
  <c r="BG1306" i="3"/>
  <c r="P1306" i="3"/>
  <c r="T1306" i="3"/>
  <c r="X1306" i="3"/>
  <c r="AB1306" i="3"/>
  <c r="AF1306" i="3"/>
  <c r="AJ1306" i="3"/>
  <c r="AN1306" i="3"/>
  <c r="AR1306" i="3"/>
  <c r="AV1306" i="3"/>
  <c r="AZ1306" i="3"/>
  <c r="BD1306" i="3"/>
  <c r="BH1306" i="3"/>
  <c r="M1306" i="3"/>
  <c r="Q1306" i="3"/>
  <c r="U1306" i="3"/>
  <c r="Y1306" i="3"/>
  <c r="AC1306" i="3"/>
  <c r="AG1306" i="3"/>
  <c r="AK1306" i="3"/>
  <c r="AO1306" i="3"/>
  <c r="AS1306" i="3"/>
  <c r="AW1306" i="3"/>
  <c r="BA1306" i="3"/>
  <c r="BE1306" i="3"/>
  <c r="BI1306" i="3"/>
  <c r="N1306" i="3"/>
  <c r="R1306" i="3"/>
  <c r="V1306" i="3"/>
  <c r="Z1306" i="3"/>
  <c r="AD1306" i="3"/>
  <c r="AH1306" i="3"/>
  <c r="AL1306" i="3"/>
  <c r="AP1306" i="3"/>
  <c r="AT1306" i="3"/>
  <c r="AX1306" i="3"/>
  <c r="BB1306" i="3"/>
  <c r="BF1306" i="3"/>
  <c r="W1306" i="3"/>
  <c r="AE1306" i="3"/>
  <c r="AM1306" i="3"/>
  <c r="AU1306" i="3"/>
  <c r="BC1306" i="3"/>
  <c r="M1305" i="3"/>
  <c r="Q1305" i="3"/>
  <c r="U1305" i="3"/>
  <c r="Y1305" i="3"/>
  <c r="AC1305" i="3"/>
  <c r="AG1305" i="3"/>
  <c r="AK1305" i="3"/>
  <c r="AO1305" i="3"/>
  <c r="AS1305" i="3"/>
  <c r="AW1305" i="3"/>
  <c r="BA1305" i="3"/>
  <c r="BE1305" i="3"/>
  <c r="BI1305" i="3"/>
  <c r="N1305" i="3"/>
  <c r="BJ1305" i="3" s="1"/>
  <c r="R1305" i="3"/>
  <c r="V1305" i="3"/>
  <c r="Z1305" i="3"/>
  <c r="AD1305" i="3"/>
  <c r="AH1305" i="3"/>
  <c r="AL1305" i="3"/>
  <c r="AP1305" i="3"/>
  <c r="AT1305" i="3"/>
  <c r="AX1305" i="3"/>
  <c r="BB1305" i="3"/>
  <c r="BF1305" i="3"/>
  <c r="O1305" i="3"/>
  <c r="BL1305" i="3" s="1"/>
  <c r="S1305" i="3"/>
  <c r="BM1305" i="3" s="1"/>
  <c r="W1305" i="3"/>
  <c r="AA1305" i="3"/>
  <c r="AE1305" i="3"/>
  <c r="AI1305" i="3"/>
  <c r="AM1305" i="3"/>
  <c r="AQ1305" i="3"/>
  <c r="AU1305" i="3"/>
  <c r="AY1305" i="3"/>
  <c r="BC1305" i="3"/>
  <c r="BG1305" i="3"/>
  <c r="P1305" i="3"/>
  <c r="T1305" i="3"/>
  <c r="X1305" i="3"/>
  <c r="AB1305" i="3"/>
  <c r="AF1305" i="3"/>
  <c r="AJ1305" i="3"/>
  <c r="AN1305" i="3"/>
  <c r="AR1305" i="3"/>
  <c r="AV1305" i="3"/>
  <c r="AZ1305" i="3"/>
  <c r="BD1305" i="3"/>
  <c r="BH1305" i="3"/>
  <c r="O1304" i="3"/>
  <c r="S1304" i="3"/>
  <c r="W1304" i="3"/>
  <c r="AA1304" i="3"/>
  <c r="AE1304" i="3"/>
  <c r="AI1304" i="3"/>
  <c r="AM1304" i="3"/>
  <c r="AQ1304" i="3"/>
  <c r="AU1304" i="3"/>
  <c r="AY1304" i="3"/>
  <c r="BC1304" i="3"/>
  <c r="BG1304" i="3"/>
  <c r="P1304" i="3"/>
  <c r="T1304" i="3"/>
  <c r="X1304" i="3"/>
  <c r="AB1304" i="3"/>
  <c r="AF1304" i="3"/>
  <c r="AJ1304" i="3"/>
  <c r="AN1304" i="3"/>
  <c r="AR1304" i="3"/>
  <c r="AV1304" i="3"/>
  <c r="AZ1304" i="3"/>
  <c r="BD1304" i="3"/>
  <c r="BH1304" i="3"/>
  <c r="M1304" i="3"/>
  <c r="Q1304" i="3"/>
  <c r="U1304" i="3"/>
  <c r="Y1304" i="3"/>
  <c r="AC1304" i="3"/>
  <c r="AG1304" i="3"/>
  <c r="AK1304" i="3"/>
  <c r="AO1304" i="3"/>
  <c r="AS1304" i="3"/>
  <c r="AW1304" i="3"/>
  <c r="BA1304" i="3"/>
  <c r="BE1304" i="3"/>
  <c r="BI1304" i="3"/>
  <c r="N1304" i="3"/>
  <c r="R1304" i="3"/>
  <c r="V1304" i="3"/>
  <c r="Z1304" i="3"/>
  <c r="AD1304" i="3"/>
  <c r="AH1304" i="3"/>
  <c r="AL1304" i="3"/>
  <c r="AP1304" i="3"/>
  <c r="AT1304" i="3"/>
  <c r="AX1304" i="3"/>
  <c r="BB1304" i="3"/>
  <c r="BF1304" i="3"/>
  <c r="M1303" i="3"/>
  <c r="Q1303" i="3"/>
  <c r="U1303" i="3"/>
  <c r="Y1303" i="3"/>
  <c r="AC1303" i="3"/>
  <c r="AG1303" i="3"/>
  <c r="AK1303" i="3"/>
  <c r="AO1303" i="3"/>
  <c r="AS1303" i="3"/>
  <c r="AW1303" i="3"/>
  <c r="BA1303" i="3"/>
  <c r="BE1303" i="3"/>
  <c r="BI1303" i="3"/>
  <c r="N1303" i="3"/>
  <c r="R1303" i="3"/>
  <c r="V1303" i="3"/>
  <c r="Z1303" i="3"/>
  <c r="AD1303" i="3"/>
  <c r="AH1303" i="3"/>
  <c r="AL1303" i="3"/>
  <c r="AP1303" i="3"/>
  <c r="AT1303" i="3"/>
  <c r="AX1303" i="3"/>
  <c r="BB1303" i="3"/>
  <c r="BF1303" i="3"/>
  <c r="O1303" i="3"/>
  <c r="S1303" i="3"/>
  <c r="W1303" i="3"/>
  <c r="AA1303" i="3"/>
  <c r="AE1303" i="3"/>
  <c r="AI1303" i="3"/>
  <c r="AM1303" i="3"/>
  <c r="AQ1303" i="3"/>
  <c r="AU1303" i="3"/>
  <c r="AY1303" i="3"/>
  <c r="BC1303" i="3"/>
  <c r="BG1303" i="3"/>
  <c r="P1303" i="3"/>
  <c r="T1303" i="3"/>
  <c r="X1303" i="3"/>
  <c r="AB1303" i="3"/>
  <c r="AF1303" i="3"/>
  <c r="AJ1303" i="3"/>
  <c r="AN1303" i="3"/>
  <c r="AR1303" i="3"/>
  <c r="AV1303" i="3"/>
  <c r="AZ1303" i="3"/>
  <c r="BD1303" i="3"/>
  <c r="BH1303" i="3"/>
  <c r="BN1298" i="3"/>
  <c r="BK1298" i="3"/>
  <c r="P1297" i="3"/>
  <c r="T1297" i="3"/>
  <c r="X1297" i="3"/>
  <c r="AB1297" i="3"/>
  <c r="AF1297" i="3"/>
  <c r="AJ1297" i="3"/>
  <c r="AN1297" i="3"/>
  <c r="AR1297" i="3"/>
  <c r="AV1297" i="3"/>
  <c r="AZ1297" i="3"/>
  <c r="BD1297" i="3"/>
  <c r="BH1297" i="3"/>
  <c r="N1297" i="3"/>
  <c r="R1297" i="3"/>
  <c r="V1297" i="3"/>
  <c r="Z1297" i="3"/>
  <c r="AD1297" i="3"/>
  <c r="AH1297" i="3"/>
  <c r="AL1297" i="3"/>
  <c r="AP1297" i="3"/>
  <c r="AT1297" i="3"/>
  <c r="AX1297" i="3"/>
  <c r="BB1297" i="3"/>
  <c r="BF1297" i="3"/>
  <c r="S1297" i="3"/>
  <c r="AA1297" i="3"/>
  <c r="AI1297" i="3"/>
  <c r="AQ1297" i="3"/>
  <c r="AY1297" i="3"/>
  <c r="BG1297" i="3"/>
  <c r="M1297" i="3"/>
  <c r="U1297" i="3"/>
  <c r="AC1297" i="3"/>
  <c r="AK1297" i="3"/>
  <c r="AS1297" i="3"/>
  <c r="BA1297" i="3"/>
  <c r="BI1297" i="3"/>
  <c r="O1297" i="3"/>
  <c r="W1297" i="3"/>
  <c r="AE1297" i="3"/>
  <c r="AM1297" i="3"/>
  <c r="AU1297" i="3"/>
  <c r="BC1297" i="3"/>
  <c r="Q1297" i="3"/>
  <c r="Y1297" i="3"/>
  <c r="AG1297" i="3"/>
  <c r="AO1297" i="3"/>
  <c r="AW1297" i="3"/>
  <c r="BE1297" i="3"/>
  <c r="BI1311" i="3"/>
  <c r="BA1311" i="3"/>
  <c r="AS1311" i="3"/>
  <c r="AK1311" i="3"/>
  <c r="AC1311" i="3"/>
  <c r="U1311" i="3"/>
  <c r="BH1311" i="3"/>
  <c r="BD1311" i="3"/>
  <c r="AZ1311" i="3"/>
  <c r="AV1311" i="3"/>
  <c r="AR1311" i="3"/>
  <c r="AN1311" i="3"/>
  <c r="AJ1311" i="3"/>
  <c r="AF1311" i="3"/>
  <c r="AB1311" i="3"/>
  <c r="X1311" i="3"/>
  <c r="T1311" i="3"/>
  <c r="P1311" i="3"/>
  <c r="BF1302" i="3"/>
  <c r="BB1302" i="3"/>
  <c r="AX1302" i="3"/>
  <c r="AS1302" i="3"/>
  <c r="AM1302" i="3"/>
  <c r="AH1302" i="3"/>
  <c r="AC1302" i="3"/>
  <c r="W1302" i="3"/>
  <c r="R1302" i="3"/>
  <c r="M1302" i="3"/>
  <c r="BI1300" i="3"/>
  <c r="BA1300" i="3"/>
  <c r="AS1300" i="3"/>
  <c r="AK1300" i="3"/>
  <c r="AC1300" i="3"/>
  <c r="U1300" i="3"/>
  <c r="BI1298" i="3"/>
  <c r="BA1298" i="3"/>
  <c r="AS1298" i="3"/>
  <c r="AK1298" i="3"/>
  <c r="AC1298" i="3"/>
  <c r="U1298" i="3"/>
  <c r="AY1296" i="3"/>
  <c r="N1293" i="3"/>
  <c r="R1293" i="3"/>
  <c r="V1293" i="3"/>
  <c r="Z1293" i="3"/>
  <c r="AD1293" i="3"/>
  <c r="AH1293" i="3"/>
  <c r="AL1293" i="3"/>
  <c r="AP1293" i="3"/>
  <c r="AT1293" i="3"/>
  <c r="AX1293" i="3"/>
  <c r="BB1293" i="3"/>
  <c r="BF1293" i="3"/>
  <c r="P1293" i="3"/>
  <c r="T1293" i="3"/>
  <c r="X1293" i="3"/>
  <c r="AB1293" i="3"/>
  <c r="AF1293" i="3"/>
  <c r="AJ1293" i="3"/>
  <c r="AN1293" i="3"/>
  <c r="AR1293" i="3"/>
  <c r="AV1293" i="3"/>
  <c r="AZ1293" i="3"/>
  <c r="BD1293" i="3"/>
  <c r="BH1293" i="3"/>
  <c r="O1293" i="3"/>
  <c r="W1293" i="3"/>
  <c r="AE1293" i="3"/>
  <c r="AM1293" i="3"/>
  <c r="AU1293" i="3"/>
  <c r="BC1293" i="3"/>
  <c r="Q1293" i="3"/>
  <c r="Y1293" i="3"/>
  <c r="AG1293" i="3"/>
  <c r="AO1293" i="3"/>
  <c r="AW1293" i="3"/>
  <c r="BE1293" i="3"/>
  <c r="M1293" i="3"/>
  <c r="U1293" i="3"/>
  <c r="AC1293" i="3"/>
  <c r="AK1293" i="3"/>
  <c r="AS1293" i="3"/>
  <c r="BA1293" i="3"/>
  <c r="BI1293" i="3"/>
  <c r="S1311" i="3"/>
  <c r="O1311" i="3"/>
  <c r="BI1302" i="3"/>
  <c r="BE1302" i="3"/>
  <c r="BA1302" i="3"/>
  <c r="AW1302" i="3"/>
  <c r="AQ1302" i="3"/>
  <c r="AL1302" i="3"/>
  <c r="AG1302" i="3"/>
  <c r="AA1302" i="3"/>
  <c r="V1302" i="3"/>
  <c r="N1300" i="3"/>
  <c r="R1300" i="3"/>
  <c r="V1300" i="3"/>
  <c r="Z1300" i="3"/>
  <c r="AD1300" i="3"/>
  <c r="AH1300" i="3"/>
  <c r="AL1300" i="3"/>
  <c r="AP1300" i="3"/>
  <c r="AT1300" i="3"/>
  <c r="AX1300" i="3"/>
  <c r="BB1300" i="3"/>
  <c r="BF1300" i="3"/>
  <c r="P1300" i="3"/>
  <c r="BK1300" i="3" s="1"/>
  <c r="T1300" i="3"/>
  <c r="BM1300" i="3" s="1"/>
  <c r="X1300" i="3"/>
  <c r="AB1300" i="3"/>
  <c r="AF1300" i="3"/>
  <c r="AJ1300" i="3"/>
  <c r="AN1300" i="3"/>
  <c r="AR1300" i="3"/>
  <c r="AV1300" i="3"/>
  <c r="AZ1300" i="3"/>
  <c r="BD1300" i="3"/>
  <c r="BH1300" i="3"/>
  <c r="N1298" i="3"/>
  <c r="BJ1298" i="3" s="1"/>
  <c r="R1298" i="3"/>
  <c r="V1298" i="3"/>
  <c r="Z1298" i="3"/>
  <c r="AD1298" i="3"/>
  <c r="AH1298" i="3"/>
  <c r="AL1298" i="3"/>
  <c r="AP1298" i="3"/>
  <c r="AT1298" i="3"/>
  <c r="AX1298" i="3"/>
  <c r="BB1298" i="3"/>
  <c r="BF1298" i="3"/>
  <c r="P1298" i="3"/>
  <c r="T1298" i="3"/>
  <c r="X1298" i="3"/>
  <c r="AB1298" i="3"/>
  <c r="AF1298" i="3"/>
  <c r="AJ1298" i="3"/>
  <c r="AN1298" i="3"/>
  <c r="AR1298" i="3"/>
  <c r="AV1298" i="3"/>
  <c r="AZ1298" i="3"/>
  <c r="BD1298" i="3"/>
  <c r="BH1298" i="3"/>
  <c r="P1296" i="3"/>
  <c r="T1296" i="3"/>
  <c r="X1296" i="3"/>
  <c r="AB1296" i="3"/>
  <c r="AF1296" i="3"/>
  <c r="AJ1296" i="3"/>
  <c r="AN1296" i="3"/>
  <c r="AR1296" i="3"/>
  <c r="AV1296" i="3"/>
  <c r="AZ1296" i="3"/>
  <c r="BD1296" i="3"/>
  <c r="BH1296" i="3"/>
  <c r="Q1296" i="3"/>
  <c r="V1296" i="3"/>
  <c r="AA1296" i="3"/>
  <c r="AG1296" i="3"/>
  <c r="AL1296" i="3"/>
  <c r="AQ1296" i="3"/>
  <c r="AW1296" i="3"/>
  <c r="BB1296" i="3"/>
  <c r="BG1296" i="3"/>
  <c r="M1296" i="3"/>
  <c r="R1296" i="3"/>
  <c r="W1296" i="3"/>
  <c r="AC1296" i="3"/>
  <c r="AH1296" i="3"/>
  <c r="AM1296" i="3"/>
  <c r="AS1296" i="3"/>
  <c r="AX1296" i="3"/>
  <c r="BC1296" i="3"/>
  <c r="BI1296" i="3"/>
  <c r="O1296" i="3"/>
  <c r="U1296" i="3"/>
  <c r="Z1296" i="3"/>
  <c r="AE1296" i="3"/>
  <c r="AK1296" i="3"/>
  <c r="AP1296" i="3"/>
  <c r="AU1296" i="3"/>
  <c r="BA1296" i="3"/>
  <c r="BF1296" i="3"/>
  <c r="N1295" i="3"/>
  <c r="R1295" i="3"/>
  <c r="V1295" i="3"/>
  <c r="Z1295" i="3"/>
  <c r="AD1295" i="3"/>
  <c r="AH1295" i="3"/>
  <c r="AL1295" i="3"/>
  <c r="AP1295" i="3"/>
  <c r="AT1295" i="3"/>
  <c r="AX1295" i="3"/>
  <c r="BB1295" i="3"/>
  <c r="BF1295" i="3"/>
  <c r="P1295" i="3"/>
  <c r="U1295" i="3"/>
  <c r="AA1295" i="3"/>
  <c r="AF1295" i="3"/>
  <c r="AK1295" i="3"/>
  <c r="AQ1295" i="3"/>
  <c r="AV1295" i="3"/>
  <c r="BA1295" i="3"/>
  <c r="BG1295" i="3"/>
  <c r="Q1295" i="3"/>
  <c r="W1295" i="3"/>
  <c r="AB1295" i="3"/>
  <c r="AG1295" i="3"/>
  <c r="AM1295" i="3"/>
  <c r="AR1295" i="3"/>
  <c r="AW1295" i="3"/>
  <c r="BC1295" i="3"/>
  <c r="BH1295" i="3"/>
  <c r="O1295" i="3"/>
  <c r="T1295" i="3"/>
  <c r="Y1295" i="3"/>
  <c r="AE1295" i="3"/>
  <c r="AJ1295" i="3"/>
  <c r="AO1295" i="3"/>
  <c r="AU1295" i="3"/>
  <c r="AZ1295" i="3"/>
  <c r="BE1295" i="3"/>
  <c r="P1294" i="3"/>
  <c r="T1294" i="3"/>
  <c r="X1294" i="3"/>
  <c r="AB1294" i="3"/>
  <c r="AF1294" i="3"/>
  <c r="AJ1294" i="3"/>
  <c r="AN1294" i="3"/>
  <c r="AR1294" i="3"/>
  <c r="AV1294" i="3"/>
  <c r="AZ1294" i="3"/>
  <c r="BD1294" i="3"/>
  <c r="BH1294" i="3"/>
  <c r="Q1294" i="3"/>
  <c r="BJ1294" i="3" s="1"/>
  <c r="V1294" i="3"/>
  <c r="AA1294" i="3"/>
  <c r="AG1294" i="3"/>
  <c r="AL1294" i="3"/>
  <c r="AQ1294" i="3"/>
  <c r="AW1294" i="3"/>
  <c r="BB1294" i="3"/>
  <c r="BG1294" i="3"/>
  <c r="M1294" i="3"/>
  <c r="R1294" i="3"/>
  <c r="W1294" i="3"/>
  <c r="AC1294" i="3"/>
  <c r="AH1294" i="3"/>
  <c r="AM1294" i="3"/>
  <c r="AS1294" i="3"/>
  <c r="AX1294" i="3"/>
  <c r="BC1294" i="3"/>
  <c r="BI1294" i="3"/>
  <c r="O1294" i="3"/>
  <c r="U1294" i="3"/>
  <c r="Z1294" i="3"/>
  <c r="AE1294" i="3"/>
  <c r="AK1294" i="3"/>
  <c r="AP1294" i="3"/>
  <c r="AU1294" i="3"/>
  <c r="BA1294" i="3"/>
  <c r="BF1294" i="3"/>
  <c r="AI1293" i="3"/>
  <c r="AU1292" i="3"/>
  <c r="O1292" i="3"/>
  <c r="P1302" i="3"/>
  <c r="T1302" i="3"/>
  <c r="X1302" i="3"/>
  <c r="AB1302" i="3"/>
  <c r="AF1302" i="3"/>
  <c r="AJ1302" i="3"/>
  <c r="AN1302" i="3"/>
  <c r="AR1302" i="3"/>
  <c r="AV1302" i="3"/>
  <c r="BF1311" i="3"/>
  <c r="BB1311" i="3"/>
  <c r="AX1311" i="3"/>
  <c r="AT1311" i="3"/>
  <c r="AP1311" i="3"/>
  <c r="AL1311" i="3"/>
  <c r="AH1311" i="3"/>
  <c r="AD1311" i="3"/>
  <c r="Z1311" i="3"/>
  <c r="V1311" i="3"/>
  <c r="R1311" i="3"/>
  <c r="N1311" i="3"/>
  <c r="BH1302" i="3"/>
  <c r="BD1302" i="3"/>
  <c r="AZ1302" i="3"/>
  <c r="AU1302" i="3"/>
  <c r="AP1302" i="3"/>
  <c r="AK1302" i="3"/>
  <c r="AE1302" i="3"/>
  <c r="Z1302" i="3"/>
  <c r="U1302" i="3"/>
  <c r="O1302" i="3"/>
  <c r="BE1300" i="3"/>
  <c r="AW1300" i="3"/>
  <c r="AO1300" i="3"/>
  <c r="AG1300" i="3"/>
  <c r="Y1300" i="3"/>
  <c r="Q1300" i="3"/>
  <c r="BE1298" i="3"/>
  <c r="AW1298" i="3"/>
  <c r="AO1298" i="3"/>
  <c r="AG1298" i="3"/>
  <c r="Y1298" i="3"/>
  <c r="Q1298" i="3"/>
  <c r="AO1296" i="3"/>
  <c r="S1296" i="3"/>
  <c r="BI1295" i="3"/>
  <c r="AN1295" i="3"/>
  <c r="S1295" i="3"/>
  <c r="AO1294" i="3"/>
  <c r="S1294" i="3"/>
  <c r="BM1294" i="3" s="1"/>
  <c r="BG1293" i="3"/>
  <c r="AA1293" i="3"/>
  <c r="BE1311" i="3"/>
  <c r="AW1311" i="3"/>
  <c r="AO1311" i="3"/>
  <c r="AG1311" i="3"/>
  <c r="Y1311" i="3"/>
  <c r="Q1311" i="3"/>
  <c r="BG1302" i="3"/>
  <c r="BC1302" i="3"/>
  <c r="AY1302" i="3"/>
  <c r="AT1302" i="3"/>
  <c r="AO1302" i="3"/>
  <c r="AI1302" i="3"/>
  <c r="AD1302" i="3"/>
  <c r="Y1302" i="3"/>
  <c r="S1302" i="3"/>
  <c r="BM1302" i="3" s="1"/>
  <c r="N1302" i="3"/>
  <c r="BC1300" i="3"/>
  <c r="AU1300" i="3"/>
  <c r="AM1300" i="3"/>
  <c r="AE1300" i="3"/>
  <c r="W1300" i="3"/>
  <c r="O1300" i="3"/>
  <c r="BC1298" i="3"/>
  <c r="AU1298" i="3"/>
  <c r="AM1298" i="3"/>
  <c r="AE1298" i="3"/>
  <c r="W1298" i="3"/>
  <c r="O1298" i="3"/>
  <c r="BL1298" i="3" s="1"/>
  <c r="BE1296" i="3"/>
  <c r="AI1296" i="3"/>
  <c r="N1296" i="3"/>
  <c r="BJ1296" i="3" s="1"/>
  <c r="BD1295" i="3"/>
  <c r="AI1295" i="3"/>
  <c r="M1295" i="3"/>
  <c r="AY1293" i="3"/>
  <c r="S1293" i="3"/>
  <c r="P1292" i="3"/>
  <c r="T1292" i="3"/>
  <c r="X1292" i="3"/>
  <c r="AB1292" i="3"/>
  <c r="AF1292" i="3"/>
  <c r="AJ1292" i="3"/>
  <c r="AN1292" i="3"/>
  <c r="AR1292" i="3"/>
  <c r="AV1292" i="3"/>
  <c r="AZ1292" i="3"/>
  <c r="BD1292" i="3"/>
  <c r="BH1292" i="3"/>
  <c r="N1292" i="3"/>
  <c r="R1292" i="3"/>
  <c r="V1292" i="3"/>
  <c r="Z1292" i="3"/>
  <c r="AD1292" i="3"/>
  <c r="AH1292" i="3"/>
  <c r="AL1292" i="3"/>
  <c r="AP1292" i="3"/>
  <c r="AT1292" i="3"/>
  <c r="AX1292" i="3"/>
  <c r="BB1292" i="3"/>
  <c r="BF1292" i="3"/>
  <c r="S1292" i="3"/>
  <c r="AA1292" i="3"/>
  <c r="AI1292" i="3"/>
  <c r="AQ1292" i="3"/>
  <c r="AY1292" i="3"/>
  <c r="BG1292" i="3"/>
  <c r="M1292" i="3"/>
  <c r="U1292" i="3"/>
  <c r="AC1292" i="3"/>
  <c r="AK1292" i="3"/>
  <c r="AS1292" i="3"/>
  <c r="BA1292" i="3"/>
  <c r="BI1292" i="3"/>
  <c r="Q1292" i="3"/>
  <c r="Y1292" i="3"/>
  <c r="AG1292" i="3"/>
  <c r="AO1292" i="3"/>
  <c r="AW1292" i="3"/>
  <c r="BE1292" i="3"/>
  <c r="BI1291" i="3"/>
  <c r="BA1291" i="3"/>
  <c r="AS1291" i="3"/>
  <c r="AK1291" i="3"/>
  <c r="AC1291" i="3"/>
  <c r="U1291" i="3"/>
  <c r="BM1291" i="3" s="1"/>
  <c r="BE1290" i="3"/>
  <c r="AW1290" i="3"/>
  <c r="AO1290" i="3"/>
  <c r="AG1290" i="3"/>
  <c r="Y1290" i="3"/>
  <c r="Q1290" i="3"/>
  <c r="BE1289" i="3"/>
  <c r="AO1289" i="3"/>
  <c r="BC1288" i="3"/>
  <c r="AM1288" i="3"/>
  <c r="W1288" i="3"/>
  <c r="BE1287" i="3"/>
  <c r="AO1287" i="3"/>
  <c r="BC1286" i="3"/>
  <c r="AM1286" i="3"/>
  <c r="W1286" i="3"/>
  <c r="BE1285" i="3"/>
  <c r="AO1285" i="3"/>
  <c r="BC1284" i="3"/>
  <c r="AM1284" i="3"/>
  <c r="W1284" i="3"/>
  <c r="BE1283" i="3"/>
  <c r="AO1283" i="3"/>
  <c r="BC1282" i="3"/>
  <c r="AM1282" i="3"/>
  <c r="W1282" i="3"/>
  <c r="BE1281" i="3"/>
  <c r="AO1281" i="3"/>
  <c r="N1278" i="3"/>
  <c r="S1278" i="3"/>
  <c r="W1278" i="3"/>
  <c r="AA1278" i="3"/>
  <c r="AE1278" i="3"/>
  <c r="AI1278" i="3"/>
  <c r="AM1278" i="3"/>
  <c r="AQ1278" i="3"/>
  <c r="AU1278" i="3"/>
  <c r="AY1278" i="3"/>
  <c r="BC1278" i="3"/>
  <c r="BG1278" i="3"/>
  <c r="N1276" i="3"/>
  <c r="T1276" i="3"/>
  <c r="Y1276" i="3"/>
  <c r="AD1276" i="3"/>
  <c r="AJ1276" i="3"/>
  <c r="AO1276" i="3"/>
  <c r="AT1276" i="3"/>
  <c r="AZ1276" i="3"/>
  <c r="BE1276" i="3"/>
  <c r="N1274" i="3"/>
  <c r="T1274" i="3"/>
  <c r="Y1274" i="3"/>
  <c r="AD1274" i="3"/>
  <c r="AJ1274" i="3"/>
  <c r="AO1274" i="3"/>
  <c r="AT1274" i="3"/>
  <c r="AZ1274" i="3"/>
  <c r="BE1274" i="3"/>
  <c r="N1272" i="3"/>
  <c r="T1272" i="3"/>
  <c r="Y1272" i="3"/>
  <c r="AD1272" i="3"/>
  <c r="AJ1272" i="3"/>
  <c r="AO1272" i="3"/>
  <c r="AT1272" i="3"/>
  <c r="AZ1272" i="3"/>
  <c r="BE1272" i="3"/>
  <c r="N1291" i="3"/>
  <c r="R1291" i="3"/>
  <c r="V1291" i="3"/>
  <c r="Z1291" i="3"/>
  <c r="AD1291" i="3"/>
  <c r="AH1291" i="3"/>
  <c r="AL1291" i="3"/>
  <c r="AP1291" i="3"/>
  <c r="AT1291" i="3"/>
  <c r="AX1291" i="3"/>
  <c r="BB1291" i="3"/>
  <c r="BF1291" i="3"/>
  <c r="P1291" i="3"/>
  <c r="BK1291" i="3" s="1"/>
  <c r="T1291" i="3"/>
  <c r="X1291" i="3"/>
  <c r="AB1291" i="3"/>
  <c r="AF1291" i="3"/>
  <c r="AJ1291" i="3"/>
  <c r="AN1291" i="3"/>
  <c r="AR1291" i="3"/>
  <c r="AV1291" i="3"/>
  <c r="AZ1291" i="3"/>
  <c r="BD1291" i="3"/>
  <c r="BH1291" i="3"/>
  <c r="N1289" i="3"/>
  <c r="R1289" i="3"/>
  <c r="V1289" i="3"/>
  <c r="Z1289" i="3"/>
  <c r="AD1289" i="3"/>
  <c r="AH1289" i="3"/>
  <c r="AL1289" i="3"/>
  <c r="AP1289" i="3"/>
  <c r="AT1289" i="3"/>
  <c r="AX1289" i="3"/>
  <c r="BB1289" i="3"/>
  <c r="BF1289" i="3"/>
  <c r="O1289" i="3"/>
  <c r="S1289" i="3"/>
  <c r="W1289" i="3"/>
  <c r="AA1289" i="3"/>
  <c r="AE1289" i="3"/>
  <c r="AI1289" i="3"/>
  <c r="AM1289" i="3"/>
  <c r="AQ1289" i="3"/>
  <c r="AU1289" i="3"/>
  <c r="AY1289" i="3"/>
  <c r="BC1289" i="3"/>
  <c r="BG1289" i="3"/>
  <c r="P1289" i="3"/>
  <c r="T1289" i="3"/>
  <c r="X1289" i="3"/>
  <c r="AB1289" i="3"/>
  <c r="AF1289" i="3"/>
  <c r="AJ1289" i="3"/>
  <c r="AN1289" i="3"/>
  <c r="AR1289" i="3"/>
  <c r="AV1289" i="3"/>
  <c r="AZ1289" i="3"/>
  <c r="BD1289" i="3"/>
  <c r="BH1289" i="3"/>
  <c r="N1287" i="3"/>
  <c r="R1287" i="3"/>
  <c r="V1287" i="3"/>
  <c r="Z1287" i="3"/>
  <c r="AD1287" i="3"/>
  <c r="AH1287" i="3"/>
  <c r="AL1287" i="3"/>
  <c r="AP1287" i="3"/>
  <c r="AT1287" i="3"/>
  <c r="AX1287" i="3"/>
  <c r="BB1287" i="3"/>
  <c r="BF1287" i="3"/>
  <c r="O1287" i="3"/>
  <c r="S1287" i="3"/>
  <c r="W1287" i="3"/>
  <c r="AA1287" i="3"/>
  <c r="AE1287" i="3"/>
  <c r="AI1287" i="3"/>
  <c r="AM1287" i="3"/>
  <c r="AQ1287" i="3"/>
  <c r="AU1287" i="3"/>
  <c r="AY1287" i="3"/>
  <c r="BC1287" i="3"/>
  <c r="BG1287" i="3"/>
  <c r="P1287" i="3"/>
  <c r="T1287" i="3"/>
  <c r="X1287" i="3"/>
  <c r="AB1287" i="3"/>
  <c r="AF1287" i="3"/>
  <c r="AJ1287" i="3"/>
  <c r="AN1287" i="3"/>
  <c r="AR1287" i="3"/>
  <c r="AV1287" i="3"/>
  <c r="AZ1287" i="3"/>
  <c r="BD1287" i="3"/>
  <c r="BH1287" i="3"/>
  <c r="N1285" i="3"/>
  <c r="R1285" i="3"/>
  <c r="V1285" i="3"/>
  <c r="Z1285" i="3"/>
  <c r="AD1285" i="3"/>
  <c r="AH1285" i="3"/>
  <c r="AL1285" i="3"/>
  <c r="AP1285" i="3"/>
  <c r="AT1285" i="3"/>
  <c r="AX1285" i="3"/>
  <c r="BB1285" i="3"/>
  <c r="BF1285" i="3"/>
  <c r="O1285" i="3"/>
  <c r="S1285" i="3"/>
  <c r="W1285" i="3"/>
  <c r="AA1285" i="3"/>
  <c r="AE1285" i="3"/>
  <c r="AI1285" i="3"/>
  <c r="AM1285" i="3"/>
  <c r="AQ1285" i="3"/>
  <c r="AU1285" i="3"/>
  <c r="AY1285" i="3"/>
  <c r="BC1285" i="3"/>
  <c r="BG1285" i="3"/>
  <c r="P1285" i="3"/>
  <c r="T1285" i="3"/>
  <c r="X1285" i="3"/>
  <c r="AB1285" i="3"/>
  <c r="AF1285" i="3"/>
  <c r="AJ1285" i="3"/>
  <c r="AN1285" i="3"/>
  <c r="AR1285" i="3"/>
  <c r="AV1285" i="3"/>
  <c r="AZ1285" i="3"/>
  <c r="BD1285" i="3"/>
  <c r="BH1285" i="3"/>
  <c r="N1283" i="3"/>
  <c r="R1283" i="3"/>
  <c r="V1283" i="3"/>
  <c r="Z1283" i="3"/>
  <c r="AD1283" i="3"/>
  <c r="AH1283" i="3"/>
  <c r="AL1283" i="3"/>
  <c r="AP1283" i="3"/>
  <c r="AT1283" i="3"/>
  <c r="AX1283" i="3"/>
  <c r="BB1283" i="3"/>
  <c r="BF1283" i="3"/>
  <c r="O1283" i="3"/>
  <c r="S1283" i="3"/>
  <c r="W1283" i="3"/>
  <c r="AA1283" i="3"/>
  <c r="AE1283" i="3"/>
  <c r="AI1283" i="3"/>
  <c r="AM1283" i="3"/>
  <c r="AQ1283" i="3"/>
  <c r="AU1283" i="3"/>
  <c r="AY1283" i="3"/>
  <c r="BC1283" i="3"/>
  <c r="BG1283" i="3"/>
  <c r="P1283" i="3"/>
  <c r="T1283" i="3"/>
  <c r="X1283" i="3"/>
  <c r="AB1283" i="3"/>
  <c r="AF1283" i="3"/>
  <c r="AJ1283" i="3"/>
  <c r="AN1283" i="3"/>
  <c r="AR1283" i="3"/>
  <c r="AV1283" i="3"/>
  <c r="AZ1283" i="3"/>
  <c r="BD1283" i="3"/>
  <c r="BH1283" i="3"/>
  <c r="N1281" i="3"/>
  <c r="R1281" i="3"/>
  <c r="V1281" i="3"/>
  <c r="Z1281" i="3"/>
  <c r="AD1281" i="3"/>
  <c r="AH1281" i="3"/>
  <c r="AL1281" i="3"/>
  <c r="AP1281" i="3"/>
  <c r="AT1281" i="3"/>
  <c r="AX1281" i="3"/>
  <c r="BB1281" i="3"/>
  <c r="BF1281" i="3"/>
  <c r="O1281" i="3"/>
  <c r="S1281" i="3"/>
  <c r="W1281" i="3"/>
  <c r="AA1281" i="3"/>
  <c r="AE1281" i="3"/>
  <c r="AI1281" i="3"/>
  <c r="AM1281" i="3"/>
  <c r="AQ1281" i="3"/>
  <c r="AU1281" i="3"/>
  <c r="AY1281" i="3"/>
  <c r="BC1281" i="3"/>
  <c r="BG1281" i="3"/>
  <c r="P1281" i="3"/>
  <c r="T1281" i="3"/>
  <c r="X1281" i="3"/>
  <c r="AB1281" i="3"/>
  <c r="AF1281" i="3"/>
  <c r="AJ1281" i="3"/>
  <c r="AN1281" i="3"/>
  <c r="AR1281" i="3"/>
  <c r="AV1281" i="3"/>
  <c r="AZ1281" i="3"/>
  <c r="BD1281" i="3"/>
  <c r="BH1281" i="3"/>
  <c r="AY1280" i="3"/>
  <c r="AI1280" i="3"/>
  <c r="S1280" i="3"/>
  <c r="BE1291" i="3"/>
  <c r="AW1291" i="3"/>
  <c r="AO1291" i="3"/>
  <c r="AG1291" i="3"/>
  <c r="Y1291" i="3"/>
  <c r="Q1291" i="3"/>
  <c r="BI1290" i="3"/>
  <c r="BA1290" i="3"/>
  <c r="AS1290" i="3"/>
  <c r="AK1290" i="3"/>
  <c r="AC1290" i="3"/>
  <c r="U1290" i="3"/>
  <c r="AW1289" i="3"/>
  <c r="AG1289" i="3"/>
  <c r="Q1289" i="3"/>
  <c r="AU1288" i="3"/>
  <c r="AE1288" i="3"/>
  <c r="AW1287" i="3"/>
  <c r="AG1287" i="3"/>
  <c r="Q1287" i="3"/>
  <c r="AU1286" i="3"/>
  <c r="AE1286" i="3"/>
  <c r="AW1285" i="3"/>
  <c r="AG1285" i="3"/>
  <c r="Q1285" i="3"/>
  <c r="AU1284" i="3"/>
  <c r="AE1284" i="3"/>
  <c r="AW1283" i="3"/>
  <c r="AG1283" i="3"/>
  <c r="Q1283" i="3"/>
  <c r="AU1282" i="3"/>
  <c r="AE1282" i="3"/>
  <c r="AW1281" i="3"/>
  <c r="AG1281" i="3"/>
  <c r="Q1281" i="3"/>
  <c r="AU1280" i="3"/>
  <c r="AE1280" i="3"/>
  <c r="P1280" i="3"/>
  <c r="N1279" i="3"/>
  <c r="R1279" i="3"/>
  <c r="V1279" i="3"/>
  <c r="Z1279" i="3"/>
  <c r="AD1279" i="3"/>
  <c r="AH1279" i="3"/>
  <c r="AL1279" i="3"/>
  <c r="AP1279" i="3"/>
  <c r="AT1279" i="3"/>
  <c r="AX1279" i="3"/>
  <c r="BB1279" i="3"/>
  <c r="BF1279" i="3"/>
  <c r="O1279" i="3"/>
  <c r="S1279" i="3"/>
  <c r="W1279" i="3"/>
  <c r="AA1279" i="3"/>
  <c r="AE1279" i="3"/>
  <c r="AI1279" i="3"/>
  <c r="AM1279" i="3"/>
  <c r="AQ1279" i="3"/>
  <c r="AU1279" i="3"/>
  <c r="AY1279" i="3"/>
  <c r="BC1279" i="3"/>
  <c r="BG1279" i="3"/>
  <c r="P1279" i="3"/>
  <c r="T1279" i="3"/>
  <c r="X1279" i="3"/>
  <c r="AB1279" i="3"/>
  <c r="AF1279" i="3"/>
  <c r="AJ1279" i="3"/>
  <c r="AN1279" i="3"/>
  <c r="AR1279" i="3"/>
  <c r="AV1279" i="3"/>
  <c r="AZ1279" i="3"/>
  <c r="BD1279" i="3"/>
  <c r="BH1279" i="3"/>
  <c r="M1279" i="3"/>
  <c r="Q1279" i="3"/>
  <c r="U1279" i="3"/>
  <c r="Y1279" i="3"/>
  <c r="AC1279" i="3"/>
  <c r="AG1279" i="3"/>
  <c r="AK1279" i="3"/>
  <c r="AO1279" i="3"/>
  <c r="AS1279" i="3"/>
  <c r="AW1279" i="3"/>
  <c r="BA1279" i="3"/>
  <c r="BE1279" i="3"/>
  <c r="BI1279" i="3"/>
  <c r="BC1291" i="3"/>
  <c r="AU1291" i="3"/>
  <c r="AM1291" i="3"/>
  <c r="AE1291" i="3"/>
  <c r="W1291" i="3"/>
  <c r="O1291" i="3"/>
  <c r="BG1290" i="3"/>
  <c r="AY1290" i="3"/>
  <c r="AQ1290" i="3"/>
  <c r="AI1290" i="3"/>
  <c r="AA1290" i="3"/>
  <c r="P1290" i="3"/>
  <c r="BK1290" i="3" s="1"/>
  <c r="T1290" i="3"/>
  <c r="BM1290" i="3" s="1"/>
  <c r="X1290" i="3"/>
  <c r="AB1290" i="3"/>
  <c r="AF1290" i="3"/>
  <c r="AJ1290" i="3"/>
  <c r="AN1290" i="3"/>
  <c r="AR1290" i="3"/>
  <c r="AV1290" i="3"/>
  <c r="AZ1290" i="3"/>
  <c r="BD1290" i="3"/>
  <c r="BH1290" i="3"/>
  <c r="N1290" i="3"/>
  <c r="BN1290" i="3" s="1"/>
  <c r="R1290" i="3"/>
  <c r="BL1290" i="3" s="1"/>
  <c r="V1290" i="3"/>
  <c r="Z1290" i="3"/>
  <c r="AD1290" i="3"/>
  <c r="AH1290" i="3"/>
  <c r="AL1290" i="3"/>
  <c r="AP1290" i="3"/>
  <c r="AT1290" i="3"/>
  <c r="AX1290" i="3"/>
  <c r="BB1290" i="3"/>
  <c r="BF1290" i="3"/>
  <c r="BI1289" i="3"/>
  <c r="AS1289" i="3"/>
  <c r="AC1289" i="3"/>
  <c r="M1289" i="3"/>
  <c r="BG1288" i="3"/>
  <c r="AQ1288" i="3"/>
  <c r="P1288" i="3"/>
  <c r="T1288" i="3"/>
  <c r="BM1288" i="3" s="1"/>
  <c r="X1288" i="3"/>
  <c r="AB1288" i="3"/>
  <c r="AF1288" i="3"/>
  <c r="AJ1288" i="3"/>
  <c r="AN1288" i="3"/>
  <c r="AR1288" i="3"/>
  <c r="AV1288" i="3"/>
  <c r="AZ1288" i="3"/>
  <c r="BD1288" i="3"/>
  <c r="BH1288" i="3"/>
  <c r="M1288" i="3"/>
  <c r="Q1288" i="3"/>
  <c r="U1288" i="3"/>
  <c r="Y1288" i="3"/>
  <c r="AC1288" i="3"/>
  <c r="AG1288" i="3"/>
  <c r="AK1288" i="3"/>
  <c r="AO1288" i="3"/>
  <c r="AS1288" i="3"/>
  <c r="AW1288" i="3"/>
  <c r="BA1288" i="3"/>
  <c r="BE1288" i="3"/>
  <c r="BI1288" i="3"/>
  <c r="N1288" i="3"/>
  <c r="R1288" i="3"/>
  <c r="BL1288" i="3" s="1"/>
  <c r="V1288" i="3"/>
  <c r="Z1288" i="3"/>
  <c r="AD1288" i="3"/>
  <c r="AH1288" i="3"/>
  <c r="AL1288" i="3"/>
  <c r="AP1288" i="3"/>
  <c r="AT1288" i="3"/>
  <c r="AX1288" i="3"/>
  <c r="BB1288" i="3"/>
  <c r="BF1288" i="3"/>
  <c r="BI1287" i="3"/>
  <c r="AS1287" i="3"/>
  <c r="AC1287" i="3"/>
  <c r="M1287" i="3"/>
  <c r="BG1286" i="3"/>
  <c r="AQ1286" i="3"/>
  <c r="P1286" i="3"/>
  <c r="T1286" i="3"/>
  <c r="BM1286" i="3" s="1"/>
  <c r="X1286" i="3"/>
  <c r="AB1286" i="3"/>
  <c r="AF1286" i="3"/>
  <c r="AJ1286" i="3"/>
  <c r="AN1286" i="3"/>
  <c r="AR1286" i="3"/>
  <c r="AV1286" i="3"/>
  <c r="AZ1286" i="3"/>
  <c r="BD1286" i="3"/>
  <c r="BH1286" i="3"/>
  <c r="M1286" i="3"/>
  <c r="Q1286" i="3"/>
  <c r="U1286" i="3"/>
  <c r="Y1286" i="3"/>
  <c r="AC1286" i="3"/>
  <c r="AG1286" i="3"/>
  <c r="AK1286" i="3"/>
  <c r="AO1286" i="3"/>
  <c r="AS1286" i="3"/>
  <c r="AW1286" i="3"/>
  <c r="BA1286" i="3"/>
  <c r="BE1286" i="3"/>
  <c r="BI1286" i="3"/>
  <c r="N1286" i="3"/>
  <c r="R1286" i="3"/>
  <c r="BL1286" i="3" s="1"/>
  <c r="V1286" i="3"/>
  <c r="Z1286" i="3"/>
  <c r="AD1286" i="3"/>
  <c r="AH1286" i="3"/>
  <c r="AL1286" i="3"/>
  <c r="AP1286" i="3"/>
  <c r="AT1286" i="3"/>
  <c r="AX1286" i="3"/>
  <c r="BB1286" i="3"/>
  <c r="BF1286" i="3"/>
  <c r="BI1285" i="3"/>
  <c r="AS1285" i="3"/>
  <c r="AC1285" i="3"/>
  <c r="M1285" i="3"/>
  <c r="BG1284" i="3"/>
  <c r="AQ1284" i="3"/>
  <c r="P1284" i="3"/>
  <c r="T1284" i="3"/>
  <c r="BM1284" i="3" s="1"/>
  <c r="X1284" i="3"/>
  <c r="AB1284" i="3"/>
  <c r="AF1284" i="3"/>
  <c r="AJ1284" i="3"/>
  <c r="AN1284" i="3"/>
  <c r="AR1284" i="3"/>
  <c r="AV1284" i="3"/>
  <c r="AZ1284" i="3"/>
  <c r="BD1284" i="3"/>
  <c r="BH1284" i="3"/>
  <c r="M1284" i="3"/>
  <c r="Q1284" i="3"/>
  <c r="U1284" i="3"/>
  <c r="Y1284" i="3"/>
  <c r="AC1284" i="3"/>
  <c r="AG1284" i="3"/>
  <c r="AK1284" i="3"/>
  <c r="AO1284" i="3"/>
  <c r="AS1284" i="3"/>
  <c r="AW1284" i="3"/>
  <c r="BA1284" i="3"/>
  <c r="BE1284" i="3"/>
  <c r="BI1284" i="3"/>
  <c r="N1284" i="3"/>
  <c r="R1284" i="3"/>
  <c r="BL1284" i="3" s="1"/>
  <c r="V1284" i="3"/>
  <c r="Z1284" i="3"/>
  <c r="AD1284" i="3"/>
  <c r="AH1284" i="3"/>
  <c r="AL1284" i="3"/>
  <c r="AP1284" i="3"/>
  <c r="AT1284" i="3"/>
  <c r="AX1284" i="3"/>
  <c r="BB1284" i="3"/>
  <c r="BF1284" i="3"/>
  <c r="BI1283" i="3"/>
  <c r="AS1283" i="3"/>
  <c r="AC1283" i="3"/>
  <c r="M1283" i="3"/>
  <c r="BG1282" i="3"/>
  <c r="AQ1282" i="3"/>
  <c r="P1282" i="3"/>
  <c r="T1282" i="3"/>
  <c r="BM1282" i="3" s="1"/>
  <c r="X1282" i="3"/>
  <c r="AB1282" i="3"/>
  <c r="AF1282" i="3"/>
  <c r="AJ1282" i="3"/>
  <c r="AN1282" i="3"/>
  <c r="AR1282" i="3"/>
  <c r="AV1282" i="3"/>
  <c r="AZ1282" i="3"/>
  <c r="BD1282" i="3"/>
  <c r="BH1282" i="3"/>
  <c r="M1282" i="3"/>
  <c r="Q1282" i="3"/>
  <c r="U1282" i="3"/>
  <c r="Y1282" i="3"/>
  <c r="AC1282" i="3"/>
  <c r="AG1282" i="3"/>
  <c r="AK1282" i="3"/>
  <c r="AO1282" i="3"/>
  <c r="AS1282" i="3"/>
  <c r="AW1282" i="3"/>
  <c r="BA1282" i="3"/>
  <c r="BE1282" i="3"/>
  <c r="BI1282" i="3"/>
  <c r="N1282" i="3"/>
  <c r="R1282" i="3"/>
  <c r="BL1282" i="3" s="1"/>
  <c r="V1282" i="3"/>
  <c r="Z1282" i="3"/>
  <c r="AD1282" i="3"/>
  <c r="AH1282" i="3"/>
  <c r="AL1282" i="3"/>
  <c r="AP1282" i="3"/>
  <c r="AT1282" i="3"/>
  <c r="AX1282" i="3"/>
  <c r="BB1282" i="3"/>
  <c r="BF1282" i="3"/>
  <c r="BI1281" i="3"/>
  <c r="AS1281" i="3"/>
  <c r="AC1281" i="3"/>
  <c r="M1281" i="3"/>
  <c r="BG1280" i="3"/>
  <c r="AQ1280" i="3"/>
  <c r="AA1280" i="3"/>
  <c r="O1278" i="3"/>
  <c r="O1276" i="3"/>
  <c r="S1276" i="3"/>
  <c r="W1276" i="3"/>
  <c r="AA1276" i="3"/>
  <c r="AE1276" i="3"/>
  <c r="AI1276" i="3"/>
  <c r="AM1276" i="3"/>
  <c r="AQ1276" i="3"/>
  <c r="AU1276" i="3"/>
  <c r="AY1276" i="3"/>
  <c r="BC1276" i="3"/>
  <c r="BG1276" i="3"/>
  <c r="O1274" i="3"/>
  <c r="S1274" i="3"/>
  <c r="W1274" i="3"/>
  <c r="AA1274" i="3"/>
  <c r="AE1274" i="3"/>
  <c r="AI1274" i="3"/>
  <c r="AM1274" i="3"/>
  <c r="AQ1274" i="3"/>
  <c r="AU1274" i="3"/>
  <c r="AY1274" i="3"/>
  <c r="BC1274" i="3"/>
  <c r="BG1274" i="3"/>
  <c r="O1272" i="3"/>
  <c r="S1272" i="3"/>
  <c r="W1272" i="3"/>
  <c r="AA1272" i="3"/>
  <c r="AE1272" i="3"/>
  <c r="AI1272" i="3"/>
  <c r="AM1272" i="3"/>
  <c r="AQ1272" i="3"/>
  <c r="AU1272" i="3"/>
  <c r="AY1272" i="3"/>
  <c r="BC1272" i="3"/>
  <c r="BG1272" i="3"/>
  <c r="N1263" i="3"/>
  <c r="R1263" i="3"/>
  <c r="V1263" i="3"/>
  <c r="Z1263" i="3"/>
  <c r="AD1263" i="3"/>
  <c r="AH1263" i="3"/>
  <c r="P1263" i="3"/>
  <c r="U1263" i="3"/>
  <c r="AA1263" i="3"/>
  <c r="AF1263" i="3"/>
  <c r="AK1263" i="3"/>
  <c r="AO1263" i="3"/>
  <c r="AS1263" i="3"/>
  <c r="AW1263" i="3"/>
  <c r="BA1263" i="3"/>
  <c r="BE1263" i="3"/>
  <c r="BI1263" i="3"/>
  <c r="Q1263" i="3"/>
  <c r="W1263" i="3"/>
  <c r="AB1263" i="3"/>
  <c r="AG1263" i="3"/>
  <c r="AL1263" i="3"/>
  <c r="AP1263" i="3"/>
  <c r="AT1263" i="3"/>
  <c r="AX1263" i="3"/>
  <c r="BB1263" i="3"/>
  <c r="BF1263" i="3"/>
  <c r="N1261" i="3"/>
  <c r="R1261" i="3"/>
  <c r="V1261" i="3"/>
  <c r="Z1261" i="3"/>
  <c r="AD1261" i="3"/>
  <c r="AH1261" i="3"/>
  <c r="AL1261" i="3"/>
  <c r="AP1261" i="3"/>
  <c r="AT1261" i="3"/>
  <c r="AX1261" i="3"/>
  <c r="BB1261" i="3"/>
  <c r="BF1261" i="3"/>
  <c r="P1261" i="3"/>
  <c r="U1261" i="3"/>
  <c r="AA1261" i="3"/>
  <c r="AF1261" i="3"/>
  <c r="AK1261" i="3"/>
  <c r="AQ1261" i="3"/>
  <c r="AV1261" i="3"/>
  <c r="BA1261" i="3"/>
  <c r="BG1261" i="3"/>
  <c r="Q1261" i="3"/>
  <c r="W1261" i="3"/>
  <c r="AB1261" i="3"/>
  <c r="AG1261" i="3"/>
  <c r="AM1261" i="3"/>
  <c r="AR1261" i="3"/>
  <c r="AW1261" i="3"/>
  <c r="BC1261" i="3"/>
  <c r="BH1261" i="3"/>
  <c r="M1261" i="3"/>
  <c r="S1261" i="3"/>
  <c r="X1261" i="3"/>
  <c r="AC1261" i="3"/>
  <c r="AI1261" i="3"/>
  <c r="AN1261" i="3"/>
  <c r="AS1261" i="3"/>
  <c r="AY1261" i="3"/>
  <c r="BD1261" i="3"/>
  <c r="BI1261" i="3"/>
  <c r="P1259" i="3"/>
  <c r="T1259" i="3"/>
  <c r="X1259" i="3"/>
  <c r="AB1259" i="3"/>
  <c r="AF1259" i="3"/>
  <c r="AJ1259" i="3"/>
  <c r="AN1259" i="3"/>
  <c r="AR1259" i="3"/>
  <c r="AV1259" i="3"/>
  <c r="AZ1259" i="3"/>
  <c r="N1259" i="3"/>
  <c r="R1259" i="3"/>
  <c r="V1259" i="3"/>
  <c r="Z1259" i="3"/>
  <c r="AD1259" i="3"/>
  <c r="AH1259" i="3"/>
  <c r="AL1259" i="3"/>
  <c r="AP1259" i="3"/>
  <c r="AT1259" i="3"/>
  <c r="AX1259" i="3"/>
  <c r="BB1259" i="3"/>
  <c r="BF1259" i="3"/>
  <c r="M1259" i="3"/>
  <c r="U1259" i="3"/>
  <c r="AC1259" i="3"/>
  <c r="AK1259" i="3"/>
  <c r="AS1259" i="3"/>
  <c r="BA1259" i="3"/>
  <c r="BG1259" i="3"/>
  <c r="O1259" i="3"/>
  <c r="W1259" i="3"/>
  <c r="AE1259" i="3"/>
  <c r="AM1259" i="3"/>
  <c r="AU1259" i="3"/>
  <c r="BC1259" i="3"/>
  <c r="BH1259" i="3"/>
  <c r="Q1259" i="3"/>
  <c r="Y1259" i="3"/>
  <c r="AG1259" i="3"/>
  <c r="AO1259" i="3"/>
  <c r="AW1259" i="3"/>
  <c r="BD1259" i="3"/>
  <c r="BI1259" i="3"/>
  <c r="P1255" i="3"/>
  <c r="T1255" i="3"/>
  <c r="X1255" i="3"/>
  <c r="AB1255" i="3"/>
  <c r="AF1255" i="3"/>
  <c r="AJ1255" i="3"/>
  <c r="AN1255" i="3"/>
  <c r="AR1255" i="3"/>
  <c r="AV1255" i="3"/>
  <c r="AZ1255" i="3"/>
  <c r="BD1255" i="3"/>
  <c r="BH1255" i="3"/>
  <c r="N1255" i="3"/>
  <c r="R1255" i="3"/>
  <c r="V1255" i="3"/>
  <c r="Z1255" i="3"/>
  <c r="AD1255" i="3"/>
  <c r="AH1255" i="3"/>
  <c r="AL1255" i="3"/>
  <c r="AP1255" i="3"/>
  <c r="AT1255" i="3"/>
  <c r="AX1255" i="3"/>
  <c r="BB1255" i="3"/>
  <c r="BF1255" i="3"/>
  <c r="M1255" i="3"/>
  <c r="U1255" i="3"/>
  <c r="AC1255" i="3"/>
  <c r="AK1255" i="3"/>
  <c r="AS1255" i="3"/>
  <c r="BA1255" i="3"/>
  <c r="BI1255" i="3"/>
  <c r="O1255" i="3"/>
  <c r="W1255" i="3"/>
  <c r="AE1255" i="3"/>
  <c r="AM1255" i="3"/>
  <c r="AU1255" i="3"/>
  <c r="BC1255" i="3"/>
  <c r="Q1255" i="3"/>
  <c r="Y1255" i="3"/>
  <c r="AG1255" i="3"/>
  <c r="AO1255" i="3"/>
  <c r="AW1255" i="3"/>
  <c r="BE1255" i="3"/>
  <c r="BF1280" i="3"/>
  <c r="BB1280" i="3"/>
  <c r="AX1280" i="3"/>
  <c r="AT1280" i="3"/>
  <c r="AP1280" i="3"/>
  <c r="AL1280" i="3"/>
  <c r="AH1280" i="3"/>
  <c r="AD1280" i="3"/>
  <c r="Z1280" i="3"/>
  <c r="V1280" i="3"/>
  <c r="R1280" i="3"/>
  <c r="BL1280" i="3" s="1"/>
  <c r="N1280" i="3"/>
  <c r="BF1278" i="3"/>
  <c r="BB1278" i="3"/>
  <c r="AX1278" i="3"/>
  <c r="AT1278" i="3"/>
  <c r="AP1278" i="3"/>
  <c r="AL1278" i="3"/>
  <c r="AH1278" i="3"/>
  <c r="AD1278" i="3"/>
  <c r="Z1278" i="3"/>
  <c r="V1278" i="3"/>
  <c r="R1278" i="3"/>
  <c r="M1278" i="3"/>
  <c r="BH1277" i="3"/>
  <c r="BC1277" i="3"/>
  <c r="AX1277" i="3"/>
  <c r="AR1277" i="3"/>
  <c r="AM1277" i="3"/>
  <c r="AH1277" i="3"/>
  <c r="AB1277" i="3"/>
  <c r="W1277" i="3"/>
  <c r="BI1276" i="3"/>
  <c r="BD1276" i="3"/>
  <c r="AX1276" i="3"/>
  <c r="AS1276" i="3"/>
  <c r="AN1276" i="3"/>
  <c r="AH1276" i="3"/>
  <c r="AC1276" i="3"/>
  <c r="X1276" i="3"/>
  <c r="R1276" i="3"/>
  <c r="M1276" i="3"/>
  <c r="BH1275" i="3"/>
  <c r="BC1275" i="3"/>
  <c r="AX1275" i="3"/>
  <c r="AR1275" i="3"/>
  <c r="AM1275" i="3"/>
  <c r="AH1275" i="3"/>
  <c r="AB1275" i="3"/>
  <c r="W1275" i="3"/>
  <c r="BI1274" i="3"/>
  <c r="BD1274" i="3"/>
  <c r="AX1274" i="3"/>
  <c r="AS1274" i="3"/>
  <c r="AN1274" i="3"/>
  <c r="AH1274" i="3"/>
  <c r="AC1274" i="3"/>
  <c r="X1274" i="3"/>
  <c r="R1274" i="3"/>
  <c r="M1274" i="3"/>
  <c r="BH1273" i="3"/>
  <c r="BC1273" i="3"/>
  <c r="AX1273" i="3"/>
  <c r="AR1273" i="3"/>
  <c r="AM1273" i="3"/>
  <c r="AH1273" i="3"/>
  <c r="AB1273" i="3"/>
  <c r="W1273" i="3"/>
  <c r="BI1272" i="3"/>
  <c r="BD1272" i="3"/>
  <c r="AX1272" i="3"/>
  <c r="AS1272" i="3"/>
  <c r="AN1272" i="3"/>
  <c r="AH1272" i="3"/>
  <c r="AC1272" i="3"/>
  <c r="X1272" i="3"/>
  <c r="R1272" i="3"/>
  <c r="M1272" i="3"/>
  <c r="BH1271" i="3"/>
  <c r="BC1271" i="3"/>
  <c r="AX1271" i="3"/>
  <c r="AR1271" i="3"/>
  <c r="AM1271" i="3"/>
  <c r="AH1271" i="3"/>
  <c r="AB1271" i="3"/>
  <c r="W1271" i="3"/>
  <c r="BN1270" i="3"/>
  <c r="BF1270" i="3"/>
  <c r="AX1270" i="3"/>
  <c r="AP1270" i="3"/>
  <c r="AH1270" i="3"/>
  <c r="Z1270" i="3"/>
  <c r="BH1269" i="3"/>
  <c r="AZ1269" i="3"/>
  <c r="AR1269" i="3"/>
  <c r="AJ1269" i="3"/>
  <c r="AB1269" i="3"/>
  <c r="BF1268" i="3"/>
  <c r="AX1268" i="3"/>
  <c r="AP1268" i="3"/>
  <c r="AH1268" i="3"/>
  <c r="Z1268" i="3"/>
  <c r="BH1267" i="3"/>
  <c r="AZ1267" i="3"/>
  <c r="AR1267" i="3"/>
  <c r="AJ1267" i="3"/>
  <c r="AB1267" i="3"/>
  <c r="BF1266" i="3"/>
  <c r="AX1266" i="3"/>
  <c r="AP1266" i="3"/>
  <c r="AH1266" i="3"/>
  <c r="Z1266" i="3"/>
  <c r="BH1265" i="3"/>
  <c r="AZ1265" i="3"/>
  <c r="AR1265" i="3"/>
  <c r="AJ1265" i="3"/>
  <c r="AB1265" i="3"/>
  <c r="BF1264" i="3"/>
  <c r="AX1264" i="3"/>
  <c r="AP1264" i="3"/>
  <c r="AH1264" i="3"/>
  <c r="Z1264" i="3"/>
  <c r="BH1263" i="3"/>
  <c r="AZ1263" i="3"/>
  <c r="AR1263" i="3"/>
  <c r="AJ1263" i="3"/>
  <c r="Y1263" i="3"/>
  <c r="O1263" i="3"/>
  <c r="AO1261" i="3"/>
  <c r="T1261" i="3"/>
  <c r="AI1259" i="3"/>
  <c r="AU1258" i="3"/>
  <c r="AY1257" i="3"/>
  <c r="N1256" i="3"/>
  <c r="R1256" i="3"/>
  <c r="V1256" i="3"/>
  <c r="Z1256" i="3"/>
  <c r="AD1256" i="3"/>
  <c r="AH1256" i="3"/>
  <c r="AL1256" i="3"/>
  <c r="AP1256" i="3"/>
  <c r="AT1256" i="3"/>
  <c r="AX1256" i="3"/>
  <c r="BB1256" i="3"/>
  <c r="BF1256" i="3"/>
  <c r="P1256" i="3"/>
  <c r="T1256" i="3"/>
  <c r="X1256" i="3"/>
  <c r="AB1256" i="3"/>
  <c r="AF1256" i="3"/>
  <c r="AJ1256" i="3"/>
  <c r="AN1256" i="3"/>
  <c r="AR1256" i="3"/>
  <c r="AV1256" i="3"/>
  <c r="AZ1256" i="3"/>
  <c r="BD1256" i="3"/>
  <c r="BH1256" i="3"/>
  <c r="Q1256" i="3"/>
  <c r="Y1256" i="3"/>
  <c r="AG1256" i="3"/>
  <c r="AO1256" i="3"/>
  <c r="AW1256" i="3"/>
  <c r="BE1256" i="3"/>
  <c r="S1256" i="3"/>
  <c r="AA1256" i="3"/>
  <c r="AI1256" i="3"/>
  <c r="AQ1256" i="3"/>
  <c r="AY1256" i="3"/>
  <c r="BG1256" i="3"/>
  <c r="M1256" i="3"/>
  <c r="U1256" i="3"/>
  <c r="AC1256" i="3"/>
  <c r="AK1256" i="3"/>
  <c r="AS1256" i="3"/>
  <c r="BA1256" i="3"/>
  <c r="BI1256" i="3"/>
  <c r="AI1255" i="3"/>
  <c r="AU1254" i="3"/>
  <c r="AY1253" i="3"/>
  <c r="N1252" i="3"/>
  <c r="R1252" i="3"/>
  <c r="V1252" i="3"/>
  <c r="Z1252" i="3"/>
  <c r="AD1252" i="3"/>
  <c r="AH1252" i="3"/>
  <c r="AL1252" i="3"/>
  <c r="AP1252" i="3"/>
  <c r="AT1252" i="3"/>
  <c r="AX1252" i="3"/>
  <c r="BB1252" i="3"/>
  <c r="BF1252" i="3"/>
  <c r="P1252" i="3"/>
  <c r="T1252" i="3"/>
  <c r="X1252" i="3"/>
  <c r="AB1252" i="3"/>
  <c r="AF1252" i="3"/>
  <c r="AJ1252" i="3"/>
  <c r="AN1252" i="3"/>
  <c r="AR1252" i="3"/>
  <c r="AV1252" i="3"/>
  <c r="AZ1252" i="3"/>
  <c r="BD1252" i="3"/>
  <c r="BH1252" i="3"/>
  <c r="Q1252" i="3"/>
  <c r="Y1252" i="3"/>
  <c r="AG1252" i="3"/>
  <c r="AO1252" i="3"/>
  <c r="AW1252" i="3"/>
  <c r="BE1252" i="3"/>
  <c r="S1252" i="3"/>
  <c r="AA1252" i="3"/>
  <c r="BL1252" i="3" s="1"/>
  <c r="AI1252" i="3"/>
  <c r="AQ1252" i="3"/>
  <c r="AY1252" i="3"/>
  <c r="BG1252" i="3"/>
  <c r="M1252" i="3"/>
  <c r="U1252" i="3"/>
  <c r="AC1252" i="3"/>
  <c r="AK1252" i="3"/>
  <c r="AS1252" i="3"/>
  <c r="BA1252" i="3"/>
  <c r="BI1252" i="3"/>
  <c r="BI1280" i="3"/>
  <c r="BE1280" i="3"/>
  <c r="BA1280" i="3"/>
  <c r="AW1280" i="3"/>
  <c r="AS1280" i="3"/>
  <c r="AO1280" i="3"/>
  <c r="AK1280" i="3"/>
  <c r="AG1280" i="3"/>
  <c r="AC1280" i="3"/>
  <c r="Y1280" i="3"/>
  <c r="U1280" i="3"/>
  <c r="Q1280" i="3"/>
  <c r="M1280" i="3"/>
  <c r="BI1278" i="3"/>
  <c r="BE1278" i="3"/>
  <c r="BA1278" i="3"/>
  <c r="AW1278" i="3"/>
  <c r="AS1278" i="3"/>
  <c r="AO1278" i="3"/>
  <c r="AK1278" i="3"/>
  <c r="AG1278" i="3"/>
  <c r="AC1278" i="3"/>
  <c r="Y1278" i="3"/>
  <c r="U1278" i="3"/>
  <c r="Q1278" i="3"/>
  <c r="M1277" i="3"/>
  <c r="Q1277" i="3"/>
  <c r="U1277" i="3"/>
  <c r="Y1277" i="3"/>
  <c r="AC1277" i="3"/>
  <c r="AG1277" i="3"/>
  <c r="AK1277" i="3"/>
  <c r="AO1277" i="3"/>
  <c r="AS1277" i="3"/>
  <c r="AW1277" i="3"/>
  <c r="BA1277" i="3"/>
  <c r="BE1277" i="3"/>
  <c r="BI1277" i="3"/>
  <c r="BH1276" i="3"/>
  <c r="BB1276" i="3"/>
  <c r="AW1276" i="3"/>
  <c r="AR1276" i="3"/>
  <c r="AL1276" i="3"/>
  <c r="AG1276" i="3"/>
  <c r="AB1276" i="3"/>
  <c r="V1276" i="3"/>
  <c r="Q1276" i="3"/>
  <c r="M1275" i="3"/>
  <c r="Q1275" i="3"/>
  <c r="U1275" i="3"/>
  <c r="Y1275" i="3"/>
  <c r="AC1275" i="3"/>
  <c r="BM1275" i="3" s="1"/>
  <c r="AG1275" i="3"/>
  <c r="AK1275" i="3"/>
  <c r="AO1275" i="3"/>
  <c r="AS1275" i="3"/>
  <c r="AW1275" i="3"/>
  <c r="BA1275" i="3"/>
  <c r="BE1275" i="3"/>
  <c r="BI1275" i="3"/>
  <c r="BH1274" i="3"/>
  <c r="BB1274" i="3"/>
  <c r="AW1274" i="3"/>
  <c r="AR1274" i="3"/>
  <c r="AL1274" i="3"/>
  <c r="AG1274" i="3"/>
  <c r="AB1274" i="3"/>
  <c r="V1274" i="3"/>
  <c r="Q1274" i="3"/>
  <c r="M1273" i="3"/>
  <c r="Q1273" i="3"/>
  <c r="U1273" i="3"/>
  <c r="Y1273" i="3"/>
  <c r="AC1273" i="3"/>
  <c r="AG1273" i="3"/>
  <c r="AK1273" i="3"/>
  <c r="AO1273" i="3"/>
  <c r="AS1273" i="3"/>
  <c r="AW1273" i="3"/>
  <c r="BA1273" i="3"/>
  <c r="BE1273" i="3"/>
  <c r="BI1273" i="3"/>
  <c r="BH1272" i="3"/>
  <c r="BB1272" i="3"/>
  <c r="AW1272" i="3"/>
  <c r="AR1272" i="3"/>
  <c r="AL1272" i="3"/>
  <c r="AG1272" i="3"/>
  <c r="AB1272" i="3"/>
  <c r="V1272" i="3"/>
  <c r="Q1272" i="3"/>
  <c r="M1271" i="3"/>
  <c r="Q1271" i="3"/>
  <c r="U1271" i="3"/>
  <c r="Y1271" i="3"/>
  <c r="AC1271" i="3"/>
  <c r="AG1271" i="3"/>
  <c r="AK1271" i="3"/>
  <c r="AO1271" i="3"/>
  <c r="AS1271" i="3"/>
  <c r="AW1271" i="3"/>
  <c r="BA1271" i="3"/>
  <c r="BE1271" i="3"/>
  <c r="BI1271" i="3"/>
  <c r="O1270" i="3"/>
  <c r="S1270" i="3"/>
  <c r="W1270" i="3"/>
  <c r="AA1270" i="3"/>
  <c r="AE1270" i="3"/>
  <c r="AI1270" i="3"/>
  <c r="AM1270" i="3"/>
  <c r="AQ1270" i="3"/>
  <c r="AU1270" i="3"/>
  <c r="AY1270" i="3"/>
  <c r="BC1270" i="3"/>
  <c r="BG1270" i="3"/>
  <c r="P1270" i="3"/>
  <c r="BK1270" i="3" s="1"/>
  <c r="T1270" i="3"/>
  <c r="X1270" i="3"/>
  <c r="AB1270" i="3"/>
  <c r="AF1270" i="3"/>
  <c r="AJ1270" i="3"/>
  <c r="AN1270" i="3"/>
  <c r="AR1270" i="3"/>
  <c r="AV1270" i="3"/>
  <c r="AZ1270" i="3"/>
  <c r="BD1270" i="3"/>
  <c r="BH1270" i="3"/>
  <c r="M1269" i="3"/>
  <c r="Q1269" i="3"/>
  <c r="U1269" i="3"/>
  <c r="BM1269" i="3" s="1"/>
  <c r="Y1269" i="3"/>
  <c r="AC1269" i="3"/>
  <c r="AG1269" i="3"/>
  <c r="AK1269" i="3"/>
  <c r="AO1269" i="3"/>
  <c r="AS1269" i="3"/>
  <c r="AW1269" i="3"/>
  <c r="BA1269" i="3"/>
  <c r="BE1269" i="3"/>
  <c r="BI1269" i="3"/>
  <c r="N1269" i="3"/>
  <c r="R1269" i="3"/>
  <c r="BL1269" i="3" s="1"/>
  <c r="V1269" i="3"/>
  <c r="Z1269" i="3"/>
  <c r="AD1269" i="3"/>
  <c r="AH1269" i="3"/>
  <c r="AL1269" i="3"/>
  <c r="AP1269" i="3"/>
  <c r="AT1269" i="3"/>
  <c r="AX1269" i="3"/>
  <c r="BB1269" i="3"/>
  <c r="BF1269" i="3"/>
  <c r="O1268" i="3"/>
  <c r="S1268" i="3"/>
  <c r="W1268" i="3"/>
  <c r="AA1268" i="3"/>
  <c r="AE1268" i="3"/>
  <c r="AI1268" i="3"/>
  <c r="AM1268" i="3"/>
  <c r="AQ1268" i="3"/>
  <c r="AU1268" i="3"/>
  <c r="AY1268" i="3"/>
  <c r="BC1268" i="3"/>
  <c r="BG1268" i="3"/>
  <c r="P1268" i="3"/>
  <c r="BK1268" i="3" s="1"/>
  <c r="T1268" i="3"/>
  <c r="X1268" i="3"/>
  <c r="AB1268" i="3"/>
  <c r="AF1268" i="3"/>
  <c r="AJ1268" i="3"/>
  <c r="AN1268" i="3"/>
  <c r="AR1268" i="3"/>
  <c r="AV1268" i="3"/>
  <c r="AZ1268" i="3"/>
  <c r="BD1268" i="3"/>
  <c r="BH1268" i="3"/>
  <c r="M1267" i="3"/>
  <c r="Q1267" i="3"/>
  <c r="U1267" i="3"/>
  <c r="Y1267" i="3"/>
  <c r="AC1267" i="3"/>
  <c r="AG1267" i="3"/>
  <c r="AK1267" i="3"/>
  <c r="AO1267" i="3"/>
  <c r="AS1267" i="3"/>
  <c r="AW1267" i="3"/>
  <c r="BA1267" i="3"/>
  <c r="BE1267" i="3"/>
  <c r="BI1267" i="3"/>
  <c r="N1267" i="3"/>
  <c r="R1267" i="3"/>
  <c r="BL1267" i="3" s="1"/>
  <c r="V1267" i="3"/>
  <c r="BM1267" i="3" s="1"/>
  <c r="Z1267" i="3"/>
  <c r="AD1267" i="3"/>
  <c r="AH1267" i="3"/>
  <c r="AL1267" i="3"/>
  <c r="AP1267" i="3"/>
  <c r="AT1267" i="3"/>
  <c r="AX1267" i="3"/>
  <c r="BB1267" i="3"/>
  <c r="BF1267" i="3"/>
  <c r="O1266" i="3"/>
  <c r="S1266" i="3"/>
  <c r="W1266" i="3"/>
  <c r="AA1266" i="3"/>
  <c r="AE1266" i="3"/>
  <c r="AI1266" i="3"/>
  <c r="AM1266" i="3"/>
  <c r="AQ1266" i="3"/>
  <c r="AU1266" i="3"/>
  <c r="AY1266" i="3"/>
  <c r="BC1266" i="3"/>
  <c r="BG1266" i="3"/>
  <c r="P1266" i="3"/>
  <c r="T1266" i="3"/>
  <c r="X1266" i="3"/>
  <c r="AB1266" i="3"/>
  <c r="AF1266" i="3"/>
  <c r="AJ1266" i="3"/>
  <c r="AN1266" i="3"/>
  <c r="AR1266" i="3"/>
  <c r="AV1266" i="3"/>
  <c r="AZ1266" i="3"/>
  <c r="BD1266" i="3"/>
  <c r="BH1266" i="3"/>
  <c r="M1265" i="3"/>
  <c r="Q1265" i="3"/>
  <c r="U1265" i="3"/>
  <c r="BM1265" i="3" s="1"/>
  <c r="Y1265" i="3"/>
  <c r="AC1265" i="3"/>
  <c r="AG1265" i="3"/>
  <c r="AK1265" i="3"/>
  <c r="AO1265" i="3"/>
  <c r="AS1265" i="3"/>
  <c r="AW1265" i="3"/>
  <c r="BA1265" i="3"/>
  <c r="BE1265" i="3"/>
  <c r="BI1265" i="3"/>
  <c r="N1265" i="3"/>
  <c r="R1265" i="3"/>
  <c r="BL1265" i="3" s="1"/>
  <c r="V1265" i="3"/>
  <c r="Z1265" i="3"/>
  <c r="AD1265" i="3"/>
  <c r="AH1265" i="3"/>
  <c r="AL1265" i="3"/>
  <c r="AP1265" i="3"/>
  <c r="AT1265" i="3"/>
  <c r="AX1265" i="3"/>
  <c r="BB1265" i="3"/>
  <c r="BF1265" i="3"/>
  <c r="O1264" i="3"/>
  <c r="S1264" i="3"/>
  <c r="W1264" i="3"/>
  <c r="AA1264" i="3"/>
  <c r="AE1264" i="3"/>
  <c r="AI1264" i="3"/>
  <c r="AM1264" i="3"/>
  <c r="AQ1264" i="3"/>
  <c r="AU1264" i="3"/>
  <c r="AY1264" i="3"/>
  <c r="BC1264" i="3"/>
  <c r="BG1264" i="3"/>
  <c r="P1264" i="3"/>
  <c r="BK1264" i="3" s="1"/>
  <c r="T1264" i="3"/>
  <c r="X1264" i="3"/>
  <c r="AB1264" i="3"/>
  <c r="AF1264" i="3"/>
  <c r="AJ1264" i="3"/>
  <c r="AN1264" i="3"/>
  <c r="AR1264" i="3"/>
  <c r="AV1264" i="3"/>
  <c r="AZ1264" i="3"/>
  <c r="BD1264" i="3"/>
  <c r="BH1264" i="3"/>
  <c r="BG1263" i="3"/>
  <c r="AY1263" i="3"/>
  <c r="AQ1263" i="3"/>
  <c r="AI1263" i="3"/>
  <c r="X1263" i="3"/>
  <c r="M1263" i="3"/>
  <c r="O1262" i="3"/>
  <c r="BE1261" i="3"/>
  <c r="AJ1261" i="3"/>
  <c r="O1261" i="3"/>
  <c r="AK1260" i="3"/>
  <c r="BE1259" i="3"/>
  <c r="AA1259" i="3"/>
  <c r="P1257" i="3"/>
  <c r="T1257" i="3"/>
  <c r="BM1257" i="3" s="1"/>
  <c r="X1257" i="3"/>
  <c r="AB1257" i="3"/>
  <c r="AF1257" i="3"/>
  <c r="AJ1257" i="3"/>
  <c r="AN1257" i="3"/>
  <c r="AR1257" i="3"/>
  <c r="AV1257" i="3"/>
  <c r="AZ1257" i="3"/>
  <c r="BD1257" i="3"/>
  <c r="BH1257" i="3"/>
  <c r="N1257" i="3"/>
  <c r="R1257" i="3"/>
  <c r="V1257" i="3"/>
  <c r="Z1257" i="3"/>
  <c r="AD1257" i="3"/>
  <c r="AH1257" i="3"/>
  <c r="AL1257" i="3"/>
  <c r="AP1257" i="3"/>
  <c r="AT1257" i="3"/>
  <c r="AX1257" i="3"/>
  <c r="BB1257" i="3"/>
  <c r="BF1257" i="3"/>
  <c r="M1257" i="3"/>
  <c r="U1257" i="3"/>
  <c r="AC1257" i="3"/>
  <c r="AK1257" i="3"/>
  <c r="AS1257" i="3"/>
  <c r="BA1257" i="3"/>
  <c r="BI1257" i="3"/>
  <c r="O1257" i="3"/>
  <c r="W1257" i="3"/>
  <c r="AE1257" i="3"/>
  <c r="AM1257" i="3"/>
  <c r="AU1257" i="3"/>
  <c r="BC1257" i="3"/>
  <c r="Q1257" i="3"/>
  <c r="Y1257" i="3"/>
  <c r="AG1257" i="3"/>
  <c r="AO1257" i="3"/>
  <c r="AW1257" i="3"/>
  <c r="BE1257" i="3"/>
  <c r="BG1255" i="3"/>
  <c r="AA1255" i="3"/>
  <c r="P1253" i="3"/>
  <c r="T1253" i="3"/>
  <c r="BM1253" i="3" s="1"/>
  <c r="X1253" i="3"/>
  <c r="AB1253" i="3"/>
  <c r="AF1253" i="3"/>
  <c r="AJ1253" i="3"/>
  <c r="AN1253" i="3"/>
  <c r="AR1253" i="3"/>
  <c r="AV1253" i="3"/>
  <c r="AZ1253" i="3"/>
  <c r="BD1253" i="3"/>
  <c r="BH1253" i="3"/>
  <c r="N1253" i="3"/>
  <c r="R1253" i="3"/>
  <c r="V1253" i="3"/>
  <c r="Z1253" i="3"/>
  <c r="AD1253" i="3"/>
  <c r="AH1253" i="3"/>
  <c r="AL1253" i="3"/>
  <c r="AP1253" i="3"/>
  <c r="AT1253" i="3"/>
  <c r="AX1253" i="3"/>
  <c r="BB1253" i="3"/>
  <c r="BF1253" i="3"/>
  <c r="M1253" i="3"/>
  <c r="U1253" i="3"/>
  <c r="AC1253" i="3"/>
  <c r="AK1253" i="3"/>
  <c r="AS1253" i="3"/>
  <c r="BA1253" i="3"/>
  <c r="BI1253" i="3"/>
  <c r="O1253" i="3"/>
  <c r="W1253" i="3"/>
  <c r="AE1253" i="3"/>
  <c r="AM1253" i="3"/>
  <c r="AU1253" i="3"/>
  <c r="BC1253" i="3"/>
  <c r="Q1253" i="3"/>
  <c r="Y1253" i="3"/>
  <c r="AG1253" i="3"/>
  <c r="AO1253" i="3"/>
  <c r="AW1253" i="3"/>
  <c r="BE1253" i="3"/>
  <c r="N1235" i="3"/>
  <c r="R1235" i="3"/>
  <c r="V1235" i="3"/>
  <c r="Z1235" i="3"/>
  <c r="AD1235" i="3"/>
  <c r="AH1235" i="3"/>
  <c r="AL1235" i="3"/>
  <c r="AP1235" i="3"/>
  <c r="AT1235" i="3"/>
  <c r="AX1235" i="3"/>
  <c r="BB1235" i="3"/>
  <c r="BF1235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P1235" i="3"/>
  <c r="T1235" i="3"/>
  <c r="X1235" i="3"/>
  <c r="AB1235" i="3"/>
  <c r="AF1235" i="3"/>
  <c r="AJ1235" i="3"/>
  <c r="AN1235" i="3"/>
  <c r="AR1235" i="3"/>
  <c r="AV1235" i="3"/>
  <c r="AZ1235" i="3"/>
  <c r="BD1235" i="3"/>
  <c r="BH1235" i="3"/>
  <c r="Y1235" i="3"/>
  <c r="AO1235" i="3"/>
  <c r="BE1235" i="3"/>
  <c r="M1235" i="3"/>
  <c r="AC1235" i="3"/>
  <c r="AS1235" i="3"/>
  <c r="BI1235" i="3"/>
  <c r="Q1235" i="3"/>
  <c r="AG1235" i="3"/>
  <c r="AW1235" i="3"/>
  <c r="U1235" i="3"/>
  <c r="AK1235" i="3"/>
  <c r="BH1280" i="3"/>
  <c r="BD1280" i="3"/>
  <c r="AZ1280" i="3"/>
  <c r="AV1280" i="3"/>
  <c r="AR1280" i="3"/>
  <c r="AN1280" i="3"/>
  <c r="AJ1280" i="3"/>
  <c r="AF1280" i="3"/>
  <c r="AB1280" i="3"/>
  <c r="X1280" i="3"/>
  <c r="T1280" i="3"/>
  <c r="BH1278" i="3"/>
  <c r="BD1278" i="3"/>
  <c r="AZ1278" i="3"/>
  <c r="AV1278" i="3"/>
  <c r="AR1278" i="3"/>
  <c r="AN1278" i="3"/>
  <c r="AJ1278" i="3"/>
  <c r="AF1278" i="3"/>
  <c r="AB1278" i="3"/>
  <c r="X1278" i="3"/>
  <c r="T1278" i="3"/>
  <c r="P1278" i="3"/>
  <c r="BF1277" i="3"/>
  <c r="AZ1277" i="3"/>
  <c r="AU1277" i="3"/>
  <c r="AP1277" i="3"/>
  <c r="AJ1277" i="3"/>
  <c r="AE1277" i="3"/>
  <c r="Z1277" i="3"/>
  <c r="T1277" i="3"/>
  <c r="BM1277" i="3" s="1"/>
  <c r="O1277" i="3"/>
  <c r="BF1276" i="3"/>
  <c r="BA1276" i="3"/>
  <c r="AV1276" i="3"/>
  <c r="AP1276" i="3"/>
  <c r="AK1276" i="3"/>
  <c r="AF1276" i="3"/>
  <c r="Z1276" i="3"/>
  <c r="U1276" i="3"/>
  <c r="P1276" i="3"/>
  <c r="BF1275" i="3"/>
  <c r="AZ1275" i="3"/>
  <c r="AU1275" i="3"/>
  <c r="AP1275" i="3"/>
  <c r="AJ1275" i="3"/>
  <c r="AE1275" i="3"/>
  <c r="Z1275" i="3"/>
  <c r="T1275" i="3"/>
  <c r="O1275" i="3"/>
  <c r="BF1274" i="3"/>
  <c r="BA1274" i="3"/>
  <c r="AV1274" i="3"/>
  <c r="AP1274" i="3"/>
  <c r="AK1274" i="3"/>
  <c r="AF1274" i="3"/>
  <c r="Z1274" i="3"/>
  <c r="U1274" i="3"/>
  <c r="P1274" i="3"/>
  <c r="BF1273" i="3"/>
  <c r="AZ1273" i="3"/>
  <c r="AU1273" i="3"/>
  <c r="AP1273" i="3"/>
  <c r="AJ1273" i="3"/>
  <c r="AE1273" i="3"/>
  <c r="Z1273" i="3"/>
  <c r="T1273" i="3"/>
  <c r="BM1273" i="3" s="1"/>
  <c r="O1273" i="3"/>
  <c r="BF1272" i="3"/>
  <c r="BA1272" i="3"/>
  <c r="AV1272" i="3"/>
  <c r="AP1272" i="3"/>
  <c r="AK1272" i="3"/>
  <c r="AF1272" i="3"/>
  <c r="Z1272" i="3"/>
  <c r="U1272" i="3"/>
  <c r="P1272" i="3"/>
  <c r="BF1271" i="3"/>
  <c r="AZ1271" i="3"/>
  <c r="AU1271" i="3"/>
  <c r="AP1271" i="3"/>
  <c r="AJ1271" i="3"/>
  <c r="AE1271" i="3"/>
  <c r="Z1271" i="3"/>
  <c r="T1271" i="3"/>
  <c r="O1271" i="3"/>
  <c r="BL1271" i="3" s="1"/>
  <c r="BB1270" i="3"/>
  <c r="AT1270" i="3"/>
  <c r="AL1270" i="3"/>
  <c r="AD1270" i="3"/>
  <c r="V1270" i="3"/>
  <c r="N1270" i="3"/>
  <c r="BD1269" i="3"/>
  <c r="AV1269" i="3"/>
  <c r="AN1269" i="3"/>
  <c r="AF1269" i="3"/>
  <c r="X1269" i="3"/>
  <c r="P1269" i="3"/>
  <c r="BB1268" i="3"/>
  <c r="AT1268" i="3"/>
  <c r="AL1268" i="3"/>
  <c r="AD1268" i="3"/>
  <c r="V1268" i="3"/>
  <c r="N1268" i="3"/>
  <c r="BN1268" i="3" s="1"/>
  <c r="BD1267" i="3"/>
  <c r="AV1267" i="3"/>
  <c r="AN1267" i="3"/>
  <c r="AF1267" i="3"/>
  <c r="X1267" i="3"/>
  <c r="P1267" i="3"/>
  <c r="BB1266" i="3"/>
  <c r="AT1266" i="3"/>
  <c r="AL1266" i="3"/>
  <c r="AD1266" i="3"/>
  <c r="V1266" i="3"/>
  <c r="BK1266" i="3" s="1"/>
  <c r="N1266" i="3"/>
  <c r="BN1266" i="3" s="1"/>
  <c r="BD1265" i="3"/>
  <c r="AV1265" i="3"/>
  <c r="AN1265" i="3"/>
  <c r="AF1265" i="3"/>
  <c r="X1265" i="3"/>
  <c r="P1265" i="3"/>
  <c r="BB1264" i="3"/>
  <c r="AT1264" i="3"/>
  <c r="AL1264" i="3"/>
  <c r="AD1264" i="3"/>
  <c r="V1264" i="3"/>
  <c r="N1264" i="3"/>
  <c r="BD1263" i="3"/>
  <c r="AV1263" i="3"/>
  <c r="AN1263" i="3"/>
  <c r="AE1263" i="3"/>
  <c r="T1263" i="3"/>
  <c r="BM1263" i="3" s="1"/>
  <c r="BA1262" i="3"/>
  <c r="AE1262" i="3"/>
  <c r="AZ1261" i="3"/>
  <c r="AE1261" i="3"/>
  <c r="AE1260" i="3"/>
  <c r="AY1259" i="3"/>
  <c r="S1259" i="3"/>
  <c r="N1258" i="3"/>
  <c r="R1258" i="3"/>
  <c r="BL1258" i="3" s="1"/>
  <c r="V1258" i="3"/>
  <c r="Z1258" i="3"/>
  <c r="AD1258" i="3"/>
  <c r="AH1258" i="3"/>
  <c r="AL1258" i="3"/>
  <c r="AP1258" i="3"/>
  <c r="AT1258" i="3"/>
  <c r="AX1258" i="3"/>
  <c r="BB1258" i="3"/>
  <c r="BF1258" i="3"/>
  <c r="P1258" i="3"/>
  <c r="T1258" i="3"/>
  <c r="X1258" i="3"/>
  <c r="AB1258" i="3"/>
  <c r="AF1258" i="3"/>
  <c r="AJ1258" i="3"/>
  <c r="AN1258" i="3"/>
  <c r="AR1258" i="3"/>
  <c r="AV1258" i="3"/>
  <c r="AZ1258" i="3"/>
  <c r="BD1258" i="3"/>
  <c r="BH1258" i="3"/>
  <c r="Q1258" i="3"/>
  <c r="Y1258" i="3"/>
  <c r="AG1258" i="3"/>
  <c r="AO1258" i="3"/>
  <c r="AW1258" i="3"/>
  <c r="BE1258" i="3"/>
  <c r="S1258" i="3"/>
  <c r="AA1258" i="3"/>
  <c r="AI1258" i="3"/>
  <c r="AQ1258" i="3"/>
  <c r="AY1258" i="3"/>
  <c r="BG1258" i="3"/>
  <c r="M1258" i="3"/>
  <c r="U1258" i="3"/>
  <c r="AC1258" i="3"/>
  <c r="AK1258" i="3"/>
  <c r="AS1258" i="3"/>
  <c r="BA1258" i="3"/>
  <c r="BI1258" i="3"/>
  <c r="AI1257" i="3"/>
  <c r="AU1256" i="3"/>
  <c r="O1256" i="3"/>
  <c r="BL1256" i="3" s="1"/>
  <c r="AY1255" i="3"/>
  <c r="S1255" i="3"/>
  <c r="N1254" i="3"/>
  <c r="R1254" i="3"/>
  <c r="BL1254" i="3" s="1"/>
  <c r="V1254" i="3"/>
  <c r="Z1254" i="3"/>
  <c r="AD1254" i="3"/>
  <c r="AH1254" i="3"/>
  <c r="AL1254" i="3"/>
  <c r="AP1254" i="3"/>
  <c r="AT1254" i="3"/>
  <c r="AX1254" i="3"/>
  <c r="BB1254" i="3"/>
  <c r="BF1254" i="3"/>
  <c r="P1254" i="3"/>
  <c r="T1254" i="3"/>
  <c r="X1254" i="3"/>
  <c r="AB1254" i="3"/>
  <c r="AF1254" i="3"/>
  <c r="AJ1254" i="3"/>
  <c r="AN1254" i="3"/>
  <c r="AR1254" i="3"/>
  <c r="AV1254" i="3"/>
  <c r="AZ1254" i="3"/>
  <c r="BD1254" i="3"/>
  <c r="BH1254" i="3"/>
  <c r="Q1254" i="3"/>
  <c r="Y1254" i="3"/>
  <c r="AG1254" i="3"/>
  <c r="AO1254" i="3"/>
  <c r="AW1254" i="3"/>
  <c r="BE1254" i="3"/>
  <c r="S1254" i="3"/>
  <c r="AA1254" i="3"/>
  <c r="AI1254" i="3"/>
  <c r="AQ1254" i="3"/>
  <c r="AY1254" i="3"/>
  <c r="BG1254" i="3"/>
  <c r="M1254" i="3"/>
  <c r="U1254" i="3"/>
  <c r="AC1254" i="3"/>
  <c r="AK1254" i="3"/>
  <c r="AS1254" i="3"/>
  <c r="BA1254" i="3"/>
  <c r="BI1254" i="3"/>
  <c r="AI1253" i="3"/>
  <c r="AU1252" i="3"/>
  <c r="AA1251" i="3"/>
  <c r="AQ1251" i="3"/>
  <c r="BG1251" i="3"/>
  <c r="O1251" i="3"/>
  <c r="AE1251" i="3"/>
  <c r="AU1251" i="3"/>
  <c r="L1262" i="3"/>
  <c r="T1262" i="3" s="1"/>
  <c r="L1260" i="3"/>
  <c r="X1260" i="3" s="1"/>
  <c r="N1237" i="3"/>
  <c r="R1237" i="3"/>
  <c r="V1237" i="3"/>
  <c r="Z1237" i="3"/>
  <c r="AD1237" i="3"/>
  <c r="AH1237" i="3"/>
  <c r="AL1237" i="3"/>
  <c r="AP1237" i="3"/>
  <c r="AT1237" i="3"/>
  <c r="AX1237" i="3"/>
  <c r="BB1237" i="3"/>
  <c r="BF1237" i="3"/>
  <c r="O1237" i="3"/>
  <c r="S1237" i="3"/>
  <c r="W1237" i="3"/>
  <c r="AA1237" i="3"/>
  <c r="AE1237" i="3"/>
  <c r="AI1237" i="3"/>
  <c r="AM1237" i="3"/>
  <c r="AQ1237" i="3"/>
  <c r="AU1237" i="3"/>
  <c r="AY1237" i="3"/>
  <c r="BC1237" i="3"/>
  <c r="BG1237" i="3"/>
  <c r="Q1237" i="3"/>
  <c r="Y1237" i="3"/>
  <c r="AG1237" i="3"/>
  <c r="AO1237" i="3"/>
  <c r="AW1237" i="3"/>
  <c r="BE1237" i="3"/>
  <c r="T1237" i="3"/>
  <c r="AB1237" i="3"/>
  <c r="AJ1237" i="3"/>
  <c r="AR1237" i="3"/>
  <c r="AZ1237" i="3"/>
  <c r="BH1237" i="3"/>
  <c r="M1237" i="3"/>
  <c r="U1237" i="3"/>
  <c r="AC1237" i="3"/>
  <c r="AK1237" i="3"/>
  <c r="AS1237" i="3"/>
  <c r="BA1237" i="3"/>
  <c r="BI1237" i="3"/>
  <c r="O1236" i="3"/>
  <c r="AA1232" i="3"/>
  <c r="AQ1232" i="3"/>
  <c r="BG1232" i="3"/>
  <c r="P1251" i="3"/>
  <c r="T1251" i="3"/>
  <c r="BM1251" i="3" s="1"/>
  <c r="X1251" i="3"/>
  <c r="AB1251" i="3"/>
  <c r="AF1251" i="3"/>
  <c r="AJ1251" i="3"/>
  <c r="AN1251" i="3"/>
  <c r="AR1251" i="3"/>
  <c r="AV1251" i="3"/>
  <c r="AZ1251" i="3"/>
  <c r="BD1251" i="3"/>
  <c r="BH1251" i="3"/>
  <c r="M1251" i="3"/>
  <c r="Q1251" i="3"/>
  <c r="U1251" i="3"/>
  <c r="Y1251" i="3"/>
  <c r="AC1251" i="3"/>
  <c r="AG1251" i="3"/>
  <c r="AK1251" i="3"/>
  <c r="AO1251" i="3"/>
  <c r="AS1251" i="3"/>
  <c r="AW1251" i="3"/>
  <c r="BA1251" i="3"/>
  <c r="BE1251" i="3"/>
  <c r="BI1251" i="3"/>
  <c r="N1251" i="3"/>
  <c r="R1251" i="3"/>
  <c r="V1251" i="3"/>
  <c r="Z1251" i="3"/>
  <c r="AD1251" i="3"/>
  <c r="AH1251" i="3"/>
  <c r="AL1251" i="3"/>
  <c r="AP1251" i="3"/>
  <c r="AT1251" i="3"/>
  <c r="AX1251" i="3"/>
  <c r="BB1251" i="3"/>
  <c r="BF1251" i="3"/>
  <c r="P1250" i="3"/>
  <c r="T1250" i="3"/>
  <c r="X1250" i="3"/>
  <c r="AB1250" i="3"/>
  <c r="AF1250" i="3"/>
  <c r="AJ1250" i="3"/>
  <c r="AN1250" i="3"/>
  <c r="O1250" i="3"/>
  <c r="U1250" i="3"/>
  <c r="Z1250" i="3"/>
  <c r="AE1250" i="3"/>
  <c r="AK1250" i="3"/>
  <c r="AP1250" i="3"/>
  <c r="AT1250" i="3"/>
  <c r="AX1250" i="3"/>
  <c r="BB1250" i="3"/>
  <c r="BF1250" i="3"/>
  <c r="Q1250" i="3"/>
  <c r="BJ1250" i="3" s="1"/>
  <c r="V1250" i="3"/>
  <c r="AA1250" i="3"/>
  <c r="AG1250" i="3"/>
  <c r="AL1250" i="3"/>
  <c r="AQ1250" i="3"/>
  <c r="AU1250" i="3"/>
  <c r="AY1250" i="3"/>
  <c r="BC1250" i="3"/>
  <c r="BG1250" i="3"/>
  <c r="M1250" i="3"/>
  <c r="R1250" i="3"/>
  <c r="W1250" i="3"/>
  <c r="AC1250" i="3"/>
  <c r="AH1250" i="3"/>
  <c r="AM1250" i="3"/>
  <c r="AR1250" i="3"/>
  <c r="AV1250" i="3"/>
  <c r="AZ1250" i="3"/>
  <c r="BD1250" i="3"/>
  <c r="BH1250" i="3"/>
  <c r="N1249" i="3"/>
  <c r="R1249" i="3"/>
  <c r="V1249" i="3"/>
  <c r="Z1249" i="3"/>
  <c r="AD1249" i="3"/>
  <c r="AH1249" i="3"/>
  <c r="AL1249" i="3"/>
  <c r="AP1249" i="3"/>
  <c r="AT1249" i="3"/>
  <c r="AX1249" i="3"/>
  <c r="BB1249" i="3"/>
  <c r="BF1249" i="3"/>
  <c r="O1249" i="3"/>
  <c r="T1249" i="3"/>
  <c r="Y1249" i="3"/>
  <c r="AE1249" i="3"/>
  <c r="AJ1249" i="3"/>
  <c r="AO1249" i="3"/>
  <c r="AU1249" i="3"/>
  <c r="AZ1249" i="3"/>
  <c r="BE1249" i="3"/>
  <c r="P1249" i="3"/>
  <c r="BK1249" i="3" s="1"/>
  <c r="U1249" i="3"/>
  <c r="AA1249" i="3"/>
  <c r="AF1249" i="3"/>
  <c r="AK1249" i="3"/>
  <c r="AQ1249" i="3"/>
  <c r="AV1249" i="3"/>
  <c r="BA1249" i="3"/>
  <c r="BG1249" i="3"/>
  <c r="Q1249" i="3"/>
  <c r="W1249" i="3"/>
  <c r="AB1249" i="3"/>
  <c r="AG1249" i="3"/>
  <c r="AM1249" i="3"/>
  <c r="AR1249" i="3"/>
  <c r="AW1249" i="3"/>
  <c r="BC1249" i="3"/>
  <c r="BH1249" i="3"/>
  <c r="P1248" i="3"/>
  <c r="T1248" i="3"/>
  <c r="X1248" i="3"/>
  <c r="AB1248" i="3"/>
  <c r="AF1248" i="3"/>
  <c r="AJ1248" i="3"/>
  <c r="AN1248" i="3"/>
  <c r="AR1248" i="3"/>
  <c r="AV1248" i="3"/>
  <c r="AZ1248" i="3"/>
  <c r="BD1248" i="3"/>
  <c r="BH1248" i="3"/>
  <c r="O1248" i="3"/>
  <c r="U1248" i="3"/>
  <c r="Z1248" i="3"/>
  <c r="AE1248" i="3"/>
  <c r="AK1248" i="3"/>
  <c r="AP1248" i="3"/>
  <c r="AU1248" i="3"/>
  <c r="BA1248" i="3"/>
  <c r="BF1248" i="3"/>
  <c r="Q1248" i="3"/>
  <c r="BJ1248" i="3" s="1"/>
  <c r="V1248" i="3"/>
  <c r="AA1248" i="3"/>
  <c r="AG1248" i="3"/>
  <c r="AL1248" i="3"/>
  <c r="AQ1248" i="3"/>
  <c r="AW1248" i="3"/>
  <c r="BB1248" i="3"/>
  <c r="BG1248" i="3"/>
  <c r="M1248" i="3"/>
  <c r="R1248" i="3"/>
  <c r="W1248" i="3"/>
  <c r="AC1248" i="3"/>
  <c r="AH1248" i="3"/>
  <c r="AM1248" i="3"/>
  <c r="AS1248" i="3"/>
  <c r="AX1248" i="3"/>
  <c r="BC1248" i="3"/>
  <c r="BI1248" i="3"/>
  <c r="N1247" i="3"/>
  <c r="R1247" i="3"/>
  <c r="V1247" i="3"/>
  <c r="Z1247" i="3"/>
  <c r="AD1247" i="3"/>
  <c r="AH1247" i="3"/>
  <c r="AL1247" i="3"/>
  <c r="AP1247" i="3"/>
  <c r="AT1247" i="3"/>
  <c r="AX1247" i="3"/>
  <c r="BB1247" i="3"/>
  <c r="BF1247" i="3"/>
  <c r="O1247" i="3"/>
  <c r="T1247" i="3"/>
  <c r="Y1247" i="3"/>
  <c r="AE1247" i="3"/>
  <c r="AJ1247" i="3"/>
  <c r="AO1247" i="3"/>
  <c r="AU1247" i="3"/>
  <c r="AZ1247" i="3"/>
  <c r="BE1247" i="3"/>
  <c r="P1247" i="3"/>
  <c r="BK1247" i="3" s="1"/>
  <c r="U1247" i="3"/>
  <c r="AA1247" i="3"/>
  <c r="AF1247" i="3"/>
  <c r="AK1247" i="3"/>
  <c r="AQ1247" i="3"/>
  <c r="AV1247" i="3"/>
  <c r="BA1247" i="3"/>
  <c r="BG1247" i="3"/>
  <c r="Q1247" i="3"/>
  <c r="BN1247" i="3" s="1"/>
  <c r="W1247" i="3"/>
  <c r="AB1247" i="3"/>
  <c r="AG1247" i="3"/>
  <c r="AM1247" i="3"/>
  <c r="AR1247" i="3"/>
  <c r="AW1247" i="3"/>
  <c r="BC1247" i="3"/>
  <c r="BH1247" i="3"/>
  <c r="P1246" i="3"/>
  <c r="T1246" i="3"/>
  <c r="X1246" i="3"/>
  <c r="BJ1246" i="3" s="1"/>
  <c r="AB1246" i="3"/>
  <c r="AF1246" i="3"/>
  <c r="AJ1246" i="3"/>
  <c r="AN1246" i="3"/>
  <c r="AR1246" i="3"/>
  <c r="AV1246" i="3"/>
  <c r="AZ1246" i="3"/>
  <c r="BD1246" i="3"/>
  <c r="BH1246" i="3"/>
  <c r="O1246" i="3"/>
  <c r="U1246" i="3"/>
  <c r="Z1246" i="3"/>
  <c r="AE1246" i="3"/>
  <c r="AK1246" i="3"/>
  <c r="AP1246" i="3"/>
  <c r="AU1246" i="3"/>
  <c r="BA1246" i="3"/>
  <c r="BF1246" i="3"/>
  <c r="Q1246" i="3"/>
  <c r="V1246" i="3"/>
  <c r="AA1246" i="3"/>
  <c r="AG1246" i="3"/>
  <c r="AL1246" i="3"/>
  <c r="AQ1246" i="3"/>
  <c r="AW1246" i="3"/>
  <c r="BB1246" i="3"/>
  <c r="BG1246" i="3"/>
  <c r="M1246" i="3"/>
  <c r="R1246" i="3"/>
  <c r="W1246" i="3"/>
  <c r="AC1246" i="3"/>
  <c r="AH1246" i="3"/>
  <c r="AM1246" i="3"/>
  <c r="AS1246" i="3"/>
  <c r="AX1246" i="3"/>
  <c r="BC1246" i="3"/>
  <c r="BI1246" i="3"/>
  <c r="N1245" i="3"/>
  <c r="BN1245" i="3" s="1"/>
  <c r="R1245" i="3"/>
  <c r="V1245" i="3"/>
  <c r="Z1245" i="3"/>
  <c r="AD1245" i="3"/>
  <c r="AH1245" i="3"/>
  <c r="AL1245" i="3"/>
  <c r="AP1245" i="3"/>
  <c r="AT1245" i="3"/>
  <c r="AX1245" i="3"/>
  <c r="BB1245" i="3"/>
  <c r="BF1245" i="3"/>
  <c r="O1245" i="3"/>
  <c r="T1245" i="3"/>
  <c r="Y1245" i="3"/>
  <c r="AE1245" i="3"/>
  <c r="AJ1245" i="3"/>
  <c r="AO1245" i="3"/>
  <c r="AU1245" i="3"/>
  <c r="AZ1245" i="3"/>
  <c r="BE1245" i="3"/>
  <c r="P1245" i="3"/>
  <c r="BK1245" i="3" s="1"/>
  <c r="U1245" i="3"/>
  <c r="AA1245" i="3"/>
  <c r="AF1245" i="3"/>
  <c r="AK1245" i="3"/>
  <c r="AQ1245" i="3"/>
  <c r="AV1245" i="3"/>
  <c r="BA1245" i="3"/>
  <c r="BG1245" i="3"/>
  <c r="Q1245" i="3"/>
  <c r="W1245" i="3"/>
  <c r="AB1245" i="3"/>
  <c r="AG1245" i="3"/>
  <c r="AM1245" i="3"/>
  <c r="AR1245" i="3"/>
  <c r="AW1245" i="3"/>
  <c r="BC1245" i="3"/>
  <c r="BH1245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O1244" i="3"/>
  <c r="U1244" i="3"/>
  <c r="Z1244" i="3"/>
  <c r="AE1244" i="3"/>
  <c r="AK1244" i="3"/>
  <c r="AP1244" i="3"/>
  <c r="AU1244" i="3"/>
  <c r="BA1244" i="3"/>
  <c r="BF1244" i="3"/>
  <c r="Q1244" i="3"/>
  <c r="BJ1244" i="3" s="1"/>
  <c r="V1244" i="3"/>
  <c r="AA1244" i="3"/>
  <c r="AG1244" i="3"/>
  <c r="AL1244" i="3"/>
  <c r="AQ1244" i="3"/>
  <c r="AW1244" i="3"/>
  <c r="BB1244" i="3"/>
  <c r="BG1244" i="3"/>
  <c r="M1244" i="3"/>
  <c r="R1244" i="3"/>
  <c r="W1244" i="3"/>
  <c r="AC1244" i="3"/>
  <c r="AH1244" i="3"/>
  <c r="AM1244" i="3"/>
  <c r="AS1244" i="3"/>
  <c r="AX1244" i="3"/>
  <c r="BC1244" i="3"/>
  <c r="BI1244" i="3"/>
  <c r="N1243" i="3"/>
  <c r="R1243" i="3"/>
  <c r="V1243" i="3"/>
  <c r="Z1243" i="3"/>
  <c r="AD1243" i="3"/>
  <c r="AH1243" i="3"/>
  <c r="AL1243" i="3"/>
  <c r="AP1243" i="3"/>
  <c r="AT1243" i="3"/>
  <c r="AX1243" i="3"/>
  <c r="BB1243" i="3"/>
  <c r="BF1243" i="3"/>
  <c r="O1243" i="3"/>
  <c r="T1243" i="3"/>
  <c r="Y1243" i="3"/>
  <c r="AE1243" i="3"/>
  <c r="AJ1243" i="3"/>
  <c r="AO1243" i="3"/>
  <c r="AU1243" i="3"/>
  <c r="AZ1243" i="3"/>
  <c r="BE1243" i="3"/>
  <c r="P1243" i="3"/>
  <c r="BK1243" i="3" s="1"/>
  <c r="U1243" i="3"/>
  <c r="AA1243" i="3"/>
  <c r="AF1243" i="3"/>
  <c r="AK1243" i="3"/>
  <c r="AQ1243" i="3"/>
  <c r="AV1243" i="3"/>
  <c r="BA1243" i="3"/>
  <c r="BG1243" i="3"/>
  <c r="Q1243" i="3"/>
  <c r="W1243" i="3"/>
  <c r="AB1243" i="3"/>
  <c r="AG1243" i="3"/>
  <c r="AM1243" i="3"/>
  <c r="AR1243" i="3"/>
  <c r="AW1243" i="3"/>
  <c r="BC1243" i="3"/>
  <c r="BH1243" i="3"/>
  <c r="P1242" i="3"/>
  <c r="T1242" i="3"/>
  <c r="X1242" i="3"/>
  <c r="AB1242" i="3"/>
  <c r="AF1242" i="3"/>
  <c r="AJ1242" i="3"/>
  <c r="AN1242" i="3"/>
  <c r="AR1242" i="3"/>
  <c r="AV1242" i="3"/>
  <c r="AZ1242" i="3"/>
  <c r="BD1242" i="3"/>
  <c r="BH1242" i="3"/>
  <c r="O1242" i="3"/>
  <c r="U1242" i="3"/>
  <c r="Z1242" i="3"/>
  <c r="AE1242" i="3"/>
  <c r="AK1242" i="3"/>
  <c r="AP1242" i="3"/>
  <c r="AU1242" i="3"/>
  <c r="BA1242" i="3"/>
  <c r="BF1242" i="3"/>
  <c r="Q1242" i="3"/>
  <c r="BJ1242" i="3" s="1"/>
  <c r="V1242" i="3"/>
  <c r="AA1242" i="3"/>
  <c r="AG1242" i="3"/>
  <c r="AL1242" i="3"/>
  <c r="AQ1242" i="3"/>
  <c r="AW1242" i="3"/>
  <c r="BB1242" i="3"/>
  <c r="BG1242" i="3"/>
  <c r="M1242" i="3"/>
  <c r="R1242" i="3"/>
  <c r="W1242" i="3"/>
  <c r="AC1242" i="3"/>
  <c r="AH1242" i="3"/>
  <c r="AM1242" i="3"/>
  <c r="AS1242" i="3"/>
  <c r="AX1242" i="3"/>
  <c r="BC1242" i="3"/>
  <c r="BI1242" i="3"/>
  <c r="N1241" i="3"/>
  <c r="R1241" i="3"/>
  <c r="V1241" i="3"/>
  <c r="Z1241" i="3"/>
  <c r="AD1241" i="3"/>
  <c r="AH1241" i="3"/>
  <c r="AL1241" i="3"/>
  <c r="AP1241" i="3"/>
  <c r="AT1241" i="3"/>
  <c r="AX1241" i="3"/>
  <c r="BB1241" i="3"/>
  <c r="BF1241" i="3"/>
  <c r="O1241" i="3"/>
  <c r="T1241" i="3"/>
  <c r="BM1241" i="3" s="1"/>
  <c r="Y1241" i="3"/>
  <c r="AE1241" i="3"/>
  <c r="AJ1241" i="3"/>
  <c r="AO1241" i="3"/>
  <c r="AU1241" i="3"/>
  <c r="AZ1241" i="3"/>
  <c r="BE1241" i="3"/>
  <c r="P1241" i="3"/>
  <c r="BK1241" i="3" s="1"/>
  <c r="U1241" i="3"/>
  <c r="AA1241" i="3"/>
  <c r="AF1241" i="3"/>
  <c r="AK1241" i="3"/>
  <c r="AQ1241" i="3"/>
  <c r="AV1241" i="3"/>
  <c r="BA1241" i="3"/>
  <c r="BG1241" i="3"/>
  <c r="Q1241" i="3"/>
  <c r="W1241" i="3"/>
  <c r="AB1241" i="3"/>
  <c r="AG1241" i="3"/>
  <c r="AM1241" i="3"/>
  <c r="AR1241" i="3"/>
  <c r="AW1241" i="3"/>
  <c r="BC1241" i="3"/>
  <c r="BH1241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O1240" i="3"/>
  <c r="U1240" i="3"/>
  <c r="Z1240" i="3"/>
  <c r="AE1240" i="3"/>
  <c r="AK1240" i="3"/>
  <c r="AP1240" i="3"/>
  <c r="AU1240" i="3"/>
  <c r="BA1240" i="3"/>
  <c r="BF1240" i="3"/>
  <c r="Q1240" i="3"/>
  <c r="BJ1240" i="3" s="1"/>
  <c r="V1240" i="3"/>
  <c r="BM1240" i="3" s="1"/>
  <c r="AA1240" i="3"/>
  <c r="AG1240" i="3"/>
  <c r="AL1240" i="3"/>
  <c r="AQ1240" i="3"/>
  <c r="AW1240" i="3"/>
  <c r="BB1240" i="3"/>
  <c r="BG1240" i="3"/>
  <c r="M1240" i="3"/>
  <c r="R1240" i="3"/>
  <c r="W1240" i="3"/>
  <c r="AC1240" i="3"/>
  <c r="AH1240" i="3"/>
  <c r="AM1240" i="3"/>
  <c r="AS1240" i="3"/>
  <c r="AX1240" i="3"/>
  <c r="BC1240" i="3"/>
  <c r="BI1240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M1238" i="3"/>
  <c r="Q1238" i="3"/>
  <c r="U1238" i="3"/>
  <c r="BM1238" i="3" s="1"/>
  <c r="Y1238" i="3"/>
  <c r="AC1238" i="3"/>
  <c r="AG1238" i="3"/>
  <c r="AK1238" i="3"/>
  <c r="AO1238" i="3"/>
  <c r="AS1238" i="3"/>
  <c r="AW1238" i="3"/>
  <c r="BA1238" i="3"/>
  <c r="BE1238" i="3"/>
  <c r="BI1238" i="3"/>
  <c r="N1238" i="3"/>
  <c r="V1238" i="3"/>
  <c r="AD1238" i="3"/>
  <c r="AL1238" i="3"/>
  <c r="AT1238" i="3"/>
  <c r="BB1238" i="3"/>
  <c r="O1238" i="3"/>
  <c r="W1238" i="3"/>
  <c r="AE1238" i="3"/>
  <c r="AM1238" i="3"/>
  <c r="AU1238" i="3"/>
  <c r="BC1238" i="3"/>
  <c r="R1238" i="3"/>
  <c r="Z1238" i="3"/>
  <c r="AH1238" i="3"/>
  <c r="AP1238" i="3"/>
  <c r="AX1238" i="3"/>
  <c r="BF1238" i="3"/>
  <c r="BD1237" i="3"/>
  <c r="X1237" i="3"/>
  <c r="AA1234" i="3"/>
  <c r="AQ1234" i="3"/>
  <c r="BG1234" i="3"/>
  <c r="S1232" i="3"/>
  <c r="BM1232" i="3" s="1"/>
  <c r="BC1251" i="3"/>
  <c r="AM1251" i="3"/>
  <c r="W1251" i="3"/>
  <c r="BE1250" i="3"/>
  <c r="AO1250" i="3"/>
  <c r="S1250" i="3"/>
  <c r="BM1250" i="3" s="1"/>
  <c r="BI1249" i="3"/>
  <c r="AN1249" i="3"/>
  <c r="S1249" i="3"/>
  <c r="AO1248" i="3"/>
  <c r="S1248" i="3"/>
  <c r="BI1247" i="3"/>
  <c r="AN1247" i="3"/>
  <c r="S1247" i="3"/>
  <c r="BM1247" i="3" s="1"/>
  <c r="AO1246" i="3"/>
  <c r="S1246" i="3"/>
  <c r="BI1245" i="3"/>
  <c r="AN1245" i="3"/>
  <c r="S1245" i="3"/>
  <c r="AO1244" i="3"/>
  <c r="S1244" i="3"/>
  <c r="BI1243" i="3"/>
  <c r="AN1243" i="3"/>
  <c r="S1243" i="3"/>
  <c r="AO1242" i="3"/>
  <c r="S1242" i="3"/>
  <c r="BM1242" i="3" s="1"/>
  <c r="BI1241" i="3"/>
  <c r="AN1241" i="3"/>
  <c r="N1239" i="3"/>
  <c r="R1239" i="3"/>
  <c r="V1239" i="3"/>
  <c r="Z1239" i="3"/>
  <c r="AD1239" i="3"/>
  <c r="AH1239" i="3"/>
  <c r="AL1239" i="3"/>
  <c r="AP1239" i="3"/>
  <c r="AT1239" i="3"/>
  <c r="AX1239" i="3"/>
  <c r="BB1239" i="3"/>
  <c r="BF1239" i="3"/>
  <c r="O1239" i="3"/>
  <c r="S1239" i="3"/>
  <c r="W1239" i="3"/>
  <c r="AA1239" i="3"/>
  <c r="AE1239" i="3"/>
  <c r="AI1239" i="3"/>
  <c r="AM1239" i="3"/>
  <c r="AQ1239" i="3"/>
  <c r="AU1239" i="3"/>
  <c r="AY1239" i="3"/>
  <c r="BC1239" i="3"/>
  <c r="Q1239" i="3"/>
  <c r="Y1239" i="3"/>
  <c r="AG1239" i="3"/>
  <c r="AO1239" i="3"/>
  <c r="AW1239" i="3"/>
  <c r="BE1239" i="3"/>
  <c r="T1239" i="3"/>
  <c r="AB1239" i="3"/>
  <c r="AJ1239" i="3"/>
  <c r="AR1239" i="3"/>
  <c r="AZ1239" i="3"/>
  <c r="BG1239" i="3"/>
  <c r="M1239" i="3"/>
  <c r="U1239" i="3"/>
  <c r="AC1239" i="3"/>
  <c r="AK1239" i="3"/>
  <c r="AS1239" i="3"/>
  <c r="BA1239" i="3"/>
  <c r="BH1239" i="3"/>
  <c r="AV1237" i="3"/>
  <c r="P1237" i="3"/>
  <c r="AA1236" i="3"/>
  <c r="AQ1236" i="3"/>
  <c r="BG1236" i="3"/>
  <c r="N1233" i="3"/>
  <c r="R1233" i="3"/>
  <c r="V1233" i="3"/>
  <c r="Z1233" i="3"/>
  <c r="AD1233" i="3"/>
  <c r="AH1233" i="3"/>
  <c r="AL1233" i="3"/>
  <c r="AP1233" i="3"/>
  <c r="AT1233" i="3"/>
  <c r="AX1233" i="3"/>
  <c r="BB1233" i="3"/>
  <c r="BF1233" i="3"/>
  <c r="O1233" i="3"/>
  <c r="S1233" i="3"/>
  <c r="W1233" i="3"/>
  <c r="AA1233" i="3"/>
  <c r="AE1233" i="3"/>
  <c r="AI1233" i="3"/>
  <c r="AM1233" i="3"/>
  <c r="AQ1233" i="3"/>
  <c r="AU1233" i="3"/>
  <c r="AY1233" i="3"/>
  <c r="BC1233" i="3"/>
  <c r="BG1233" i="3"/>
  <c r="P1233" i="3"/>
  <c r="T1233" i="3"/>
  <c r="X1233" i="3"/>
  <c r="AB1233" i="3"/>
  <c r="AF1233" i="3"/>
  <c r="AJ1233" i="3"/>
  <c r="AN1233" i="3"/>
  <c r="AR1233" i="3"/>
  <c r="AV1233" i="3"/>
  <c r="AZ1233" i="3"/>
  <c r="BD1233" i="3"/>
  <c r="BH1233" i="3"/>
  <c r="Y1233" i="3"/>
  <c r="AO1233" i="3"/>
  <c r="BE1233" i="3"/>
  <c r="M1233" i="3"/>
  <c r="AC1233" i="3"/>
  <c r="AS1233" i="3"/>
  <c r="BI1233" i="3"/>
  <c r="Q1233" i="3"/>
  <c r="AG1233" i="3"/>
  <c r="AW1233" i="3"/>
  <c r="O1232" i="3"/>
  <c r="BL1232" i="3" s="1"/>
  <c r="AU1236" i="3"/>
  <c r="AE1236" i="3"/>
  <c r="AU1234" i="3"/>
  <c r="AE1234" i="3"/>
  <c r="AU1232" i="3"/>
  <c r="AE1232" i="3"/>
  <c r="BN1225" i="3"/>
  <c r="BK1225" i="3"/>
  <c r="N1224" i="3"/>
  <c r="R1224" i="3"/>
  <c r="V1224" i="3"/>
  <c r="Z1224" i="3"/>
  <c r="AD1224" i="3"/>
  <c r="AH1224" i="3"/>
  <c r="AL1224" i="3"/>
  <c r="AP1224" i="3"/>
  <c r="AT1224" i="3"/>
  <c r="AX1224" i="3"/>
  <c r="BB1224" i="3"/>
  <c r="BF1224" i="3"/>
  <c r="P1224" i="3"/>
  <c r="T1224" i="3"/>
  <c r="X1224" i="3"/>
  <c r="AB1224" i="3"/>
  <c r="AF1224" i="3"/>
  <c r="AJ1224" i="3"/>
  <c r="AN1224" i="3"/>
  <c r="AR1224" i="3"/>
  <c r="AV1224" i="3"/>
  <c r="AZ1224" i="3"/>
  <c r="BD1224" i="3"/>
  <c r="BH1224" i="3"/>
  <c r="S1224" i="3"/>
  <c r="AA1224" i="3"/>
  <c r="AI1224" i="3"/>
  <c r="AQ1224" i="3"/>
  <c r="AY1224" i="3"/>
  <c r="BG1224" i="3"/>
  <c r="M1224" i="3"/>
  <c r="U1224" i="3"/>
  <c r="AC1224" i="3"/>
  <c r="AK1224" i="3"/>
  <c r="AS1224" i="3"/>
  <c r="BA1224" i="3"/>
  <c r="BI1224" i="3"/>
  <c r="O1224" i="3"/>
  <c r="W1224" i="3"/>
  <c r="AE1224" i="3"/>
  <c r="AM1224" i="3"/>
  <c r="AU1224" i="3"/>
  <c r="BC1224" i="3"/>
  <c r="P1236" i="3"/>
  <c r="T1236" i="3"/>
  <c r="BM1236" i="3" s="1"/>
  <c r="X1236" i="3"/>
  <c r="AB1236" i="3"/>
  <c r="AF1236" i="3"/>
  <c r="AJ1236" i="3"/>
  <c r="AN1236" i="3"/>
  <c r="AR1236" i="3"/>
  <c r="AV1236" i="3"/>
  <c r="AZ1236" i="3"/>
  <c r="BD1236" i="3"/>
  <c r="BH1236" i="3"/>
  <c r="M1236" i="3"/>
  <c r="Q1236" i="3"/>
  <c r="U1236" i="3"/>
  <c r="Y1236" i="3"/>
  <c r="AC1236" i="3"/>
  <c r="AG1236" i="3"/>
  <c r="AK1236" i="3"/>
  <c r="AO1236" i="3"/>
  <c r="AS1236" i="3"/>
  <c r="AW1236" i="3"/>
  <c r="BA1236" i="3"/>
  <c r="BE1236" i="3"/>
  <c r="BI1236" i="3"/>
  <c r="N1236" i="3"/>
  <c r="R1236" i="3"/>
  <c r="V1236" i="3"/>
  <c r="Z1236" i="3"/>
  <c r="AD1236" i="3"/>
  <c r="AH1236" i="3"/>
  <c r="AL1236" i="3"/>
  <c r="AP1236" i="3"/>
  <c r="AT1236" i="3"/>
  <c r="AX1236" i="3"/>
  <c r="BB1236" i="3"/>
  <c r="BF1236" i="3"/>
  <c r="P1234" i="3"/>
  <c r="T1234" i="3"/>
  <c r="X1234" i="3"/>
  <c r="AB1234" i="3"/>
  <c r="AF1234" i="3"/>
  <c r="AJ1234" i="3"/>
  <c r="AN1234" i="3"/>
  <c r="AR1234" i="3"/>
  <c r="AV1234" i="3"/>
  <c r="AZ1234" i="3"/>
  <c r="BD1234" i="3"/>
  <c r="BH1234" i="3"/>
  <c r="M1234" i="3"/>
  <c r="Q1234" i="3"/>
  <c r="U1234" i="3"/>
  <c r="BM1234" i="3" s="1"/>
  <c r="Y1234" i="3"/>
  <c r="AC1234" i="3"/>
  <c r="AG1234" i="3"/>
  <c r="AK1234" i="3"/>
  <c r="AO1234" i="3"/>
  <c r="AS1234" i="3"/>
  <c r="AW1234" i="3"/>
  <c r="BA1234" i="3"/>
  <c r="BE1234" i="3"/>
  <c r="BI1234" i="3"/>
  <c r="N1234" i="3"/>
  <c r="R1234" i="3"/>
  <c r="BL1234" i="3" s="1"/>
  <c r="V1234" i="3"/>
  <c r="Z1234" i="3"/>
  <c r="AD1234" i="3"/>
  <c r="AH1234" i="3"/>
  <c r="AL1234" i="3"/>
  <c r="AP1234" i="3"/>
  <c r="AT1234" i="3"/>
  <c r="AX1234" i="3"/>
  <c r="BB1234" i="3"/>
  <c r="BF1234" i="3"/>
  <c r="P1232" i="3"/>
  <c r="T1232" i="3"/>
  <c r="X1232" i="3"/>
  <c r="AB1232" i="3"/>
  <c r="AF1232" i="3"/>
  <c r="AJ1232" i="3"/>
  <c r="AN1232" i="3"/>
  <c r="AR1232" i="3"/>
  <c r="AV1232" i="3"/>
  <c r="AZ1232" i="3"/>
  <c r="BD1232" i="3"/>
  <c r="BH1232" i="3"/>
  <c r="M1232" i="3"/>
  <c r="Q1232" i="3"/>
  <c r="U1232" i="3"/>
  <c r="Y1232" i="3"/>
  <c r="AC1232" i="3"/>
  <c r="AG1232" i="3"/>
  <c r="AK1232" i="3"/>
  <c r="AO1232" i="3"/>
  <c r="AS1232" i="3"/>
  <c r="AW1232" i="3"/>
  <c r="BA1232" i="3"/>
  <c r="BE1232" i="3"/>
  <c r="BI1232" i="3"/>
  <c r="N1232" i="3"/>
  <c r="BJ1232" i="3" s="1"/>
  <c r="R1232" i="3"/>
  <c r="V1232" i="3"/>
  <c r="Z1232" i="3"/>
  <c r="AD1232" i="3"/>
  <c r="AH1232" i="3"/>
  <c r="AL1232" i="3"/>
  <c r="AP1232" i="3"/>
  <c r="AT1232" i="3"/>
  <c r="AX1232" i="3"/>
  <c r="BB1232" i="3"/>
  <c r="BF1232" i="3"/>
  <c r="BN1231" i="3"/>
  <c r="BK1231" i="3"/>
  <c r="N1230" i="3"/>
  <c r="BJ1230" i="3" s="1"/>
  <c r="R1230" i="3"/>
  <c r="V1230" i="3"/>
  <c r="Z1230" i="3"/>
  <c r="AD1230" i="3"/>
  <c r="AH1230" i="3"/>
  <c r="AL1230" i="3"/>
  <c r="AP1230" i="3"/>
  <c r="AT1230" i="3"/>
  <c r="AX1230" i="3"/>
  <c r="BB1230" i="3"/>
  <c r="BF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S1230" i="3"/>
  <c r="BM1230" i="3" s="1"/>
  <c r="AA1230" i="3"/>
  <c r="AI1230" i="3"/>
  <c r="AQ1230" i="3"/>
  <c r="AY1230" i="3"/>
  <c r="BG1230" i="3"/>
  <c r="M1230" i="3"/>
  <c r="U1230" i="3"/>
  <c r="AC1230" i="3"/>
  <c r="AK1230" i="3"/>
  <c r="AS1230" i="3"/>
  <c r="BA1230" i="3"/>
  <c r="BI1230" i="3"/>
  <c r="O1230" i="3"/>
  <c r="BL1230" i="3" s="1"/>
  <c r="W1230" i="3"/>
  <c r="AE1230" i="3"/>
  <c r="AM1230" i="3"/>
  <c r="AU1230" i="3"/>
  <c r="BC1230" i="3"/>
  <c r="BC1236" i="3"/>
  <c r="AM1236" i="3"/>
  <c r="W1236" i="3"/>
  <c r="BC1234" i="3"/>
  <c r="AM1234" i="3"/>
  <c r="W1234" i="3"/>
  <c r="BC1232" i="3"/>
  <c r="AM1232" i="3"/>
  <c r="W1232" i="3"/>
  <c r="BE1230" i="3"/>
  <c r="Y1230" i="3"/>
  <c r="N1228" i="3"/>
  <c r="R1228" i="3"/>
  <c r="V1228" i="3"/>
  <c r="Z1228" i="3"/>
  <c r="AD1228" i="3"/>
  <c r="AH1228" i="3"/>
  <c r="AL1228" i="3"/>
  <c r="AP1228" i="3"/>
  <c r="AT1228" i="3"/>
  <c r="AX1228" i="3"/>
  <c r="BB1228" i="3"/>
  <c r="BF1228" i="3"/>
  <c r="P1228" i="3"/>
  <c r="T1228" i="3"/>
  <c r="X1228" i="3"/>
  <c r="AB1228" i="3"/>
  <c r="AF1228" i="3"/>
  <c r="AJ1228" i="3"/>
  <c r="AN1228" i="3"/>
  <c r="AR1228" i="3"/>
  <c r="AV1228" i="3"/>
  <c r="AZ1228" i="3"/>
  <c r="BD1228" i="3"/>
  <c r="BH1228" i="3"/>
  <c r="S1228" i="3"/>
  <c r="AA1228" i="3"/>
  <c r="AI1228" i="3"/>
  <c r="AQ1228" i="3"/>
  <c r="AY1228" i="3"/>
  <c r="BG1228" i="3"/>
  <c r="M1228" i="3"/>
  <c r="U1228" i="3"/>
  <c r="AC1228" i="3"/>
  <c r="AK1228" i="3"/>
  <c r="AS1228" i="3"/>
  <c r="BA1228" i="3"/>
  <c r="BI1228" i="3"/>
  <c r="O1228" i="3"/>
  <c r="W1228" i="3"/>
  <c r="AE1228" i="3"/>
  <c r="AM1228" i="3"/>
  <c r="AU1228" i="3"/>
  <c r="BC1228" i="3"/>
  <c r="AW1224" i="3"/>
  <c r="Q1224" i="3"/>
  <c r="N1223" i="3"/>
  <c r="R1223" i="3"/>
  <c r="O1223" i="3"/>
  <c r="T1223" i="3"/>
  <c r="X1223" i="3"/>
  <c r="AB1223" i="3"/>
  <c r="AF1223" i="3"/>
  <c r="AJ1223" i="3"/>
  <c r="AN1223" i="3"/>
  <c r="AR1223" i="3"/>
  <c r="AV1223" i="3"/>
  <c r="AZ1223" i="3"/>
  <c r="BD1223" i="3"/>
  <c r="BH1223" i="3"/>
  <c r="P1223" i="3"/>
  <c r="U1223" i="3"/>
  <c r="Y1223" i="3"/>
  <c r="AC1223" i="3"/>
  <c r="AG1223" i="3"/>
  <c r="AK1223" i="3"/>
  <c r="AO1223" i="3"/>
  <c r="AS1223" i="3"/>
  <c r="AW1223" i="3"/>
  <c r="BA1223" i="3"/>
  <c r="BE1223" i="3"/>
  <c r="BI1223" i="3"/>
  <c r="Q1223" i="3"/>
  <c r="V1223" i="3"/>
  <c r="Z1223" i="3"/>
  <c r="AD1223" i="3"/>
  <c r="AH1223" i="3"/>
  <c r="AL1223" i="3"/>
  <c r="AP1223" i="3"/>
  <c r="AT1223" i="3"/>
  <c r="AX1223" i="3"/>
  <c r="BB1223" i="3"/>
  <c r="BF1223" i="3"/>
  <c r="N1219" i="3"/>
  <c r="R1219" i="3"/>
  <c r="V1219" i="3"/>
  <c r="Z1219" i="3"/>
  <c r="AD1219" i="3"/>
  <c r="AH1219" i="3"/>
  <c r="AL1219" i="3"/>
  <c r="AP1219" i="3"/>
  <c r="AT1219" i="3"/>
  <c r="AX1219" i="3"/>
  <c r="BB1219" i="3"/>
  <c r="BF1219" i="3"/>
  <c r="P1219" i="3"/>
  <c r="T1219" i="3"/>
  <c r="X1219" i="3"/>
  <c r="AB1219" i="3"/>
  <c r="AF1219" i="3"/>
  <c r="AJ1219" i="3"/>
  <c r="AN1219" i="3"/>
  <c r="AR1219" i="3"/>
  <c r="AV1219" i="3"/>
  <c r="AZ1219" i="3"/>
  <c r="BD1219" i="3"/>
  <c r="BH1219" i="3"/>
  <c r="Q1219" i="3"/>
  <c r="Y1219" i="3"/>
  <c r="AG1219" i="3"/>
  <c r="AO1219" i="3"/>
  <c r="AW1219" i="3"/>
  <c r="BE1219" i="3"/>
  <c r="S1219" i="3"/>
  <c r="AA1219" i="3"/>
  <c r="AI1219" i="3"/>
  <c r="AQ1219" i="3"/>
  <c r="AY1219" i="3"/>
  <c r="BG1219" i="3"/>
  <c r="M1219" i="3"/>
  <c r="U1219" i="3"/>
  <c r="AC1219" i="3"/>
  <c r="AK1219" i="3"/>
  <c r="AS1219" i="3"/>
  <c r="BA1219" i="3"/>
  <c r="BI1219" i="3"/>
  <c r="AA1216" i="3"/>
  <c r="AQ1216" i="3"/>
  <c r="BG1216" i="3"/>
  <c r="R1212" i="3"/>
  <c r="Z1212" i="3"/>
  <c r="AH1212" i="3"/>
  <c r="AP1212" i="3"/>
  <c r="AX1212" i="3"/>
  <c r="BF1212" i="3"/>
  <c r="P1231" i="3"/>
  <c r="T1231" i="3"/>
  <c r="X1231" i="3"/>
  <c r="AB1231" i="3"/>
  <c r="AF1231" i="3"/>
  <c r="AJ1231" i="3"/>
  <c r="AN1231" i="3"/>
  <c r="AR1231" i="3"/>
  <c r="AV1231" i="3"/>
  <c r="AZ1231" i="3"/>
  <c r="BD1231" i="3"/>
  <c r="BH1231" i="3"/>
  <c r="N1231" i="3"/>
  <c r="BJ1231" i="3" s="1"/>
  <c r="R1231" i="3"/>
  <c r="V1231" i="3"/>
  <c r="Z1231" i="3"/>
  <c r="AD1231" i="3"/>
  <c r="AH1231" i="3"/>
  <c r="AL1231" i="3"/>
  <c r="AP1231" i="3"/>
  <c r="AT1231" i="3"/>
  <c r="AX1231" i="3"/>
  <c r="BB1231" i="3"/>
  <c r="P1229" i="3"/>
  <c r="BK1229" i="3" s="1"/>
  <c r="T1229" i="3"/>
  <c r="BM1229" i="3" s="1"/>
  <c r="X1229" i="3"/>
  <c r="AB1229" i="3"/>
  <c r="AF1229" i="3"/>
  <c r="AJ1229" i="3"/>
  <c r="AN1229" i="3"/>
  <c r="AR1229" i="3"/>
  <c r="AV1229" i="3"/>
  <c r="AZ1229" i="3"/>
  <c r="BD1229" i="3"/>
  <c r="BH1229" i="3"/>
  <c r="N1229" i="3"/>
  <c r="R1229" i="3"/>
  <c r="BN1229" i="3" s="1"/>
  <c r="V1229" i="3"/>
  <c r="Z1229" i="3"/>
  <c r="AD1229" i="3"/>
  <c r="AH1229" i="3"/>
  <c r="AL1229" i="3"/>
  <c r="AP1229" i="3"/>
  <c r="AT1229" i="3"/>
  <c r="AX1229" i="3"/>
  <c r="BB1229" i="3"/>
  <c r="BF1229" i="3"/>
  <c r="P1227" i="3"/>
  <c r="BK1227" i="3" s="1"/>
  <c r="T1227" i="3"/>
  <c r="BM1227" i="3" s="1"/>
  <c r="X1227" i="3"/>
  <c r="AB1227" i="3"/>
  <c r="AF1227" i="3"/>
  <c r="AJ1227" i="3"/>
  <c r="AN1227" i="3"/>
  <c r="AR1227" i="3"/>
  <c r="AV1227" i="3"/>
  <c r="AZ1227" i="3"/>
  <c r="BD1227" i="3"/>
  <c r="BH1227" i="3"/>
  <c r="N1227" i="3"/>
  <c r="BN1227" i="3" s="1"/>
  <c r="R1227" i="3"/>
  <c r="V1227" i="3"/>
  <c r="Z1227" i="3"/>
  <c r="AD1227" i="3"/>
  <c r="AH1227" i="3"/>
  <c r="AL1227" i="3"/>
  <c r="AP1227" i="3"/>
  <c r="AT1227" i="3"/>
  <c r="AX1227" i="3"/>
  <c r="BB1227" i="3"/>
  <c r="BF1227" i="3"/>
  <c r="P1225" i="3"/>
  <c r="T1225" i="3"/>
  <c r="X1225" i="3"/>
  <c r="AB1225" i="3"/>
  <c r="AF1225" i="3"/>
  <c r="AJ1225" i="3"/>
  <c r="AN1225" i="3"/>
  <c r="AR1225" i="3"/>
  <c r="AV1225" i="3"/>
  <c r="AZ1225" i="3"/>
  <c r="BD1225" i="3"/>
  <c r="BH1225" i="3"/>
  <c r="N1225" i="3"/>
  <c r="BJ1225" i="3" s="1"/>
  <c r="R1225" i="3"/>
  <c r="V1225" i="3"/>
  <c r="Z1225" i="3"/>
  <c r="AD1225" i="3"/>
  <c r="AH1225" i="3"/>
  <c r="AL1225" i="3"/>
  <c r="AP1225" i="3"/>
  <c r="AT1225" i="3"/>
  <c r="AX1225" i="3"/>
  <c r="BB1225" i="3"/>
  <c r="BF1225" i="3"/>
  <c r="AY1223" i="3"/>
  <c r="AI1223" i="3"/>
  <c r="S1223" i="3"/>
  <c r="BG1222" i="3"/>
  <c r="P1220" i="3"/>
  <c r="T1220" i="3"/>
  <c r="BM1220" i="3" s="1"/>
  <c r="X1220" i="3"/>
  <c r="AB1220" i="3"/>
  <c r="AF1220" i="3"/>
  <c r="AJ1220" i="3"/>
  <c r="AN1220" i="3"/>
  <c r="AR1220" i="3"/>
  <c r="AV1220" i="3"/>
  <c r="AZ1220" i="3"/>
  <c r="BD1220" i="3"/>
  <c r="BH1220" i="3"/>
  <c r="N1220" i="3"/>
  <c r="R1220" i="3"/>
  <c r="V1220" i="3"/>
  <c r="Z1220" i="3"/>
  <c r="AD1220" i="3"/>
  <c r="AH1220" i="3"/>
  <c r="AL1220" i="3"/>
  <c r="AP1220" i="3"/>
  <c r="AT1220" i="3"/>
  <c r="AX1220" i="3"/>
  <c r="BB1220" i="3"/>
  <c r="BF1220" i="3"/>
  <c r="M1220" i="3"/>
  <c r="U1220" i="3"/>
  <c r="AC1220" i="3"/>
  <c r="AK1220" i="3"/>
  <c r="AS1220" i="3"/>
  <c r="BA1220" i="3"/>
  <c r="BI1220" i="3"/>
  <c r="O1220" i="3"/>
  <c r="W1220" i="3"/>
  <c r="AE1220" i="3"/>
  <c r="AM1220" i="3"/>
  <c r="AU1220" i="3"/>
  <c r="BC1220" i="3"/>
  <c r="Q1220" i="3"/>
  <c r="Y1220" i="3"/>
  <c r="AG1220" i="3"/>
  <c r="AO1220" i="3"/>
  <c r="AW1220" i="3"/>
  <c r="BE1220" i="3"/>
  <c r="BC1219" i="3"/>
  <c r="W1219" i="3"/>
  <c r="BG1218" i="3"/>
  <c r="S1216" i="3"/>
  <c r="BE1231" i="3"/>
  <c r="AW1231" i="3"/>
  <c r="AO1231" i="3"/>
  <c r="AG1231" i="3"/>
  <c r="Y1231" i="3"/>
  <c r="Q1231" i="3"/>
  <c r="BE1229" i="3"/>
  <c r="AW1229" i="3"/>
  <c r="AO1229" i="3"/>
  <c r="AG1229" i="3"/>
  <c r="Y1229" i="3"/>
  <c r="Q1229" i="3"/>
  <c r="BE1227" i="3"/>
  <c r="AW1227" i="3"/>
  <c r="AO1227" i="3"/>
  <c r="AG1227" i="3"/>
  <c r="Y1227" i="3"/>
  <c r="Q1227" i="3"/>
  <c r="BI1226" i="3"/>
  <c r="BA1226" i="3"/>
  <c r="AS1226" i="3"/>
  <c r="AK1226" i="3"/>
  <c r="AC1226" i="3"/>
  <c r="U1226" i="3"/>
  <c r="AU1223" i="3"/>
  <c r="AE1223" i="3"/>
  <c r="M1223" i="3"/>
  <c r="N1221" i="3"/>
  <c r="R1221" i="3"/>
  <c r="BL1221" i="3" s="1"/>
  <c r="V1221" i="3"/>
  <c r="Z1221" i="3"/>
  <c r="AD1221" i="3"/>
  <c r="AH1221" i="3"/>
  <c r="AL1221" i="3"/>
  <c r="AP1221" i="3"/>
  <c r="AT1221" i="3"/>
  <c r="AX1221" i="3"/>
  <c r="BB1221" i="3"/>
  <c r="BF1221" i="3"/>
  <c r="P1221" i="3"/>
  <c r="T1221" i="3"/>
  <c r="X1221" i="3"/>
  <c r="AB1221" i="3"/>
  <c r="AF1221" i="3"/>
  <c r="AJ1221" i="3"/>
  <c r="AN1221" i="3"/>
  <c r="AR1221" i="3"/>
  <c r="AV1221" i="3"/>
  <c r="AZ1221" i="3"/>
  <c r="BD1221" i="3"/>
  <c r="BH1221" i="3"/>
  <c r="Q1221" i="3"/>
  <c r="Y1221" i="3"/>
  <c r="AG1221" i="3"/>
  <c r="AO1221" i="3"/>
  <c r="AW1221" i="3"/>
  <c r="BE1221" i="3"/>
  <c r="S1221" i="3"/>
  <c r="AA1221" i="3"/>
  <c r="AI1221" i="3"/>
  <c r="AQ1221" i="3"/>
  <c r="AY1221" i="3"/>
  <c r="BG1221" i="3"/>
  <c r="M1221" i="3"/>
  <c r="U1221" i="3"/>
  <c r="AC1221" i="3"/>
  <c r="AK1221" i="3"/>
  <c r="AS1221" i="3"/>
  <c r="BA1221" i="3"/>
  <c r="BI1221" i="3"/>
  <c r="AU1219" i="3"/>
  <c r="O1219" i="3"/>
  <c r="BL1219" i="3" s="1"/>
  <c r="N1217" i="3"/>
  <c r="R1217" i="3"/>
  <c r="BL1217" i="3" s="1"/>
  <c r="V1217" i="3"/>
  <c r="Z1217" i="3"/>
  <c r="AD1217" i="3"/>
  <c r="AH1217" i="3"/>
  <c r="AL1217" i="3"/>
  <c r="AP1217" i="3"/>
  <c r="AT1217" i="3"/>
  <c r="AX1217" i="3"/>
  <c r="BB1217" i="3"/>
  <c r="BF1217" i="3"/>
  <c r="P1217" i="3"/>
  <c r="T1217" i="3"/>
  <c r="X1217" i="3"/>
  <c r="AB1217" i="3"/>
  <c r="AF1217" i="3"/>
  <c r="AJ1217" i="3"/>
  <c r="AN1217" i="3"/>
  <c r="AR1217" i="3"/>
  <c r="AV1217" i="3"/>
  <c r="AZ1217" i="3"/>
  <c r="BD1217" i="3"/>
  <c r="BH1217" i="3"/>
  <c r="Q1217" i="3"/>
  <c r="Y1217" i="3"/>
  <c r="AG1217" i="3"/>
  <c r="AO1217" i="3"/>
  <c r="AW1217" i="3"/>
  <c r="BE1217" i="3"/>
  <c r="S1217" i="3"/>
  <c r="AA1217" i="3"/>
  <c r="AI1217" i="3"/>
  <c r="AQ1217" i="3"/>
  <c r="AY1217" i="3"/>
  <c r="BG1217" i="3"/>
  <c r="M1217" i="3"/>
  <c r="U1217" i="3"/>
  <c r="AC1217" i="3"/>
  <c r="AK1217" i="3"/>
  <c r="AS1217" i="3"/>
  <c r="BA1217" i="3"/>
  <c r="BI1217" i="3"/>
  <c r="O1216" i="3"/>
  <c r="BI1231" i="3"/>
  <c r="BC1231" i="3"/>
  <c r="AU1231" i="3"/>
  <c r="AM1231" i="3"/>
  <c r="AE1231" i="3"/>
  <c r="W1231" i="3"/>
  <c r="O1231" i="3"/>
  <c r="BL1231" i="3" s="1"/>
  <c r="BC1229" i="3"/>
  <c r="AU1229" i="3"/>
  <c r="AM1229" i="3"/>
  <c r="AE1229" i="3"/>
  <c r="W1229" i="3"/>
  <c r="O1229" i="3"/>
  <c r="BC1227" i="3"/>
  <c r="AU1227" i="3"/>
  <c r="AM1227" i="3"/>
  <c r="AE1227" i="3"/>
  <c r="W1227" i="3"/>
  <c r="O1227" i="3"/>
  <c r="BG1226" i="3"/>
  <c r="AY1226" i="3"/>
  <c r="AQ1226" i="3"/>
  <c r="AI1226" i="3"/>
  <c r="AA1226" i="3"/>
  <c r="BL1226" i="3" s="1"/>
  <c r="N1226" i="3"/>
  <c r="R1226" i="3"/>
  <c r="V1226" i="3"/>
  <c r="Z1226" i="3"/>
  <c r="AD1226" i="3"/>
  <c r="AH1226" i="3"/>
  <c r="AL1226" i="3"/>
  <c r="AP1226" i="3"/>
  <c r="AT1226" i="3"/>
  <c r="AX1226" i="3"/>
  <c r="BB1226" i="3"/>
  <c r="BF1226" i="3"/>
  <c r="P1226" i="3"/>
  <c r="BK1226" i="3" s="1"/>
  <c r="T1226" i="3"/>
  <c r="X1226" i="3"/>
  <c r="AB1226" i="3"/>
  <c r="AF1226" i="3"/>
  <c r="AJ1226" i="3"/>
  <c r="AN1226" i="3"/>
  <c r="AR1226" i="3"/>
  <c r="AV1226" i="3"/>
  <c r="AZ1226" i="3"/>
  <c r="BD1226" i="3"/>
  <c r="BH1226" i="3"/>
  <c r="BG1223" i="3"/>
  <c r="AQ1223" i="3"/>
  <c r="AA1223" i="3"/>
  <c r="P1222" i="3"/>
  <c r="T1222" i="3"/>
  <c r="BM1222" i="3" s="1"/>
  <c r="X1222" i="3"/>
  <c r="AB1222" i="3"/>
  <c r="AF1222" i="3"/>
  <c r="AJ1222" i="3"/>
  <c r="AN1222" i="3"/>
  <c r="AR1222" i="3"/>
  <c r="AV1222" i="3"/>
  <c r="AZ1222" i="3"/>
  <c r="BD1222" i="3"/>
  <c r="BH1222" i="3"/>
  <c r="N1222" i="3"/>
  <c r="R1222" i="3"/>
  <c r="V1222" i="3"/>
  <c r="Z1222" i="3"/>
  <c r="AD1222" i="3"/>
  <c r="AH1222" i="3"/>
  <c r="AL1222" i="3"/>
  <c r="AP1222" i="3"/>
  <c r="AT1222" i="3"/>
  <c r="AX1222" i="3"/>
  <c r="BB1222" i="3"/>
  <c r="BF1222" i="3"/>
  <c r="M1222" i="3"/>
  <c r="U1222" i="3"/>
  <c r="AC1222" i="3"/>
  <c r="AK1222" i="3"/>
  <c r="AS1222" i="3"/>
  <c r="BA1222" i="3"/>
  <c r="BI1222" i="3"/>
  <c r="O1222" i="3"/>
  <c r="W1222" i="3"/>
  <c r="AE1222" i="3"/>
  <c r="AM1222" i="3"/>
  <c r="AU1222" i="3"/>
  <c r="BC1222" i="3"/>
  <c r="Q1222" i="3"/>
  <c r="Y1222" i="3"/>
  <c r="AG1222" i="3"/>
  <c r="AO1222" i="3"/>
  <c r="AW1222" i="3"/>
  <c r="BE1222" i="3"/>
  <c r="BC1221" i="3"/>
  <c r="W1221" i="3"/>
  <c r="BG1220" i="3"/>
  <c r="AA1220" i="3"/>
  <c r="AM1219" i="3"/>
  <c r="P1218" i="3"/>
  <c r="T1218" i="3"/>
  <c r="X1218" i="3"/>
  <c r="AB1218" i="3"/>
  <c r="AF1218" i="3"/>
  <c r="AJ1218" i="3"/>
  <c r="AN1218" i="3"/>
  <c r="AR1218" i="3"/>
  <c r="AV1218" i="3"/>
  <c r="AZ1218" i="3"/>
  <c r="BD1218" i="3"/>
  <c r="BH1218" i="3"/>
  <c r="N1218" i="3"/>
  <c r="R1218" i="3"/>
  <c r="V1218" i="3"/>
  <c r="Z1218" i="3"/>
  <c r="AD1218" i="3"/>
  <c r="AH1218" i="3"/>
  <c r="AL1218" i="3"/>
  <c r="AP1218" i="3"/>
  <c r="AT1218" i="3"/>
  <c r="AX1218" i="3"/>
  <c r="BB1218" i="3"/>
  <c r="BF1218" i="3"/>
  <c r="M1218" i="3"/>
  <c r="U1218" i="3"/>
  <c r="AC1218" i="3"/>
  <c r="AK1218" i="3"/>
  <c r="AS1218" i="3"/>
  <c r="BA1218" i="3"/>
  <c r="BI1218" i="3"/>
  <c r="O1218" i="3"/>
  <c r="W1218" i="3"/>
  <c r="BM1218" i="3" s="1"/>
  <c r="AE1218" i="3"/>
  <c r="AM1218" i="3"/>
  <c r="AU1218" i="3"/>
  <c r="BC1218" i="3"/>
  <c r="Q1218" i="3"/>
  <c r="Y1218" i="3"/>
  <c r="AG1218" i="3"/>
  <c r="AO1218" i="3"/>
  <c r="AW1218" i="3"/>
  <c r="BE1218" i="3"/>
  <c r="BC1217" i="3"/>
  <c r="W1217" i="3"/>
  <c r="AY1216" i="3"/>
  <c r="AU1216" i="3"/>
  <c r="AE1216" i="3"/>
  <c r="O1215" i="3"/>
  <c r="S1215" i="3"/>
  <c r="W1215" i="3"/>
  <c r="AA1215" i="3"/>
  <c r="AE1215" i="3"/>
  <c r="AI1215" i="3"/>
  <c r="AM1215" i="3"/>
  <c r="AQ1215" i="3"/>
  <c r="AU1215" i="3"/>
  <c r="AY1215" i="3"/>
  <c r="BC1215" i="3"/>
  <c r="BG1215" i="3"/>
  <c r="P1216" i="3"/>
  <c r="T1216" i="3"/>
  <c r="X1216" i="3"/>
  <c r="AB1216" i="3"/>
  <c r="AF1216" i="3"/>
  <c r="AJ1216" i="3"/>
  <c r="AN1216" i="3"/>
  <c r="AR1216" i="3"/>
  <c r="AV1216" i="3"/>
  <c r="AZ1216" i="3"/>
  <c r="BD1216" i="3"/>
  <c r="BH1216" i="3"/>
  <c r="M1216" i="3"/>
  <c r="Q1216" i="3"/>
  <c r="U1216" i="3"/>
  <c r="Y1216" i="3"/>
  <c r="AC1216" i="3"/>
  <c r="AG1216" i="3"/>
  <c r="AK1216" i="3"/>
  <c r="AO1216" i="3"/>
  <c r="AS1216" i="3"/>
  <c r="AW1216" i="3"/>
  <c r="BA1216" i="3"/>
  <c r="BE1216" i="3"/>
  <c r="BI1216" i="3"/>
  <c r="N1216" i="3"/>
  <c r="R1216" i="3"/>
  <c r="V1216" i="3"/>
  <c r="Z1216" i="3"/>
  <c r="AD1216" i="3"/>
  <c r="AH1216" i="3"/>
  <c r="AL1216" i="3"/>
  <c r="AP1216" i="3"/>
  <c r="AT1216" i="3"/>
  <c r="AX1216" i="3"/>
  <c r="BB1216" i="3"/>
  <c r="BF1216" i="3"/>
  <c r="T1212" i="3"/>
  <c r="AN1210" i="3"/>
  <c r="AV1210" i="3"/>
  <c r="BD1210" i="3"/>
  <c r="R1210" i="3"/>
  <c r="Z1210" i="3"/>
  <c r="AH1210" i="3"/>
  <c r="AP1210" i="3"/>
  <c r="AX1210" i="3"/>
  <c r="BF1210" i="3"/>
  <c r="T1210" i="3"/>
  <c r="R1209" i="3"/>
  <c r="AL1209" i="3"/>
  <c r="BB1209" i="3"/>
  <c r="W1209" i="3"/>
  <c r="AP1209" i="3"/>
  <c r="BF1209" i="3"/>
  <c r="AB1209" i="3"/>
  <c r="AT1209" i="3"/>
  <c r="BC1216" i="3"/>
  <c r="AM1216" i="3"/>
  <c r="W1216" i="3"/>
  <c r="BE1215" i="3"/>
  <c r="AO1215" i="3"/>
  <c r="Y1215" i="3"/>
  <c r="N1215" i="3"/>
  <c r="P1214" i="3"/>
  <c r="T1214" i="3"/>
  <c r="X1214" i="3"/>
  <c r="AB1214" i="3"/>
  <c r="AF1214" i="3"/>
  <c r="AJ1214" i="3"/>
  <c r="AN1214" i="3"/>
  <c r="AR1214" i="3"/>
  <c r="AV1214" i="3"/>
  <c r="AZ1214" i="3"/>
  <c r="BD1214" i="3"/>
  <c r="BH1214" i="3"/>
  <c r="M1214" i="3"/>
  <c r="Q1214" i="3"/>
  <c r="U1214" i="3"/>
  <c r="Y1214" i="3"/>
  <c r="AC1214" i="3"/>
  <c r="AG1214" i="3"/>
  <c r="AK1214" i="3"/>
  <c r="AO1214" i="3"/>
  <c r="AS1214" i="3"/>
  <c r="AW1214" i="3"/>
  <c r="BA1214" i="3"/>
  <c r="BE1214" i="3"/>
  <c r="BI1214" i="3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W1214" i="3"/>
  <c r="AA1214" i="3"/>
  <c r="AE1214" i="3"/>
  <c r="AI1214" i="3"/>
  <c r="AM1214" i="3"/>
  <c r="AQ1214" i="3"/>
  <c r="AU1214" i="3"/>
  <c r="AY1214" i="3"/>
  <c r="BC1214" i="3"/>
  <c r="BG1214" i="3"/>
  <c r="BB1212" i="3"/>
  <c r="AT1212" i="3"/>
  <c r="AL1212" i="3"/>
  <c r="AD1212" i="3"/>
  <c r="V1212" i="3"/>
  <c r="N1212" i="3"/>
  <c r="BB1210" i="3"/>
  <c r="AT1210" i="3"/>
  <c r="AL1210" i="3"/>
  <c r="AD1210" i="3"/>
  <c r="V1210" i="3"/>
  <c r="N1210" i="3"/>
  <c r="AX1209" i="3"/>
  <c r="L1208" i="3"/>
  <c r="BH1215" i="3"/>
  <c r="BD1215" i="3"/>
  <c r="AZ1215" i="3"/>
  <c r="AV1215" i="3"/>
  <c r="AR1215" i="3"/>
  <c r="AN1215" i="3"/>
  <c r="AJ1215" i="3"/>
  <c r="AF1215" i="3"/>
  <c r="AB1215" i="3"/>
  <c r="X1215" i="3"/>
  <c r="T1215" i="3"/>
  <c r="P1215" i="3"/>
  <c r="BK1215" i="3" s="1"/>
  <c r="K1213" i="3"/>
  <c r="BH1212" i="3"/>
  <c r="AZ1212" i="3"/>
  <c r="AR1212" i="3"/>
  <c r="AJ1212" i="3"/>
  <c r="AB1212" i="3"/>
  <c r="K1211" i="3"/>
  <c r="BH1210" i="3"/>
  <c r="AZ1210" i="3"/>
  <c r="AR1210" i="3"/>
  <c r="AJ1210" i="3"/>
  <c r="AB1210" i="3"/>
  <c r="M1209" i="3"/>
  <c r="Q1209" i="3"/>
  <c r="U1209" i="3"/>
  <c r="Y1209" i="3"/>
  <c r="AC1209" i="3"/>
  <c r="AG1209" i="3"/>
  <c r="N1209" i="3"/>
  <c r="S1209" i="3"/>
  <c r="X1209" i="3"/>
  <c r="AD1209" i="3"/>
  <c r="AI1209" i="3"/>
  <c r="AM1209" i="3"/>
  <c r="AQ1209" i="3"/>
  <c r="AU1209" i="3"/>
  <c r="AY1209" i="3"/>
  <c r="BC1209" i="3"/>
  <c r="BG1209" i="3"/>
  <c r="O1209" i="3"/>
  <c r="T1209" i="3"/>
  <c r="Z1209" i="3"/>
  <c r="AE1209" i="3"/>
  <c r="AJ1209" i="3"/>
  <c r="AN1209" i="3"/>
  <c r="AR1209" i="3"/>
  <c r="AV1209" i="3"/>
  <c r="AZ1209" i="3"/>
  <c r="BD1209" i="3"/>
  <c r="BH1209" i="3"/>
  <c r="P1209" i="3"/>
  <c r="V1209" i="3"/>
  <c r="AA1209" i="3"/>
  <c r="AF1209" i="3"/>
  <c r="AK1209" i="3"/>
  <c r="AO1209" i="3"/>
  <c r="AS1209" i="3"/>
  <c r="AW1209" i="3"/>
  <c r="BA1209" i="3"/>
  <c r="BE1209" i="3"/>
  <c r="BI1209" i="3"/>
  <c r="R1207" i="3"/>
  <c r="Z1207" i="3"/>
  <c r="AH1207" i="3"/>
  <c r="AP1207" i="3"/>
  <c r="AX1207" i="3"/>
  <c r="BF1207" i="3"/>
  <c r="M1212" i="3"/>
  <c r="Q1212" i="3"/>
  <c r="U1212" i="3"/>
  <c r="Y1212" i="3"/>
  <c r="AC1212" i="3"/>
  <c r="AG1212" i="3"/>
  <c r="AK1212" i="3"/>
  <c r="AO1212" i="3"/>
  <c r="AS1212" i="3"/>
  <c r="AW1212" i="3"/>
  <c r="BA1212" i="3"/>
  <c r="BE1212" i="3"/>
  <c r="BI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M1210" i="3"/>
  <c r="Q1210" i="3"/>
  <c r="U1210" i="3"/>
  <c r="Y1210" i="3"/>
  <c r="AC1210" i="3"/>
  <c r="AG1210" i="3"/>
  <c r="AK1210" i="3"/>
  <c r="AO1210" i="3"/>
  <c r="AS1210" i="3"/>
  <c r="AW1210" i="3"/>
  <c r="BA1210" i="3"/>
  <c r="BE1210" i="3"/>
  <c r="BI1210" i="3"/>
  <c r="O1210" i="3"/>
  <c r="S1210" i="3"/>
  <c r="W1210" i="3"/>
  <c r="AA1210" i="3"/>
  <c r="AE1210" i="3"/>
  <c r="AI1210" i="3"/>
  <c r="AM1210" i="3"/>
  <c r="AQ1210" i="3"/>
  <c r="AU1210" i="3"/>
  <c r="AY1210" i="3"/>
  <c r="BC1210" i="3"/>
  <c r="BG1210" i="3"/>
  <c r="AT1207" i="3"/>
  <c r="N1207" i="3"/>
  <c r="BF1215" i="3"/>
  <c r="BB1215" i="3"/>
  <c r="AX1215" i="3"/>
  <c r="AT1215" i="3"/>
  <c r="AP1215" i="3"/>
  <c r="AL1215" i="3"/>
  <c r="AH1215" i="3"/>
  <c r="AD1215" i="3"/>
  <c r="Z1215" i="3"/>
  <c r="V1215" i="3"/>
  <c r="R1215" i="3"/>
  <c r="BD1212" i="3"/>
  <c r="AV1212" i="3"/>
  <c r="AN1212" i="3"/>
  <c r="AF1212" i="3"/>
  <c r="X1212" i="3"/>
  <c r="P1212" i="3"/>
  <c r="AF1210" i="3"/>
  <c r="X1210" i="3"/>
  <c r="P1210" i="3"/>
  <c r="K1208" i="3"/>
  <c r="BH1207" i="3"/>
  <c r="AZ1207" i="3"/>
  <c r="AR1207" i="3"/>
  <c r="AJ1207" i="3"/>
  <c r="AB1207" i="3"/>
  <c r="K1206" i="3"/>
  <c r="O1205" i="3"/>
  <c r="S1205" i="3"/>
  <c r="W1205" i="3"/>
  <c r="AA1205" i="3"/>
  <c r="AE1205" i="3"/>
  <c r="AI1205" i="3"/>
  <c r="AM1205" i="3"/>
  <c r="AQ1205" i="3"/>
  <c r="AU1205" i="3"/>
  <c r="AY1205" i="3"/>
  <c r="BC1205" i="3"/>
  <c r="BG1205" i="3"/>
  <c r="BF1203" i="3"/>
  <c r="M1207" i="3"/>
  <c r="Q1207" i="3"/>
  <c r="U1207" i="3"/>
  <c r="Y1207" i="3"/>
  <c r="AC1207" i="3"/>
  <c r="AG1207" i="3"/>
  <c r="AK1207" i="3"/>
  <c r="AO1207" i="3"/>
  <c r="AS1207" i="3"/>
  <c r="AW1207" i="3"/>
  <c r="BA1207" i="3"/>
  <c r="BE1207" i="3"/>
  <c r="BI1207" i="3"/>
  <c r="O1207" i="3"/>
  <c r="S1207" i="3"/>
  <c r="W1207" i="3"/>
  <c r="AA1207" i="3"/>
  <c r="AE1207" i="3"/>
  <c r="AI1207" i="3"/>
  <c r="AM1207" i="3"/>
  <c r="AQ1207" i="3"/>
  <c r="AU1207" i="3"/>
  <c r="AY1207" i="3"/>
  <c r="BC1207" i="3"/>
  <c r="BG1207" i="3"/>
  <c r="BD1207" i="3"/>
  <c r="AV1207" i="3"/>
  <c r="AN1207" i="3"/>
  <c r="AF1207" i="3"/>
  <c r="X1207" i="3"/>
  <c r="P1207" i="3"/>
  <c r="AF1205" i="3"/>
  <c r="X1205" i="3"/>
  <c r="P1205" i="3"/>
  <c r="BK1205" i="3" s="1"/>
  <c r="N1199" i="3"/>
  <c r="U1203" i="3"/>
  <c r="Y1203" i="3"/>
  <c r="AK1203" i="3"/>
  <c r="AO1203" i="3"/>
  <c r="BA1203" i="3"/>
  <c r="BE1203" i="3"/>
  <c r="S1203" i="3"/>
  <c r="W1203" i="3"/>
  <c r="AI1203" i="3"/>
  <c r="AM1203" i="3"/>
  <c r="AY1203" i="3"/>
  <c r="BC1203" i="3"/>
  <c r="T1203" i="3"/>
  <c r="X1203" i="3"/>
  <c r="AJ1203" i="3"/>
  <c r="AN1203" i="3"/>
  <c r="AZ1203" i="3"/>
  <c r="BD1203" i="3"/>
  <c r="AD1203" i="3"/>
  <c r="AT1203" i="3"/>
  <c r="AX1203" i="3"/>
  <c r="V1203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M1200" i="3"/>
  <c r="Q1200" i="3"/>
  <c r="U1200" i="3"/>
  <c r="Y1200" i="3"/>
  <c r="AC1200" i="3"/>
  <c r="AG1200" i="3"/>
  <c r="AK1200" i="3"/>
  <c r="AO1200" i="3"/>
  <c r="AS1200" i="3"/>
  <c r="AW1200" i="3"/>
  <c r="BA1200" i="3"/>
  <c r="BE1200" i="3"/>
  <c r="BI1200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BB1204" i="3"/>
  <c r="AT1204" i="3"/>
  <c r="AL1204" i="3"/>
  <c r="AD1204" i="3"/>
  <c r="V1204" i="3"/>
  <c r="L1203" i="3"/>
  <c r="M1203" i="3" s="1"/>
  <c r="Q1201" i="3"/>
  <c r="U1201" i="3"/>
  <c r="AG1201" i="3"/>
  <c r="AK1201" i="3"/>
  <c r="AW1201" i="3"/>
  <c r="BA1201" i="3"/>
  <c r="O1201" i="3"/>
  <c r="S1201" i="3"/>
  <c r="AE1201" i="3"/>
  <c r="AI1201" i="3"/>
  <c r="AU1201" i="3"/>
  <c r="AY1201" i="3"/>
  <c r="P1201" i="3"/>
  <c r="T1201" i="3"/>
  <c r="AF1201" i="3"/>
  <c r="AJ1201" i="3"/>
  <c r="AV1201" i="3"/>
  <c r="AZ1201" i="3"/>
  <c r="BD1200" i="3"/>
  <c r="AN1200" i="3"/>
  <c r="X1200" i="3"/>
  <c r="AD1199" i="3"/>
  <c r="O1204" i="3"/>
  <c r="S1204" i="3"/>
  <c r="W1204" i="3"/>
  <c r="AA1204" i="3"/>
  <c r="AE1204" i="3"/>
  <c r="AI1204" i="3"/>
  <c r="AM1204" i="3"/>
  <c r="AQ1204" i="3"/>
  <c r="AU1204" i="3"/>
  <c r="AY1204" i="3"/>
  <c r="BC1204" i="3"/>
  <c r="BG1204" i="3"/>
  <c r="M1204" i="3"/>
  <c r="Q1204" i="3"/>
  <c r="BJ1204" i="3" s="1"/>
  <c r="U1204" i="3"/>
  <c r="Y1204" i="3"/>
  <c r="AC1204" i="3"/>
  <c r="AG1204" i="3"/>
  <c r="AK1204" i="3"/>
  <c r="AO1204" i="3"/>
  <c r="AS1204" i="3"/>
  <c r="AW1204" i="3"/>
  <c r="BA1204" i="3"/>
  <c r="BE1204" i="3"/>
  <c r="BI1204" i="3"/>
  <c r="L1201" i="3"/>
  <c r="M1201" i="3" s="1"/>
  <c r="AZ1200" i="3"/>
  <c r="AJ1200" i="3"/>
  <c r="T1200" i="3"/>
  <c r="U1199" i="3"/>
  <c r="Y1199" i="3"/>
  <c r="AK1199" i="3"/>
  <c r="AO1199" i="3"/>
  <c r="BA1199" i="3"/>
  <c r="BE1199" i="3"/>
  <c r="S1199" i="3"/>
  <c r="W1199" i="3"/>
  <c r="AI1199" i="3"/>
  <c r="AM1199" i="3"/>
  <c r="AY1199" i="3"/>
  <c r="BC1199" i="3"/>
  <c r="T1199" i="3"/>
  <c r="X1199" i="3"/>
  <c r="AJ1199" i="3"/>
  <c r="AN1199" i="3"/>
  <c r="AZ1199" i="3"/>
  <c r="BD1199" i="3"/>
  <c r="BI1205" i="3"/>
  <c r="BE1205" i="3"/>
  <c r="BA1205" i="3"/>
  <c r="AW1205" i="3"/>
  <c r="AS1205" i="3"/>
  <c r="AO1205" i="3"/>
  <c r="AK1205" i="3"/>
  <c r="AG1205" i="3"/>
  <c r="AC1205" i="3"/>
  <c r="Y1205" i="3"/>
  <c r="U1205" i="3"/>
  <c r="Q1205" i="3"/>
  <c r="BF1204" i="3"/>
  <c r="AX1204" i="3"/>
  <c r="AP1204" i="3"/>
  <c r="AH1204" i="3"/>
  <c r="Z1204" i="3"/>
  <c r="R1204" i="3"/>
  <c r="O1202" i="3"/>
  <c r="S1202" i="3"/>
  <c r="W1202" i="3"/>
  <c r="AA1202" i="3"/>
  <c r="AE1202" i="3"/>
  <c r="AI1202" i="3"/>
  <c r="AM1202" i="3"/>
  <c r="AQ1202" i="3"/>
  <c r="AU1202" i="3"/>
  <c r="AY1202" i="3"/>
  <c r="BC1202" i="3"/>
  <c r="BG1202" i="3"/>
  <c r="M1202" i="3"/>
  <c r="Q1202" i="3"/>
  <c r="U1202" i="3"/>
  <c r="Y1202" i="3"/>
  <c r="AC1202" i="3"/>
  <c r="AG1202" i="3"/>
  <c r="AK1202" i="3"/>
  <c r="AO1202" i="3"/>
  <c r="AS1202" i="3"/>
  <c r="AW1202" i="3"/>
  <c r="BA1202" i="3"/>
  <c r="BE1202" i="3"/>
  <c r="BI1202" i="3"/>
  <c r="N1202" i="3"/>
  <c r="R1202" i="3"/>
  <c r="V1202" i="3"/>
  <c r="Z1202" i="3"/>
  <c r="AD1202" i="3"/>
  <c r="AH1202" i="3"/>
  <c r="AL1202" i="3"/>
  <c r="AP1202" i="3"/>
  <c r="AT1202" i="3"/>
  <c r="AX1202" i="3"/>
  <c r="BB1202" i="3"/>
  <c r="BF1202" i="3"/>
  <c r="AX1201" i="3"/>
  <c r="AH1201" i="3"/>
  <c r="R1201" i="3"/>
  <c r="AV1200" i="3"/>
  <c r="AF1200" i="3"/>
  <c r="P1200" i="3"/>
  <c r="BB1199" i="3"/>
  <c r="AL1199" i="3"/>
  <c r="L1199" i="3"/>
  <c r="E999" i="3"/>
  <c r="F999" i="3"/>
  <c r="G999" i="3"/>
  <c r="H999" i="3"/>
  <c r="I999" i="3"/>
  <c r="J999" i="3"/>
  <c r="K999" i="3"/>
  <c r="L999" i="3"/>
  <c r="E1000" i="3"/>
  <c r="F1000" i="3"/>
  <c r="K1000" i="3" s="1"/>
  <c r="G1000" i="3"/>
  <c r="H1000" i="3"/>
  <c r="I1000" i="3"/>
  <c r="J1000" i="3"/>
  <c r="L1000" i="3" s="1"/>
  <c r="N1000" i="3"/>
  <c r="Z1000" i="3"/>
  <c r="AD1000" i="3"/>
  <c r="AP1000" i="3"/>
  <c r="AT1000" i="3"/>
  <c r="BF1000" i="3"/>
  <c r="E1001" i="3"/>
  <c r="F1001" i="3"/>
  <c r="G1001" i="3"/>
  <c r="H1001" i="3"/>
  <c r="I1001" i="3"/>
  <c r="J1001" i="3"/>
  <c r="K1001" i="3"/>
  <c r="M1001" i="3" s="1"/>
  <c r="L1001" i="3"/>
  <c r="P1001" i="3" s="1"/>
  <c r="T1001" i="3"/>
  <c r="X1001" i="3"/>
  <c r="AB1001" i="3"/>
  <c r="AJ1001" i="3"/>
  <c r="AN1001" i="3"/>
  <c r="AR1001" i="3"/>
  <c r="AZ1001" i="3"/>
  <c r="BD1001" i="3"/>
  <c r="BH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K1003" i="3"/>
  <c r="M1003" i="3" s="1"/>
  <c r="L1003" i="3"/>
  <c r="P1003" i="3"/>
  <c r="T1003" i="3"/>
  <c r="X1003" i="3"/>
  <c r="AB1003" i="3"/>
  <c r="AF1003" i="3"/>
  <c r="AJ1003" i="3"/>
  <c r="AN1003" i="3"/>
  <c r="AR1003" i="3"/>
  <c r="AV1003" i="3"/>
  <c r="AZ1003" i="3"/>
  <c r="BD1003" i="3"/>
  <c r="BH1003" i="3"/>
  <c r="E1004" i="3"/>
  <c r="K1004" i="3" s="1"/>
  <c r="F1004" i="3"/>
  <c r="G1004" i="3"/>
  <c r="H1004" i="3"/>
  <c r="I1004" i="3"/>
  <c r="L1004" i="3" s="1"/>
  <c r="J1004" i="3"/>
  <c r="BB1004" i="3"/>
  <c r="E1005" i="3"/>
  <c r="F1005" i="3"/>
  <c r="G1005" i="3"/>
  <c r="H1005" i="3"/>
  <c r="I1005" i="3"/>
  <c r="J1005" i="3"/>
  <c r="K1005" i="3"/>
  <c r="L1005" i="3"/>
  <c r="O1005" i="3" s="1"/>
  <c r="BL1005" i="3" s="1"/>
  <c r="N1005" i="3"/>
  <c r="Q1005" i="3"/>
  <c r="R1005" i="3"/>
  <c r="U1005" i="3"/>
  <c r="V1005" i="3"/>
  <c r="Y1005" i="3"/>
  <c r="Z1005" i="3"/>
  <c r="AC1005" i="3"/>
  <c r="AD1005" i="3"/>
  <c r="AG1005" i="3"/>
  <c r="AH1005" i="3"/>
  <c r="AK1005" i="3"/>
  <c r="AL1005" i="3"/>
  <c r="AO1005" i="3"/>
  <c r="AP1005" i="3"/>
  <c r="AS1005" i="3"/>
  <c r="AT1005" i="3"/>
  <c r="AW1005" i="3"/>
  <c r="AX1005" i="3"/>
  <c r="BA1005" i="3"/>
  <c r="BB1005" i="3"/>
  <c r="BE1005" i="3"/>
  <c r="BF1005" i="3"/>
  <c r="BI1005" i="3"/>
  <c r="BJ1005" i="3"/>
  <c r="E1006" i="3"/>
  <c r="F1006" i="3"/>
  <c r="G1006" i="3"/>
  <c r="H1006" i="3"/>
  <c r="I1006" i="3"/>
  <c r="J1006" i="3"/>
  <c r="K1006" i="3"/>
  <c r="M1006" i="3" s="1"/>
  <c r="L1006" i="3"/>
  <c r="P1006" i="3" s="1"/>
  <c r="X1006" i="3"/>
  <c r="AB1006" i="3"/>
  <c r="AN1006" i="3"/>
  <c r="AR1006" i="3"/>
  <c r="BD1006" i="3"/>
  <c r="BH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K1008" i="3"/>
  <c r="L1008" i="3"/>
  <c r="P1008" i="3" s="1"/>
  <c r="T1008" i="3"/>
  <c r="AB1008" i="3"/>
  <c r="AJ1008" i="3"/>
  <c r="AR1008" i="3"/>
  <c r="AZ1008" i="3"/>
  <c r="BH1008" i="3"/>
  <c r="E1009" i="3"/>
  <c r="F1009" i="3"/>
  <c r="G1009" i="3"/>
  <c r="H1009" i="3"/>
  <c r="I1009" i="3"/>
  <c r="L1009" i="3" s="1"/>
  <c r="J1009" i="3"/>
  <c r="K1009" i="3"/>
  <c r="M1009" i="3" s="1"/>
  <c r="S1009" i="3"/>
  <c r="BM1009" i="3" s="1"/>
  <c r="Y1009" i="3"/>
  <c r="AD1009" i="3"/>
  <c r="AO1009" i="3"/>
  <c r="AT1009" i="3"/>
  <c r="AY1009" i="3"/>
  <c r="BH1009" i="3"/>
  <c r="E1010" i="3"/>
  <c r="F1010" i="3"/>
  <c r="K1010" i="3" s="1"/>
  <c r="G1010" i="3"/>
  <c r="H1010" i="3"/>
  <c r="I1010" i="3"/>
  <c r="J1010" i="3"/>
  <c r="L1010" i="3" s="1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E1011" i="3"/>
  <c r="K1011" i="3" s="1"/>
  <c r="F1011" i="3"/>
  <c r="G1011" i="3"/>
  <c r="H1011" i="3"/>
  <c r="L1011" i="3" s="1"/>
  <c r="I1011" i="3"/>
  <c r="J1011" i="3"/>
  <c r="E1012" i="3"/>
  <c r="F1012" i="3"/>
  <c r="K1012" i="3" s="1"/>
  <c r="G1012" i="3"/>
  <c r="H1012" i="3"/>
  <c r="I1012" i="3"/>
  <c r="J1012" i="3"/>
  <c r="E1013" i="3"/>
  <c r="K1013" i="3" s="1"/>
  <c r="F1013" i="3"/>
  <c r="G1013" i="3"/>
  <c r="H1013" i="3"/>
  <c r="L1013" i="3" s="1"/>
  <c r="I1013" i="3"/>
  <c r="J1013" i="3"/>
  <c r="AF1013" i="3"/>
  <c r="E1014" i="3"/>
  <c r="F1014" i="3"/>
  <c r="K1014" i="3" s="1"/>
  <c r="G1014" i="3"/>
  <c r="H1014" i="3"/>
  <c r="I1014" i="3"/>
  <c r="J1014" i="3"/>
  <c r="E1015" i="3"/>
  <c r="K1015" i="3" s="1"/>
  <c r="F1015" i="3"/>
  <c r="G1015" i="3"/>
  <c r="H1015" i="3"/>
  <c r="L1015" i="3" s="1"/>
  <c r="AF1015" i="3" s="1"/>
  <c r="I1015" i="3"/>
  <c r="J1015" i="3"/>
  <c r="P1015" i="3"/>
  <c r="X1015" i="3"/>
  <c r="AN1015" i="3"/>
  <c r="AV1015" i="3"/>
  <c r="BD1015" i="3"/>
  <c r="E1016" i="3"/>
  <c r="F1016" i="3"/>
  <c r="G1016" i="3"/>
  <c r="H1016" i="3"/>
  <c r="I1016" i="3"/>
  <c r="J1016" i="3"/>
  <c r="L1016" i="3" s="1"/>
  <c r="AF1016" i="3" s="1"/>
  <c r="K1016" i="3"/>
  <c r="P1016" i="3" s="1"/>
  <c r="V1016" i="3"/>
  <c r="AA1016" i="3"/>
  <c r="AQ1016" i="3"/>
  <c r="AV1016" i="3"/>
  <c r="E1017" i="3"/>
  <c r="F1017" i="3"/>
  <c r="G1017" i="3"/>
  <c r="H1017" i="3"/>
  <c r="I1017" i="3"/>
  <c r="J1017" i="3"/>
  <c r="L1017" i="3"/>
  <c r="E1018" i="3"/>
  <c r="F1018" i="3"/>
  <c r="G1018" i="3"/>
  <c r="H1018" i="3"/>
  <c r="I1018" i="3"/>
  <c r="J1018" i="3"/>
  <c r="L1018" i="3" s="1"/>
  <c r="K1018" i="3"/>
  <c r="E1019" i="3"/>
  <c r="F1019" i="3"/>
  <c r="G1019" i="3"/>
  <c r="H1019" i="3"/>
  <c r="I1019" i="3"/>
  <c r="J1019" i="3"/>
  <c r="L1019" i="3"/>
  <c r="E1020" i="3"/>
  <c r="F1020" i="3"/>
  <c r="G1020" i="3"/>
  <c r="H1020" i="3"/>
  <c r="I1020" i="3"/>
  <c r="J1020" i="3"/>
  <c r="L1020" i="3" s="1"/>
  <c r="AF1020" i="3" s="1"/>
  <c r="K1020" i="3"/>
  <c r="P1020" i="3" s="1"/>
  <c r="V1020" i="3"/>
  <c r="AA1020" i="3"/>
  <c r="AQ1020" i="3"/>
  <c r="AV1020" i="3"/>
  <c r="E1021" i="3"/>
  <c r="F1021" i="3"/>
  <c r="G1021" i="3"/>
  <c r="H1021" i="3"/>
  <c r="I1021" i="3"/>
  <c r="J1021" i="3"/>
  <c r="L1021" i="3"/>
  <c r="E1022" i="3"/>
  <c r="F1022" i="3"/>
  <c r="K1022" i="3" s="1"/>
  <c r="P1022" i="3" s="1"/>
  <c r="G1022" i="3"/>
  <c r="H1022" i="3"/>
  <c r="I1022" i="3"/>
  <c r="J1022" i="3"/>
  <c r="L1022" i="3" s="1"/>
  <c r="AL1022" i="3"/>
  <c r="AV1022" i="3"/>
  <c r="E1023" i="3"/>
  <c r="F1023" i="3"/>
  <c r="G1023" i="3"/>
  <c r="H1023" i="3"/>
  <c r="I1023" i="3"/>
  <c r="J1023" i="3"/>
  <c r="L1023" i="3" s="1"/>
  <c r="E1024" i="3"/>
  <c r="F1024" i="3"/>
  <c r="G1024" i="3"/>
  <c r="H1024" i="3"/>
  <c r="I1024" i="3"/>
  <c r="J1024" i="3"/>
  <c r="L1024" i="3" s="1"/>
  <c r="K1024" i="3"/>
  <c r="BB1024" i="3" s="1"/>
  <c r="E1025" i="3"/>
  <c r="F1025" i="3"/>
  <c r="G1025" i="3"/>
  <c r="H1025" i="3"/>
  <c r="I1025" i="3"/>
  <c r="J1025" i="3"/>
  <c r="L1025" i="3" s="1"/>
  <c r="E1026" i="3"/>
  <c r="F1026" i="3"/>
  <c r="K1026" i="3" s="1"/>
  <c r="G1026" i="3"/>
  <c r="H1026" i="3"/>
  <c r="I1026" i="3"/>
  <c r="J1026" i="3"/>
  <c r="L1026" i="3" s="1"/>
  <c r="O1026" i="3"/>
  <c r="W1026" i="3"/>
  <c r="AM1026" i="3"/>
  <c r="AU1026" i="3"/>
  <c r="BC1026" i="3"/>
  <c r="E1027" i="3"/>
  <c r="K1027" i="3" s="1"/>
  <c r="F1027" i="3"/>
  <c r="G1027" i="3"/>
  <c r="H1027" i="3"/>
  <c r="I1027" i="3"/>
  <c r="J1027" i="3"/>
  <c r="L1027" i="3"/>
  <c r="T1027" i="3" s="1"/>
  <c r="AJ1027" i="3"/>
  <c r="AR1027" i="3"/>
  <c r="E1028" i="3"/>
  <c r="F1028" i="3"/>
  <c r="K1028" i="3" s="1"/>
  <c r="O1028" i="3" s="1"/>
  <c r="G1028" i="3"/>
  <c r="H1028" i="3"/>
  <c r="I1028" i="3"/>
  <c r="J1028" i="3"/>
  <c r="L1028" i="3" s="1"/>
  <c r="AE1028" i="3"/>
  <c r="AM1028" i="3"/>
  <c r="E1029" i="3"/>
  <c r="K1029" i="3" s="1"/>
  <c r="Y1029" i="3" s="1"/>
  <c r="F1029" i="3"/>
  <c r="G1029" i="3"/>
  <c r="H1029" i="3"/>
  <c r="I1029" i="3"/>
  <c r="L1029" i="3" s="1"/>
  <c r="J1029" i="3"/>
  <c r="Q1029" i="3"/>
  <c r="U1029" i="3"/>
  <c r="AG1029" i="3"/>
  <c r="AK1029" i="3"/>
  <c r="AW1029" i="3"/>
  <c r="BA1029" i="3"/>
  <c r="E1030" i="3"/>
  <c r="F1030" i="3"/>
  <c r="G1030" i="3"/>
  <c r="H1030" i="3"/>
  <c r="I1030" i="3"/>
  <c r="J1030" i="3"/>
  <c r="K1030" i="3"/>
  <c r="L1030" i="3"/>
  <c r="O1030" i="3"/>
  <c r="W1030" i="3"/>
  <c r="AA1030" i="3"/>
  <c r="AE1030" i="3"/>
  <c r="AM1030" i="3"/>
  <c r="AQ1030" i="3"/>
  <c r="AU1030" i="3"/>
  <c r="BC1030" i="3"/>
  <c r="BG1030" i="3"/>
  <c r="E1031" i="3"/>
  <c r="K1031" i="3" s="1"/>
  <c r="F1031" i="3"/>
  <c r="G1031" i="3"/>
  <c r="H1031" i="3"/>
  <c r="I1031" i="3"/>
  <c r="L1031" i="3" s="1"/>
  <c r="J1031" i="3"/>
  <c r="M1031" i="3"/>
  <c r="Q1031" i="3"/>
  <c r="U1031" i="3"/>
  <c r="Y1031" i="3"/>
  <c r="AC1031" i="3"/>
  <c r="AG1031" i="3"/>
  <c r="AK1031" i="3"/>
  <c r="AO1031" i="3"/>
  <c r="AS1031" i="3"/>
  <c r="AW1031" i="3"/>
  <c r="BA1031" i="3"/>
  <c r="BE1031" i="3"/>
  <c r="BI1031" i="3"/>
  <c r="E1032" i="3"/>
  <c r="F1032" i="3"/>
  <c r="G1032" i="3"/>
  <c r="H1032" i="3"/>
  <c r="I1032" i="3"/>
  <c r="J1032" i="3"/>
  <c r="K1032" i="3"/>
  <c r="L1032" i="3"/>
  <c r="W1032" i="3"/>
  <c r="AM1032" i="3"/>
  <c r="BC1032" i="3"/>
  <c r="E1033" i="3"/>
  <c r="K1033" i="3" s="1"/>
  <c r="F1033" i="3"/>
  <c r="G1033" i="3"/>
  <c r="H1033" i="3"/>
  <c r="I1033" i="3"/>
  <c r="L1033" i="3" s="1"/>
  <c r="J1033" i="3"/>
  <c r="M1033" i="3"/>
  <c r="U1033" i="3"/>
  <c r="Y1033" i="3"/>
  <c r="AC1033" i="3"/>
  <c r="AK1033" i="3"/>
  <c r="AO1033" i="3"/>
  <c r="AS1033" i="3"/>
  <c r="BA1033" i="3"/>
  <c r="BE1033" i="3"/>
  <c r="BI1033" i="3"/>
  <c r="E1034" i="3"/>
  <c r="F1034" i="3"/>
  <c r="G1034" i="3"/>
  <c r="H1034" i="3"/>
  <c r="I1034" i="3"/>
  <c r="J1034" i="3"/>
  <c r="K1034" i="3"/>
  <c r="AA1034" i="3" s="1"/>
  <c r="L1034" i="3"/>
  <c r="S1034" i="3"/>
  <c r="W1034" i="3"/>
  <c r="AI1034" i="3"/>
  <c r="AM1034" i="3"/>
  <c r="AY1034" i="3"/>
  <c r="AZ1034" i="3"/>
  <c r="BG1034" i="3"/>
  <c r="BH1034" i="3"/>
  <c r="E1035" i="3"/>
  <c r="K1035" i="3" s="1"/>
  <c r="AG1035" i="3" s="1"/>
  <c r="F1035" i="3"/>
  <c r="G1035" i="3"/>
  <c r="H1035" i="3"/>
  <c r="I1035" i="3"/>
  <c r="L1035" i="3" s="1"/>
  <c r="J1035" i="3"/>
  <c r="E1036" i="3"/>
  <c r="F1036" i="3"/>
  <c r="G1036" i="3"/>
  <c r="H1036" i="3"/>
  <c r="I1036" i="3"/>
  <c r="J1036" i="3"/>
  <c r="K1036" i="3"/>
  <c r="L1036" i="3"/>
  <c r="S1036" i="3"/>
  <c r="AA1036" i="3"/>
  <c r="AI1036" i="3"/>
  <c r="AQ1036" i="3"/>
  <c r="AV1036" i="3"/>
  <c r="BA1036" i="3"/>
  <c r="BG1036" i="3"/>
  <c r="E1037" i="3"/>
  <c r="F1037" i="3"/>
  <c r="G1037" i="3"/>
  <c r="H1037" i="3"/>
  <c r="I1037" i="3"/>
  <c r="J1037" i="3"/>
  <c r="K1037" i="3"/>
  <c r="E1038" i="3"/>
  <c r="F1038" i="3"/>
  <c r="G1038" i="3"/>
  <c r="H1038" i="3"/>
  <c r="I1038" i="3"/>
  <c r="J1038" i="3"/>
  <c r="K1038" i="3"/>
  <c r="Z1038" i="3" s="1"/>
  <c r="L1038" i="3"/>
  <c r="AP1038" i="3"/>
  <c r="BF1038" i="3"/>
  <c r="E1039" i="3"/>
  <c r="K1039" i="3" s="1"/>
  <c r="F1039" i="3"/>
  <c r="G1039" i="3"/>
  <c r="H1039" i="3"/>
  <c r="I1039" i="3"/>
  <c r="J1039" i="3"/>
  <c r="L1039" i="3"/>
  <c r="P1039" i="3" s="1"/>
  <c r="X1039" i="3"/>
  <c r="AB1039" i="3"/>
  <c r="AN1039" i="3"/>
  <c r="AR1039" i="3"/>
  <c r="BD1039" i="3"/>
  <c r="BH1039" i="3"/>
  <c r="E1040" i="3"/>
  <c r="F1040" i="3"/>
  <c r="K1040" i="3" s="1"/>
  <c r="G1040" i="3"/>
  <c r="H1040" i="3"/>
  <c r="I1040" i="3"/>
  <c r="J1040" i="3"/>
  <c r="E1041" i="3"/>
  <c r="K1041" i="3" s="1"/>
  <c r="F1041" i="3"/>
  <c r="G1041" i="3"/>
  <c r="H1041" i="3"/>
  <c r="L1041" i="3" s="1"/>
  <c r="I1041" i="3"/>
  <c r="J1041" i="3"/>
  <c r="X1041" i="3"/>
  <c r="AN1041" i="3"/>
  <c r="BD1041" i="3"/>
  <c r="E1042" i="3"/>
  <c r="F1042" i="3"/>
  <c r="K1042" i="3" s="1"/>
  <c r="G1042" i="3"/>
  <c r="H1042" i="3"/>
  <c r="I1042" i="3"/>
  <c r="J1042" i="3"/>
  <c r="E1043" i="3"/>
  <c r="K1043" i="3" s="1"/>
  <c r="F1043" i="3"/>
  <c r="G1043" i="3"/>
  <c r="H1043" i="3"/>
  <c r="L1043" i="3" s="1"/>
  <c r="BD1043" i="3" s="1"/>
  <c r="I1043" i="3"/>
  <c r="J1043" i="3"/>
  <c r="X1043" i="3"/>
  <c r="AN1043" i="3"/>
  <c r="E1044" i="3"/>
  <c r="F1044" i="3"/>
  <c r="K1044" i="3" s="1"/>
  <c r="G1044" i="3"/>
  <c r="H1044" i="3"/>
  <c r="I1044" i="3"/>
  <c r="J1044" i="3"/>
  <c r="E1045" i="3"/>
  <c r="K1045" i="3" s="1"/>
  <c r="F1045" i="3"/>
  <c r="G1045" i="3"/>
  <c r="H1045" i="3"/>
  <c r="L1045" i="3" s="1"/>
  <c r="I1045" i="3"/>
  <c r="J1045" i="3"/>
  <c r="X1045" i="3"/>
  <c r="AN1045" i="3"/>
  <c r="BD1045" i="3"/>
  <c r="E1046" i="3"/>
  <c r="F1046" i="3"/>
  <c r="K1046" i="3" s="1"/>
  <c r="Z1046" i="3" s="1"/>
  <c r="G1046" i="3"/>
  <c r="H1046" i="3"/>
  <c r="I1046" i="3"/>
  <c r="J1046" i="3"/>
  <c r="L1046" i="3" s="1"/>
  <c r="AP1046" i="3"/>
  <c r="BF1046" i="3"/>
  <c r="E1047" i="3"/>
  <c r="K1047" i="3" s="1"/>
  <c r="F1047" i="3"/>
  <c r="G1047" i="3"/>
  <c r="H1047" i="3"/>
  <c r="L1047" i="3" s="1"/>
  <c r="BD1047" i="3" s="1"/>
  <c r="I1047" i="3"/>
  <c r="J1047" i="3"/>
  <c r="X1047" i="3"/>
  <c r="AN1047" i="3"/>
  <c r="E1048" i="3"/>
  <c r="F1048" i="3"/>
  <c r="K1048" i="3" s="1"/>
  <c r="G1048" i="3"/>
  <c r="H1048" i="3"/>
  <c r="I1048" i="3"/>
  <c r="J1048" i="3"/>
  <c r="E1049" i="3"/>
  <c r="K1049" i="3" s="1"/>
  <c r="F1049" i="3"/>
  <c r="G1049" i="3"/>
  <c r="H1049" i="3"/>
  <c r="L1049" i="3" s="1"/>
  <c r="I1049" i="3"/>
  <c r="J1049" i="3"/>
  <c r="X1049" i="3"/>
  <c r="AN1049" i="3"/>
  <c r="BD1049" i="3"/>
  <c r="E1050" i="3"/>
  <c r="F1050" i="3"/>
  <c r="K1050" i="3" s="1"/>
  <c r="Z1050" i="3" s="1"/>
  <c r="G1050" i="3"/>
  <c r="H1050" i="3"/>
  <c r="I1050" i="3"/>
  <c r="J1050" i="3"/>
  <c r="L1050" i="3" s="1"/>
  <c r="AP1050" i="3"/>
  <c r="E1051" i="3"/>
  <c r="K1051" i="3" s="1"/>
  <c r="F1051" i="3"/>
  <c r="G1051" i="3"/>
  <c r="H1051" i="3"/>
  <c r="L1051" i="3" s="1"/>
  <c r="I1051" i="3"/>
  <c r="J1051" i="3"/>
  <c r="X1051" i="3"/>
  <c r="AN1051" i="3"/>
  <c r="BD1051" i="3"/>
  <c r="E1052" i="3"/>
  <c r="F1052" i="3"/>
  <c r="K1052" i="3" s="1"/>
  <c r="G1052" i="3"/>
  <c r="H1052" i="3"/>
  <c r="I1052" i="3"/>
  <c r="J1052" i="3"/>
  <c r="L1052" i="3" s="1"/>
  <c r="E1053" i="3"/>
  <c r="K1053" i="3" s="1"/>
  <c r="F1053" i="3"/>
  <c r="G1053" i="3"/>
  <c r="H1053" i="3"/>
  <c r="L1053" i="3" s="1"/>
  <c r="I1053" i="3"/>
  <c r="J1053" i="3"/>
  <c r="X1053" i="3"/>
  <c r="AN1053" i="3"/>
  <c r="BD1053" i="3"/>
  <c r="E1054" i="3"/>
  <c r="F1054" i="3"/>
  <c r="K1054" i="3" s="1"/>
  <c r="Z1054" i="3" s="1"/>
  <c r="G1054" i="3"/>
  <c r="H1054" i="3"/>
  <c r="I1054" i="3"/>
  <c r="J1054" i="3"/>
  <c r="L1054" i="3" s="1"/>
  <c r="AP1054" i="3"/>
  <c r="E1055" i="3"/>
  <c r="K1055" i="3" s="1"/>
  <c r="F1055" i="3"/>
  <c r="G1055" i="3"/>
  <c r="H1055" i="3"/>
  <c r="L1055" i="3" s="1"/>
  <c r="I1055" i="3"/>
  <c r="J1055" i="3"/>
  <c r="X1055" i="3"/>
  <c r="AN1055" i="3"/>
  <c r="BD1055" i="3"/>
  <c r="E1056" i="3"/>
  <c r="F1056" i="3"/>
  <c r="K1056" i="3" s="1"/>
  <c r="G1056" i="3"/>
  <c r="H1056" i="3"/>
  <c r="I1056" i="3"/>
  <c r="J1056" i="3"/>
  <c r="E1057" i="3"/>
  <c r="K1057" i="3" s="1"/>
  <c r="T1057" i="3" s="1"/>
  <c r="F1057" i="3"/>
  <c r="G1057" i="3"/>
  <c r="H1057" i="3"/>
  <c r="L1057" i="3" s="1"/>
  <c r="I1057" i="3"/>
  <c r="J1057" i="3"/>
  <c r="M1057" i="3"/>
  <c r="U1057" i="3"/>
  <c r="AC1057" i="3"/>
  <c r="AK1057" i="3"/>
  <c r="AS1057" i="3"/>
  <c r="BA1057" i="3"/>
  <c r="BI1057" i="3"/>
  <c r="E1058" i="3"/>
  <c r="F1058" i="3"/>
  <c r="K1058" i="3" s="1"/>
  <c r="G1058" i="3"/>
  <c r="H1058" i="3"/>
  <c r="I1058" i="3"/>
  <c r="J1058" i="3"/>
  <c r="E1059" i="3"/>
  <c r="F1059" i="3"/>
  <c r="G1059" i="3"/>
  <c r="H1059" i="3"/>
  <c r="I1059" i="3"/>
  <c r="L1059" i="3" s="1"/>
  <c r="J1059" i="3"/>
  <c r="K1059" i="3"/>
  <c r="O1059" i="3" s="1"/>
  <c r="AI1059" i="3"/>
  <c r="AY1059" i="3"/>
  <c r="E1060" i="3"/>
  <c r="K1060" i="3" s="1"/>
  <c r="F1060" i="3"/>
  <c r="G1060" i="3"/>
  <c r="H1060" i="3"/>
  <c r="I1060" i="3"/>
  <c r="L1060" i="3" s="1"/>
  <c r="J1060" i="3"/>
  <c r="E1061" i="3"/>
  <c r="F1061" i="3"/>
  <c r="G1061" i="3"/>
  <c r="H1061" i="3"/>
  <c r="I1061" i="3"/>
  <c r="L1061" i="3" s="1"/>
  <c r="J1061" i="3"/>
  <c r="K1061" i="3"/>
  <c r="O1061" i="3" s="1"/>
  <c r="S1061" i="3"/>
  <c r="AI1061" i="3"/>
  <c r="AY1061" i="3"/>
  <c r="E1062" i="3"/>
  <c r="K1062" i="3" s="1"/>
  <c r="F1062" i="3"/>
  <c r="G1062" i="3"/>
  <c r="H1062" i="3"/>
  <c r="I1062" i="3"/>
  <c r="L1062" i="3" s="1"/>
  <c r="J1062" i="3"/>
  <c r="BA1062" i="3"/>
  <c r="E1063" i="3"/>
  <c r="F1063" i="3"/>
  <c r="G1063" i="3"/>
  <c r="H1063" i="3"/>
  <c r="I1063" i="3"/>
  <c r="L1063" i="3" s="1"/>
  <c r="J1063" i="3"/>
  <c r="K1063" i="3"/>
  <c r="E1064" i="3"/>
  <c r="K1064" i="3" s="1"/>
  <c r="F1064" i="3"/>
  <c r="G1064" i="3"/>
  <c r="H1064" i="3"/>
  <c r="I1064" i="3"/>
  <c r="L1064" i="3" s="1"/>
  <c r="J1064" i="3"/>
  <c r="U1064" i="3"/>
  <c r="BA1064" i="3"/>
  <c r="E1065" i="3"/>
  <c r="F1065" i="3"/>
  <c r="G1065" i="3"/>
  <c r="H1065" i="3"/>
  <c r="I1065" i="3"/>
  <c r="L1065" i="3" s="1"/>
  <c r="J1065" i="3"/>
  <c r="K1065" i="3"/>
  <c r="S1065" i="3"/>
  <c r="AI1065" i="3"/>
  <c r="AY1065" i="3"/>
  <c r="E1066" i="3"/>
  <c r="K1066" i="3" s="1"/>
  <c r="F1066" i="3"/>
  <c r="G1066" i="3"/>
  <c r="H1066" i="3"/>
  <c r="I1066" i="3"/>
  <c r="L1066" i="3" s="1"/>
  <c r="J1066" i="3"/>
  <c r="U1066" i="3"/>
  <c r="AK1066" i="3"/>
  <c r="BA1066" i="3"/>
  <c r="E1067" i="3"/>
  <c r="F1067" i="3"/>
  <c r="G1067" i="3"/>
  <c r="H1067" i="3"/>
  <c r="I1067" i="3"/>
  <c r="L1067" i="3" s="1"/>
  <c r="AY1067" i="3" s="1"/>
  <c r="J1067" i="3"/>
  <c r="K1067" i="3"/>
  <c r="O1067" i="3" s="1"/>
  <c r="AI1067" i="3"/>
  <c r="E1068" i="3"/>
  <c r="K1068" i="3" s="1"/>
  <c r="F1068" i="3"/>
  <c r="G1068" i="3"/>
  <c r="H1068" i="3"/>
  <c r="I1068" i="3"/>
  <c r="L1068" i="3" s="1"/>
  <c r="J1068" i="3"/>
  <c r="E1069" i="3"/>
  <c r="F1069" i="3"/>
  <c r="G1069" i="3"/>
  <c r="H1069" i="3"/>
  <c r="I1069" i="3"/>
  <c r="L1069" i="3" s="1"/>
  <c r="J1069" i="3"/>
  <c r="K1069" i="3"/>
  <c r="O1069" i="3" s="1"/>
  <c r="S1069" i="3"/>
  <c r="AI1069" i="3"/>
  <c r="AY1069" i="3"/>
  <c r="E1070" i="3"/>
  <c r="K1070" i="3" s="1"/>
  <c r="F1070" i="3"/>
  <c r="G1070" i="3"/>
  <c r="H1070" i="3"/>
  <c r="I1070" i="3"/>
  <c r="L1070" i="3" s="1"/>
  <c r="J1070" i="3"/>
  <c r="BA1070" i="3"/>
  <c r="E1071" i="3"/>
  <c r="F1071" i="3"/>
  <c r="G1071" i="3"/>
  <c r="H1071" i="3"/>
  <c r="I1071" i="3"/>
  <c r="L1071" i="3" s="1"/>
  <c r="J1071" i="3"/>
  <c r="K1071" i="3"/>
  <c r="E1072" i="3"/>
  <c r="K1072" i="3" s="1"/>
  <c r="F1072" i="3"/>
  <c r="G1072" i="3"/>
  <c r="H1072" i="3"/>
  <c r="I1072" i="3"/>
  <c r="L1072" i="3" s="1"/>
  <c r="J1072" i="3"/>
  <c r="U1072" i="3"/>
  <c r="BA1072" i="3"/>
  <c r="E1073" i="3"/>
  <c r="F1073" i="3"/>
  <c r="G1073" i="3"/>
  <c r="H1073" i="3"/>
  <c r="I1073" i="3"/>
  <c r="L1073" i="3" s="1"/>
  <c r="J1073" i="3"/>
  <c r="K1073" i="3"/>
  <c r="S1073" i="3"/>
  <c r="AI1073" i="3"/>
  <c r="AY1073" i="3"/>
  <c r="E1074" i="3"/>
  <c r="K1074" i="3" s="1"/>
  <c r="F1074" i="3"/>
  <c r="G1074" i="3"/>
  <c r="H1074" i="3"/>
  <c r="I1074" i="3"/>
  <c r="L1074" i="3" s="1"/>
  <c r="J1074" i="3"/>
  <c r="O1074" i="3"/>
  <c r="W1074" i="3"/>
  <c r="AE1074" i="3"/>
  <c r="AM1074" i="3"/>
  <c r="AU1074" i="3"/>
  <c r="BC1074" i="3"/>
  <c r="E1075" i="3"/>
  <c r="F1075" i="3"/>
  <c r="G1075" i="3"/>
  <c r="H1075" i="3"/>
  <c r="I1075" i="3"/>
  <c r="L1075" i="3" s="1"/>
  <c r="J1075" i="3"/>
  <c r="K1075" i="3"/>
  <c r="AF1075" i="3"/>
  <c r="E1076" i="3"/>
  <c r="F1076" i="3"/>
  <c r="G1076" i="3"/>
  <c r="H1076" i="3"/>
  <c r="I1076" i="3"/>
  <c r="L1076" i="3" s="1"/>
  <c r="J1076" i="3"/>
  <c r="K1076" i="3"/>
  <c r="Q1076" i="3"/>
  <c r="V1076" i="3"/>
  <c r="AA1076" i="3"/>
  <c r="AG1076" i="3"/>
  <c r="AK1076" i="3"/>
  <c r="AO1076" i="3"/>
  <c r="AS1076" i="3"/>
  <c r="AW1076" i="3"/>
  <c r="BA1076" i="3"/>
  <c r="BE1076" i="3"/>
  <c r="BI1076" i="3"/>
  <c r="E1077" i="3"/>
  <c r="F1077" i="3"/>
  <c r="G1077" i="3"/>
  <c r="H1077" i="3"/>
  <c r="I1077" i="3"/>
  <c r="L1077" i="3" s="1"/>
  <c r="J1077" i="3"/>
  <c r="K1077" i="3"/>
  <c r="AA1077" i="3"/>
  <c r="AQ1077" i="3"/>
  <c r="E1078" i="3"/>
  <c r="K1078" i="3" s="1"/>
  <c r="Y1078" i="3" s="1"/>
  <c r="F1078" i="3"/>
  <c r="G1078" i="3"/>
  <c r="H1078" i="3"/>
  <c r="I1078" i="3"/>
  <c r="L1078" i="3" s="1"/>
  <c r="J1078" i="3"/>
  <c r="M1078" i="3"/>
  <c r="U1078" i="3"/>
  <c r="AC1078" i="3"/>
  <c r="AK1078" i="3"/>
  <c r="AS1078" i="3"/>
  <c r="BA1078" i="3"/>
  <c r="BI1078" i="3"/>
  <c r="E1079" i="3"/>
  <c r="F1079" i="3"/>
  <c r="G1079" i="3"/>
  <c r="H1079" i="3"/>
  <c r="I1079" i="3"/>
  <c r="L1079" i="3" s="1"/>
  <c r="J1079" i="3"/>
  <c r="K1079" i="3"/>
  <c r="AA1079" i="3"/>
  <c r="AQ1079" i="3"/>
  <c r="BG1079" i="3"/>
  <c r="E1080" i="3"/>
  <c r="K1080" i="3" s="1"/>
  <c r="Y1080" i="3" s="1"/>
  <c r="F1080" i="3"/>
  <c r="G1080" i="3"/>
  <c r="H1080" i="3"/>
  <c r="I1080" i="3"/>
  <c r="L1080" i="3" s="1"/>
  <c r="J1080" i="3"/>
  <c r="M1080" i="3"/>
  <c r="U1080" i="3"/>
  <c r="AC1080" i="3"/>
  <c r="AK1080" i="3"/>
  <c r="AS1080" i="3"/>
  <c r="BA1080" i="3"/>
  <c r="BI1080" i="3"/>
  <c r="E1081" i="3"/>
  <c r="F1081" i="3"/>
  <c r="G1081" i="3"/>
  <c r="H1081" i="3"/>
  <c r="I1081" i="3"/>
  <c r="L1081" i="3" s="1"/>
  <c r="J1081" i="3"/>
  <c r="K1081" i="3"/>
  <c r="E1082" i="3"/>
  <c r="K1082" i="3" s="1"/>
  <c r="Y1082" i="3" s="1"/>
  <c r="F1082" i="3"/>
  <c r="G1082" i="3"/>
  <c r="H1082" i="3"/>
  <c r="I1082" i="3"/>
  <c r="L1082" i="3" s="1"/>
  <c r="J1082" i="3"/>
  <c r="M1082" i="3"/>
  <c r="U1082" i="3"/>
  <c r="AC1082" i="3"/>
  <c r="AK1082" i="3"/>
  <c r="AS1082" i="3"/>
  <c r="BA1082" i="3"/>
  <c r="BI1082" i="3"/>
  <c r="E1083" i="3"/>
  <c r="F1083" i="3"/>
  <c r="G1083" i="3"/>
  <c r="H1083" i="3"/>
  <c r="I1083" i="3"/>
  <c r="L1083" i="3" s="1"/>
  <c r="J1083" i="3"/>
  <c r="K1083" i="3"/>
  <c r="AA1083" i="3"/>
  <c r="E1084" i="3"/>
  <c r="K1084" i="3" s="1"/>
  <c r="Y1084" i="3" s="1"/>
  <c r="F1084" i="3"/>
  <c r="G1084" i="3"/>
  <c r="H1084" i="3"/>
  <c r="I1084" i="3"/>
  <c r="L1084" i="3" s="1"/>
  <c r="J1084" i="3"/>
  <c r="M1084" i="3"/>
  <c r="U1084" i="3"/>
  <c r="AC1084" i="3"/>
  <c r="AK1084" i="3"/>
  <c r="AS1084" i="3"/>
  <c r="BA1084" i="3"/>
  <c r="BI1084" i="3"/>
  <c r="E1085" i="3"/>
  <c r="F1085" i="3"/>
  <c r="G1085" i="3"/>
  <c r="H1085" i="3"/>
  <c r="I1085" i="3"/>
  <c r="L1085" i="3" s="1"/>
  <c r="J1085" i="3"/>
  <c r="K1085" i="3"/>
  <c r="AA1085" i="3"/>
  <c r="AQ1085" i="3"/>
  <c r="E1086" i="3"/>
  <c r="K1086" i="3" s="1"/>
  <c r="Y1086" i="3" s="1"/>
  <c r="F1086" i="3"/>
  <c r="G1086" i="3"/>
  <c r="H1086" i="3"/>
  <c r="I1086" i="3"/>
  <c r="L1086" i="3" s="1"/>
  <c r="J1086" i="3"/>
  <c r="M1086" i="3"/>
  <c r="U1086" i="3"/>
  <c r="AC1086" i="3"/>
  <c r="AK1086" i="3"/>
  <c r="AS1086" i="3"/>
  <c r="BA1086" i="3"/>
  <c r="BI1086" i="3"/>
  <c r="E1087" i="3"/>
  <c r="F1087" i="3"/>
  <c r="G1087" i="3"/>
  <c r="H1087" i="3"/>
  <c r="I1087" i="3"/>
  <c r="L1087" i="3" s="1"/>
  <c r="J1087" i="3"/>
  <c r="K1087" i="3"/>
  <c r="AA1087" i="3"/>
  <c r="AQ1087" i="3"/>
  <c r="BG1087" i="3"/>
  <c r="E1088" i="3"/>
  <c r="F1088" i="3"/>
  <c r="G1088" i="3"/>
  <c r="H1088" i="3"/>
  <c r="I1088" i="3"/>
  <c r="L1088" i="3" s="1"/>
  <c r="J1088" i="3"/>
  <c r="K1088" i="3"/>
  <c r="S1088" i="3"/>
  <c r="AQ1088" i="3"/>
  <c r="AY1088" i="3"/>
  <c r="E1089" i="3"/>
  <c r="K1089" i="3" s="1"/>
  <c r="F1089" i="3"/>
  <c r="G1089" i="3"/>
  <c r="H1089" i="3"/>
  <c r="I1089" i="3"/>
  <c r="L1089" i="3" s="1"/>
  <c r="AM1089" i="3" s="1"/>
  <c r="J1089" i="3"/>
  <c r="O1089" i="3"/>
  <c r="AE1089" i="3"/>
  <c r="AU1089" i="3"/>
  <c r="E1090" i="3"/>
  <c r="F1090" i="3"/>
  <c r="G1090" i="3"/>
  <c r="H1090" i="3"/>
  <c r="I1090" i="3"/>
  <c r="L1090" i="3" s="1"/>
  <c r="J1090" i="3"/>
  <c r="K1090" i="3"/>
  <c r="S1090" i="3"/>
  <c r="AA1090" i="3"/>
  <c r="AI1090" i="3"/>
  <c r="AQ1090" i="3"/>
  <c r="AY1090" i="3"/>
  <c r="BG1090" i="3"/>
  <c r="E1091" i="3"/>
  <c r="K1091" i="3" s="1"/>
  <c r="F1091" i="3"/>
  <c r="G1091" i="3"/>
  <c r="H1091" i="3"/>
  <c r="I1091" i="3"/>
  <c r="L1091" i="3" s="1"/>
  <c r="J1091" i="3"/>
  <c r="E1092" i="3"/>
  <c r="F1092" i="3"/>
  <c r="G1092" i="3"/>
  <c r="H1092" i="3"/>
  <c r="I1092" i="3"/>
  <c r="L1092" i="3" s="1"/>
  <c r="J1092" i="3"/>
  <c r="K1092" i="3"/>
  <c r="S1092" i="3"/>
  <c r="AI1092" i="3"/>
  <c r="AQ1092" i="3"/>
  <c r="AY1092" i="3"/>
  <c r="E1093" i="3"/>
  <c r="K1093" i="3" s="1"/>
  <c r="AD1093" i="3" s="1"/>
  <c r="F1093" i="3"/>
  <c r="G1093" i="3"/>
  <c r="H1093" i="3"/>
  <c r="I1093" i="3"/>
  <c r="L1093" i="3" s="1"/>
  <c r="J1093" i="3"/>
  <c r="N1093" i="3"/>
  <c r="Y1093" i="3"/>
  <c r="AI1093" i="3"/>
  <c r="AT1093" i="3"/>
  <c r="BE1093" i="3"/>
  <c r="E1094" i="3"/>
  <c r="K1094" i="3" s="1"/>
  <c r="AC1094" i="3" s="1"/>
  <c r="F1094" i="3"/>
  <c r="G1094" i="3"/>
  <c r="H1094" i="3"/>
  <c r="I1094" i="3"/>
  <c r="L1094" i="3" s="1"/>
  <c r="J1094" i="3"/>
  <c r="M1094" i="3"/>
  <c r="X1094" i="3"/>
  <c r="AI1094" i="3"/>
  <c r="AS1094" i="3"/>
  <c r="BC1094" i="3"/>
  <c r="E1095" i="3"/>
  <c r="K1095" i="3" s="1"/>
  <c r="F1095" i="3"/>
  <c r="G1095" i="3"/>
  <c r="H1095" i="3"/>
  <c r="I1095" i="3"/>
  <c r="L1095" i="3" s="1"/>
  <c r="J1095" i="3"/>
  <c r="Q1095" i="3"/>
  <c r="U1095" i="3"/>
  <c r="Y1095" i="3"/>
  <c r="AG1095" i="3"/>
  <c r="AK1095" i="3"/>
  <c r="AO1095" i="3"/>
  <c r="AW1095" i="3"/>
  <c r="BA1095" i="3"/>
  <c r="BE1095" i="3"/>
  <c r="E1096" i="3"/>
  <c r="F1096" i="3"/>
  <c r="G1096" i="3"/>
  <c r="H1096" i="3"/>
  <c r="I1096" i="3"/>
  <c r="L1096" i="3" s="1"/>
  <c r="AA1096" i="3" s="1"/>
  <c r="J1096" i="3"/>
  <c r="K1096" i="3"/>
  <c r="O1096" i="3"/>
  <c r="S1096" i="3"/>
  <c r="W1096" i="3"/>
  <c r="AE1096" i="3"/>
  <c r="AI1096" i="3"/>
  <c r="AM1096" i="3"/>
  <c r="AU1096" i="3"/>
  <c r="AY1096" i="3"/>
  <c r="BC1096" i="3"/>
  <c r="E1097" i="3"/>
  <c r="K1097" i="3" s="1"/>
  <c r="F1097" i="3"/>
  <c r="G1097" i="3"/>
  <c r="H1097" i="3"/>
  <c r="I1097" i="3"/>
  <c r="L1097" i="3" s="1"/>
  <c r="J1097" i="3"/>
  <c r="Q1097" i="3"/>
  <c r="U1097" i="3"/>
  <c r="Y1097" i="3"/>
  <c r="AG1097" i="3"/>
  <c r="AK1097" i="3"/>
  <c r="AO1097" i="3"/>
  <c r="AW1097" i="3"/>
  <c r="BA1097" i="3"/>
  <c r="BE1097" i="3"/>
  <c r="E1098" i="3"/>
  <c r="F1098" i="3"/>
  <c r="G1098" i="3"/>
  <c r="H1098" i="3"/>
  <c r="I1098" i="3"/>
  <c r="L1098" i="3" s="1"/>
  <c r="AA1098" i="3" s="1"/>
  <c r="J1098" i="3"/>
  <c r="K1098" i="3"/>
  <c r="O1098" i="3"/>
  <c r="BL1098" i="3" s="1"/>
  <c r="S1098" i="3"/>
  <c r="BM1098" i="3" s="1"/>
  <c r="W1098" i="3"/>
  <c r="AE1098" i="3"/>
  <c r="AI1098" i="3"/>
  <c r="AM1098" i="3"/>
  <c r="AU1098" i="3"/>
  <c r="AY1098" i="3"/>
  <c r="BC1098" i="3"/>
  <c r="E1099" i="3"/>
  <c r="K1099" i="3" s="1"/>
  <c r="F1099" i="3"/>
  <c r="G1099" i="3"/>
  <c r="H1099" i="3"/>
  <c r="I1099" i="3"/>
  <c r="L1099" i="3" s="1"/>
  <c r="J1099" i="3"/>
  <c r="U1099" i="3"/>
  <c r="Y1099" i="3"/>
  <c r="AK1099" i="3"/>
  <c r="AO1099" i="3"/>
  <c r="BA1099" i="3"/>
  <c r="BE1099" i="3"/>
  <c r="E1100" i="3"/>
  <c r="F1100" i="3"/>
  <c r="G1100" i="3"/>
  <c r="H1100" i="3"/>
  <c r="I1100" i="3"/>
  <c r="L1100" i="3" s="1"/>
  <c r="AA1100" i="3" s="1"/>
  <c r="J1100" i="3"/>
  <c r="K1100" i="3"/>
  <c r="S1100" i="3"/>
  <c r="BM1100" i="3" s="1"/>
  <c r="W1100" i="3"/>
  <c r="AI1100" i="3"/>
  <c r="AM1100" i="3"/>
  <c r="AY1100" i="3"/>
  <c r="BC1100" i="3"/>
  <c r="E1101" i="3"/>
  <c r="K1101" i="3" s="1"/>
  <c r="F1101" i="3"/>
  <c r="G1101" i="3"/>
  <c r="H1101" i="3"/>
  <c r="I1101" i="3"/>
  <c r="L1101" i="3" s="1"/>
  <c r="J1101" i="3"/>
  <c r="U1101" i="3"/>
  <c r="Y1101" i="3"/>
  <c r="AK1101" i="3"/>
  <c r="AO1101" i="3"/>
  <c r="BA1101" i="3"/>
  <c r="BE1101" i="3"/>
  <c r="E1102" i="3"/>
  <c r="F1102" i="3"/>
  <c r="G1102" i="3"/>
  <c r="H1102" i="3"/>
  <c r="I1102" i="3"/>
  <c r="L1102" i="3" s="1"/>
  <c r="AA1102" i="3" s="1"/>
  <c r="J1102" i="3"/>
  <c r="K1102" i="3"/>
  <c r="S1102" i="3"/>
  <c r="W1102" i="3"/>
  <c r="AI1102" i="3"/>
  <c r="AM1102" i="3"/>
  <c r="AY1102" i="3"/>
  <c r="BC1102" i="3"/>
  <c r="E1103" i="3"/>
  <c r="K1103" i="3" s="1"/>
  <c r="F1103" i="3"/>
  <c r="G1103" i="3"/>
  <c r="H1103" i="3"/>
  <c r="I1103" i="3"/>
  <c r="L1103" i="3" s="1"/>
  <c r="J1103" i="3"/>
  <c r="U1103" i="3"/>
  <c r="Y1103" i="3"/>
  <c r="AK1103" i="3"/>
  <c r="AO1103" i="3"/>
  <c r="BA1103" i="3"/>
  <c r="BE1103" i="3"/>
  <c r="E1104" i="3"/>
  <c r="F1104" i="3"/>
  <c r="G1104" i="3"/>
  <c r="H1104" i="3"/>
  <c r="I1104" i="3"/>
  <c r="L1104" i="3" s="1"/>
  <c r="AA1104" i="3" s="1"/>
  <c r="J1104" i="3"/>
  <c r="K1104" i="3"/>
  <c r="S1104" i="3"/>
  <c r="W1104" i="3"/>
  <c r="AI1104" i="3"/>
  <c r="AM1104" i="3"/>
  <c r="AY1104" i="3"/>
  <c r="BC1104" i="3"/>
  <c r="E1105" i="3"/>
  <c r="K1105" i="3" s="1"/>
  <c r="F1105" i="3"/>
  <c r="G1105" i="3"/>
  <c r="H1105" i="3"/>
  <c r="I1105" i="3"/>
  <c r="L1105" i="3" s="1"/>
  <c r="J1105" i="3"/>
  <c r="U1105" i="3"/>
  <c r="Y1105" i="3"/>
  <c r="AK1105" i="3"/>
  <c r="AO1105" i="3"/>
  <c r="BA1105" i="3"/>
  <c r="BE1105" i="3"/>
  <c r="E1106" i="3"/>
  <c r="F1106" i="3"/>
  <c r="G1106" i="3"/>
  <c r="H1106" i="3"/>
  <c r="I1106" i="3"/>
  <c r="L1106" i="3" s="1"/>
  <c r="AA1106" i="3" s="1"/>
  <c r="J1106" i="3"/>
  <c r="K1106" i="3"/>
  <c r="S1106" i="3"/>
  <c r="BM1106" i="3" s="1"/>
  <c r="W1106" i="3"/>
  <c r="AI1106" i="3"/>
  <c r="AM1106" i="3"/>
  <c r="AY1106" i="3"/>
  <c r="BC1106" i="3"/>
  <c r="E1107" i="3"/>
  <c r="K1107" i="3" s="1"/>
  <c r="F1107" i="3"/>
  <c r="G1107" i="3"/>
  <c r="H1107" i="3"/>
  <c r="I1107" i="3"/>
  <c r="L1107" i="3" s="1"/>
  <c r="J1107" i="3"/>
  <c r="U1107" i="3"/>
  <c r="Y1107" i="3"/>
  <c r="AK1107" i="3"/>
  <c r="AO1107" i="3"/>
  <c r="BA1107" i="3"/>
  <c r="BE1107" i="3"/>
  <c r="E1108" i="3"/>
  <c r="F1108" i="3"/>
  <c r="G1108" i="3"/>
  <c r="H1108" i="3"/>
  <c r="I1108" i="3"/>
  <c r="L1108" i="3" s="1"/>
  <c r="AA1108" i="3" s="1"/>
  <c r="J1108" i="3"/>
  <c r="K1108" i="3"/>
  <c r="O1108" i="3" s="1"/>
  <c r="S1108" i="3"/>
  <c r="W1108" i="3"/>
  <c r="AI1108" i="3"/>
  <c r="AM1108" i="3"/>
  <c r="AY1108" i="3"/>
  <c r="BC1108" i="3"/>
  <c r="E1109" i="3"/>
  <c r="K1109" i="3" s="1"/>
  <c r="F1109" i="3"/>
  <c r="G1109" i="3"/>
  <c r="H1109" i="3"/>
  <c r="I1109" i="3"/>
  <c r="L1109" i="3" s="1"/>
  <c r="J1109" i="3"/>
  <c r="U1109" i="3"/>
  <c r="Y1109" i="3"/>
  <c r="AK1109" i="3"/>
  <c r="AO1109" i="3"/>
  <c r="BA1109" i="3"/>
  <c r="BE1109" i="3"/>
  <c r="E1110" i="3"/>
  <c r="F1110" i="3"/>
  <c r="G1110" i="3"/>
  <c r="H1110" i="3"/>
  <c r="I1110" i="3"/>
  <c r="L1110" i="3" s="1"/>
  <c r="AA1110" i="3" s="1"/>
  <c r="J1110" i="3"/>
  <c r="K1110" i="3"/>
  <c r="O1110" i="3" s="1"/>
  <c r="BL1110" i="3" s="1"/>
  <c r="S1110" i="3"/>
  <c r="BM1110" i="3" s="1"/>
  <c r="W1110" i="3"/>
  <c r="AI1110" i="3"/>
  <c r="AM1110" i="3"/>
  <c r="AY1110" i="3"/>
  <c r="BC1110" i="3"/>
  <c r="E1111" i="3"/>
  <c r="K1111" i="3" s="1"/>
  <c r="F1111" i="3"/>
  <c r="G1111" i="3"/>
  <c r="H1111" i="3"/>
  <c r="I1111" i="3"/>
  <c r="L1111" i="3" s="1"/>
  <c r="J1111" i="3"/>
  <c r="U1111" i="3"/>
  <c r="Y1111" i="3"/>
  <c r="AK1111" i="3"/>
  <c r="AO1111" i="3"/>
  <c r="BA1111" i="3"/>
  <c r="BE1111" i="3"/>
  <c r="E1112" i="3"/>
  <c r="F1112" i="3"/>
  <c r="G1112" i="3"/>
  <c r="H1112" i="3"/>
  <c r="I1112" i="3"/>
  <c r="L1112" i="3" s="1"/>
  <c r="AA1112" i="3" s="1"/>
  <c r="J1112" i="3"/>
  <c r="K1112" i="3"/>
  <c r="O1112" i="3" s="1"/>
  <c r="S1112" i="3"/>
  <c r="W1112" i="3"/>
  <c r="AI1112" i="3"/>
  <c r="AM1112" i="3"/>
  <c r="AY1112" i="3"/>
  <c r="BC1112" i="3"/>
  <c r="E1113" i="3"/>
  <c r="K1113" i="3" s="1"/>
  <c r="F1113" i="3"/>
  <c r="G1113" i="3"/>
  <c r="H1113" i="3"/>
  <c r="I1113" i="3"/>
  <c r="L1113" i="3" s="1"/>
  <c r="J1113" i="3"/>
  <c r="U1113" i="3"/>
  <c r="Y1113" i="3"/>
  <c r="AK1113" i="3"/>
  <c r="AO1113" i="3"/>
  <c r="BA1113" i="3"/>
  <c r="BE1113" i="3"/>
  <c r="E1114" i="3"/>
  <c r="F1114" i="3"/>
  <c r="G1114" i="3"/>
  <c r="H1114" i="3"/>
  <c r="I1114" i="3"/>
  <c r="L1114" i="3" s="1"/>
  <c r="AA1114" i="3" s="1"/>
  <c r="J1114" i="3"/>
  <c r="K1114" i="3"/>
  <c r="O1114" i="3" s="1"/>
  <c r="S1114" i="3"/>
  <c r="W1114" i="3"/>
  <c r="AI1114" i="3"/>
  <c r="AM1114" i="3"/>
  <c r="AY1114" i="3"/>
  <c r="BC1114" i="3"/>
  <c r="E1115" i="3"/>
  <c r="K1115" i="3" s="1"/>
  <c r="F1115" i="3"/>
  <c r="G1115" i="3"/>
  <c r="H1115" i="3"/>
  <c r="I1115" i="3"/>
  <c r="L1115" i="3" s="1"/>
  <c r="J1115" i="3"/>
  <c r="U1115" i="3"/>
  <c r="Y1115" i="3"/>
  <c r="AK1115" i="3"/>
  <c r="AO1115" i="3"/>
  <c r="BA1115" i="3"/>
  <c r="BE1115" i="3"/>
  <c r="E1116" i="3"/>
  <c r="F1116" i="3"/>
  <c r="G1116" i="3"/>
  <c r="H1116" i="3"/>
  <c r="I1116" i="3"/>
  <c r="L1116" i="3" s="1"/>
  <c r="AA1116" i="3" s="1"/>
  <c r="J1116" i="3"/>
  <c r="K1116" i="3"/>
  <c r="O1116" i="3" s="1"/>
  <c r="S1116" i="3"/>
  <c r="W1116" i="3"/>
  <c r="AI1116" i="3"/>
  <c r="AM1116" i="3"/>
  <c r="AY1116" i="3"/>
  <c r="BC1116" i="3"/>
  <c r="E1117" i="3"/>
  <c r="K1117" i="3" s="1"/>
  <c r="F1117" i="3"/>
  <c r="G1117" i="3"/>
  <c r="H1117" i="3"/>
  <c r="I1117" i="3"/>
  <c r="L1117" i="3" s="1"/>
  <c r="J1117" i="3"/>
  <c r="U1117" i="3"/>
  <c r="Y1117" i="3"/>
  <c r="AK1117" i="3"/>
  <c r="AO1117" i="3"/>
  <c r="BA1117" i="3"/>
  <c r="BE1117" i="3"/>
  <c r="E1118" i="3"/>
  <c r="F1118" i="3"/>
  <c r="G1118" i="3"/>
  <c r="H1118" i="3"/>
  <c r="I1118" i="3"/>
  <c r="L1118" i="3" s="1"/>
  <c r="AA1118" i="3" s="1"/>
  <c r="J1118" i="3"/>
  <c r="K1118" i="3"/>
  <c r="O1118" i="3" s="1"/>
  <c r="S1118" i="3"/>
  <c r="W1118" i="3"/>
  <c r="AI1118" i="3"/>
  <c r="AM1118" i="3"/>
  <c r="AY1118" i="3"/>
  <c r="BC1118" i="3"/>
  <c r="E1119" i="3"/>
  <c r="K1119" i="3" s="1"/>
  <c r="F1119" i="3"/>
  <c r="G1119" i="3"/>
  <c r="H1119" i="3"/>
  <c r="I1119" i="3"/>
  <c r="L1119" i="3" s="1"/>
  <c r="J1119" i="3"/>
  <c r="U1119" i="3"/>
  <c r="Y1119" i="3"/>
  <c r="AK1119" i="3"/>
  <c r="AO1119" i="3"/>
  <c r="BA1119" i="3"/>
  <c r="BE1119" i="3"/>
  <c r="E1120" i="3"/>
  <c r="F1120" i="3"/>
  <c r="G1120" i="3"/>
  <c r="H1120" i="3"/>
  <c r="I1120" i="3"/>
  <c r="L1120" i="3" s="1"/>
  <c r="AA1120" i="3" s="1"/>
  <c r="J1120" i="3"/>
  <c r="K1120" i="3"/>
  <c r="O1120" i="3" s="1"/>
  <c r="S1120" i="3"/>
  <c r="W1120" i="3"/>
  <c r="AI1120" i="3"/>
  <c r="AM1120" i="3"/>
  <c r="AY1120" i="3"/>
  <c r="BC1120" i="3"/>
  <c r="E1121" i="3"/>
  <c r="K1121" i="3" s="1"/>
  <c r="F1121" i="3"/>
  <c r="G1121" i="3"/>
  <c r="H1121" i="3"/>
  <c r="I1121" i="3"/>
  <c r="L1121" i="3" s="1"/>
  <c r="J1121" i="3"/>
  <c r="U1121" i="3"/>
  <c r="Y1121" i="3"/>
  <c r="AK1121" i="3"/>
  <c r="AO1121" i="3"/>
  <c r="BA1121" i="3"/>
  <c r="BE1121" i="3"/>
  <c r="E1122" i="3"/>
  <c r="F1122" i="3"/>
  <c r="G1122" i="3"/>
  <c r="H1122" i="3"/>
  <c r="I1122" i="3"/>
  <c r="L1122" i="3" s="1"/>
  <c r="AA1122" i="3" s="1"/>
  <c r="J1122" i="3"/>
  <c r="K1122" i="3"/>
  <c r="O1122" i="3" s="1"/>
  <c r="S1122" i="3"/>
  <c r="W1122" i="3"/>
  <c r="AI1122" i="3"/>
  <c r="AM1122" i="3"/>
  <c r="AY1122" i="3"/>
  <c r="BC1122" i="3"/>
  <c r="E1123" i="3"/>
  <c r="K1123" i="3" s="1"/>
  <c r="F1123" i="3"/>
  <c r="G1123" i="3"/>
  <c r="H1123" i="3"/>
  <c r="I1123" i="3"/>
  <c r="L1123" i="3" s="1"/>
  <c r="J1123" i="3"/>
  <c r="U1123" i="3"/>
  <c r="Y1123" i="3"/>
  <c r="AK1123" i="3"/>
  <c r="AO1123" i="3"/>
  <c r="BA1123" i="3"/>
  <c r="BE1123" i="3"/>
  <c r="E1124" i="3"/>
  <c r="F1124" i="3"/>
  <c r="G1124" i="3"/>
  <c r="H1124" i="3"/>
  <c r="I1124" i="3"/>
  <c r="L1124" i="3" s="1"/>
  <c r="AA1124" i="3" s="1"/>
  <c r="J1124" i="3"/>
  <c r="K1124" i="3"/>
  <c r="O1124" i="3" s="1"/>
  <c r="BL1124" i="3" s="1"/>
  <c r="S1124" i="3"/>
  <c r="BM1124" i="3" s="1"/>
  <c r="W1124" i="3"/>
  <c r="AI1124" i="3"/>
  <c r="AM1124" i="3"/>
  <c r="AY1124" i="3"/>
  <c r="BC1124" i="3"/>
  <c r="E1125" i="3"/>
  <c r="K1125" i="3" s="1"/>
  <c r="F1125" i="3"/>
  <c r="G1125" i="3"/>
  <c r="H1125" i="3"/>
  <c r="I1125" i="3"/>
  <c r="L1125" i="3" s="1"/>
  <c r="J1125" i="3"/>
  <c r="U1125" i="3"/>
  <c r="Y1125" i="3"/>
  <c r="AK1125" i="3"/>
  <c r="AO1125" i="3"/>
  <c r="BA1125" i="3"/>
  <c r="BE1125" i="3"/>
  <c r="E1126" i="3"/>
  <c r="F1126" i="3"/>
  <c r="G1126" i="3"/>
  <c r="H1126" i="3"/>
  <c r="I1126" i="3"/>
  <c r="L1126" i="3" s="1"/>
  <c r="AA1126" i="3" s="1"/>
  <c r="J1126" i="3"/>
  <c r="K1126" i="3"/>
  <c r="O1126" i="3" s="1"/>
  <c r="S1126" i="3"/>
  <c r="W1126" i="3"/>
  <c r="AI1126" i="3"/>
  <c r="AM1126" i="3"/>
  <c r="AY1126" i="3"/>
  <c r="BC1126" i="3"/>
  <c r="E1127" i="3"/>
  <c r="K1127" i="3" s="1"/>
  <c r="F1127" i="3"/>
  <c r="G1127" i="3"/>
  <c r="H1127" i="3"/>
  <c r="I1127" i="3"/>
  <c r="L1127" i="3" s="1"/>
  <c r="J1127" i="3"/>
  <c r="U1127" i="3"/>
  <c r="Y1127" i="3"/>
  <c r="AK1127" i="3"/>
  <c r="AO1127" i="3"/>
  <c r="BA1127" i="3"/>
  <c r="BE1127" i="3"/>
  <c r="E1128" i="3"/>
  <c r="F1128" i="3"/>
  <c r="G1128" i="3"/>
  <c r="H1128" i="3"/>
  <c r="I1128" i="3"/>
  <c r="L1128" i="3" s="1"/>
  <c r="AA1128" i="3" s="1"/>
  <c r="J1128" i="3"/>
  <c r="K1128" i="3"/>
  <c r="O1128" i="3" s="1"/>
  <c r="S1128" i="3"/>
  <c r="W1128" i="3"/>
  <c r="AI1128" i="3"/>
  <c r="AM1128" i="3"/>
  <c r="AY1128" i="3"/>
  <c r="BC1128" i="3"/>
  <c r="E1129" i="3"/>
  <c r="K1129" i="3" s="1"/>
  <c r="F1129" i="3"/>
  <c r="G1129" i="3"/>
  <c r="H1129" i="3"/>
  <c r="I1129" i="3"/>
  <c r="L1129" i="3" s="1"/>
  <c r="J1129" i="3"/>
  <c r="Q1129" i="3"/>
  <c r="Y1129" i="3"/>
  <c r="AG1129" i="3"/>
  <c r="AO1129" i="3"/>
  <c r="AW1129" i="3"/>
  <c r="BE1129" i="3"/>
  <c r="E1130" i="3"/>
  <c r="F1130" i="3"/>
  <c r="G1130" i="3"/>
  <c r="H1130" i="3"/>
  <c r="I1130" i="3"/>
  <c r="L1130" i="3" s="1"/>
  <c r="J1130" i="3"/>
  <c r="K1130" i="3"/>
  <c r="M1130" i="3"/>
  <c r="S1130" i="3"/>
  <c r="U1130" i="3"/>
  <c r="AA1130" i="3"/>
  <c r="AC1130" i="3"/>
  <c r="AI1130" i="3"/>
  <c r="AK1130" i="3"/>
  <c r="AQ1130" i="3"/>
  <c r="AS1130" i="3"/>
  <c r="AY1130" i="3"/>
  <c r="BA1130" i="3"/>
  <c r="BG1130" i="3"/>
  <c r="BI1130" i="3"/>
  <c r="E1131" i="3"/>
  <c r="K1131" i="3" s="1"/>
  <c r="F1131" i="3"/>
  <c r="G1131" i="3"/>
  <c r="H1131" i="3"/>
  <c r="I1131" i="3"/>
  <c r="L1131" i="3" s="1"/>
  <c r="J1131" i="3"/>
  <c r="W1131" i="3"/>
  <c r="Y1131" i="3"/>
  <c r="AM1131" i="3"/>
  <c r="AO1131" i="3"/>
  <c r="BC1131" i="3"/>
  <c r="BE1131" i="3"/>
  <c r="E1132" i="3"/>
  <c r="F1132" i="3"/>
  <c r="G1132" i="3"/>
  <c r="H1132" i="3"/>
  <c r="I1132" i="3"/>
  <c r="L1132" i="3" s="1"/>
  <c r="J1132" i="3"/>
  <c r="K1132" i="3"/>
  <c r="M1132" i="3" s="1"/>
  <c r="U1132" i="3"/>
  <c r="AA1132" i="3"/>
  <c r="AK1132" i="3"/>
  <c r="AQ1132" i="3"/>
  <c r="BA1132" i="3"/>
  <c r="BG1132" i="3"/>
  <c r="E1133" i="3"/>
  <c r="K1133" i="3" s="1"/>
  <c r="F1133" i="3"/>
  <c r="G1133" i="3"/>
  <c r="H1133" i="3"/>
  <c r="I1133" i="3"/>
  <c r="L1133" i="3" s="1"/>
  <c r="J1133" i="3"/>
  <c r="W1133" i="3"/>
  <c r="Y1133" i="3"/>
  <c r="AM1133" i="3"/>
  <c r="AO1133" i="3"/>
  <c r="BC1133" i="3"/>
  <c r="BE1133" i="3"/>
  <c r="E1134" i="3"/>
  <c r="F1134" i="3"/>
  <c r="G1134" i="3"/>
  <c r="H1134" i="3"/>
  <c r="I1134" i="3"/>
  <c r="L1134" i="3" s="1"/>
  <c r="J1134" i="3"/>
  <c r="K1134" i="3"/>
  <c r="M1134" i="3" s="1"/>
  <c r="Q1134" i="3"/>
  <c r="R1134" i="3"/>
  <c r="V1134" i="3"/>
  <c r="AA1134" i="3"/>
  <c r="AC1134" i="3"/>
  <c r="AG1134" i="3"/>
  <c r="AL1134" i="3"/>
  <c r="AM1134" i="3"/>
  <c r="AQ1134" i="3"/>
  <c r="AW1134" i="3"/>
  <c r="AX1134" i="3"/>
  <c r="BB1134" i="3"/>
  <c r="BG1134" i="3"/>
  <c r="BI1134" i="3"/>
  <c r="E1135" i="3"/>
  <c r="F1135" i="3"/>
  <c r="G1135" i="3"/>
  <c r="H1135" i="3"/>
  <c r="I1135" i="3"/>
  <c r="J1135" i="3"/>
  <c r="K1135" i="3"/>
  <c r="W1135" i="3" s="1"/>
  <c r="L1135" i="3"/>
  <c r="Q1135" i="3"/>
  <c r="U1135" i="3"/>
  <c r="AB1135" i="3"/>
  <c r="AE1135" i="3"/>
  <c r="AJ1135" i="3"/>
  <c r="AM1135" i="3"/>
  <c r="AR1135" i="3"/>
  <c r="AU1135" i="3"/>
  <c r="AZ1135" i="3"/>
  <c r="BC1135" i="3"/>
  <c r="BH1135" i="3"/>
  <c r="E1136" i="3"/>
  <c r="F1136" i="3"/>
  <c r="G1136" i="3"/>
  <c r="H1136" i="3"/>
  <c r="I1136" i="3"/>
  <c r="J1136" i="3"/>
  <c r="E1137" i="3"/>
  <c r="F1137" i="3"/>
  <c r="G1137" i="3"/>
  <c r="H1137" i="3"/>
  <c r="L1137" i="3" s="1"/>
  <c r="I1137" i="3"/>
  <c r="J1137" i="3"/>
  <c r="K1137" i="3"/>
  <c r="E1138" i="3"/>
  <c r="F1138" i="3"/>
  <c r="G1138" i="3"/>
  <c r="H1138" i="3"/>
  <c r="I1138" i="3"/>
  <c r="J1138" i="3"/>
  <c r="E1139" i="3"/>
  <c r="F1139" i="3"/>
  <c r="G1139" i="3"/>
  <c r="H1139" i="3"/>
  <c r="L1139" i="3" s="1"/>
  <c r="I1139" i="3"/>
  <c r="J1139" i="3"/>
  <c r="K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K1141" i="3"/>
  <c r="L1141" i="3"/>
  <c r="S1141" i="3" s="1"/>
  <c r="T1141" i="3"/>
  <c r="AB1141" i="3"/>
  <c r="AJ1141" i="3"/>
  <c r="AR1141" i="3"/>
  <c r="AZ1141" i="3"/>
  <c r="BH1141" i="3"/>
  <c r="E1142" i="3"/>
  <c r="F1142" i="3"/>
  <c r="G1142" i="3"/>
  <c r="H1142" i="3"/>
  <c r="I1142" i="3"/>
  <c r="J1142" i="3"/>
  <c r="E1143" i="3"/>
  <c r="F1143" i="3"/>
  <c r="G1143" i="3"/>
  <c r="H1143" i="3"/>
  <c r="L1143" i="3" s="1"/>
  <c r="I1143" i="3"/>
  <c r="J1143" i="3"/>
  <c r="K1143" i="3"/>
  <c r="E1144" i="3"/>
  <c r="F1144" i="3"/>
  <c r="G1144" i="3"/>
  <c r="H1144" i="3"/>
  <c r="I1144" i="3"/>
  <c r="J1144" i="3"/>
  <c r="E1145" i="3"/>
  <c r="F1145" i="3"/>
  <c r="G1145" i="3"/>
  <c r="H1145" i="3"/>
  <c r="L1145" i="3" s="1"/>
  <c r="I1145" i="3"/>
  <c r="J1145" i="3"/>
  <c r="K1145" i="3"/>
  <c r="E1146" i="3"/>
  <c r="F1146" i="3"/>
  <c r="G1146" i="3"/>
  <c r="H1146" i="3"/>
  <c r="I1146" i="3"/>
  <c r="J1146" i="3"/>
  <c r="E1147" i="3"/>
  <c r="F1147" i="3"/>
  <c r="G1147" i="3"/>
  <c r="H1147" i="3"/>
  <c r="L1147" i="3" s="1"/>
  <c r="I1147" i="3"/>
  <c r="J1147" i="3"/>
  <c r="K1147" i="3"/>
  <c r="E1148" i="3"/>
  <c r="F1148" i="3"/>
  <c r="G1148" i="3"/>
  <c r="H1148" i="3"/>
  <c r="I1148" i="3"/>
  <c r="J1148" i="3"/>
  <c r="E1149" i="3"/>
  <c r="F1149" i="3"/>
  <c r="G1149" i="3"/>
  <c r="H1149" i="3"/>
  <c r="L1149" i="3" s="1"/>
  <c r="I1149" i="3"/>
  <c r="J1149" i="3"/>
  <c r="K1149" i="3"/>
  <c r="E1150" i="3"/>
  <c r="F1150" i="3"/>
  <c r="G1150" i="3"/>
  <c r="H1150" i="3"/>
  <c r="I1150" i="3"/>
  <c r="J1150" i="3"/>
  <c r="E1151" i="3"/>
  <c r="F1151" i="3"/>
  <c r="G1151" i="3"/>
  <c r="H1151" i="3"/>
  <c r="L1151" i="3" s="1"/>
  <c r="I1151" i="3"/>
  <c r="J1151" i="3"/>
  <c r="K1151" i="3"/>
  <c r="E1152" i="3"/>
  <c r="F1152" i="3"/>
  <c r="G1152" i="3"/>
  <c r="H1152" i="3"/>
  <c r="I1152" i="3"/>
  <c r="L1152" i="3" s="1"/>
  <c r="J1152" i="3"/>
  <c r="K1152" i="3"/>
  <c r="M1152" i="3"/>
  <c r="Q1152" i="3"/>
  <c r="R1152" i="3"/>
  <c r="V1152" i="3"/>
  <c r="W1152" i="3"/>
  <c r="AA1152" i="3"/>
  <c r="AC1152" i="3"/>
  <c r="AG1152" i="3"/>
  <c r="AH1152" i="3"/>
  <c r="AL1152" i="3"/>
  <c r="AM1152" i="3"/>
  <c r="AQ1152" i="3"/>
  <c r="AS1152" i="3"/>
  <c r="AW1152" i="3"/>
  <c r="AX1152" i="3"/>
  <c r="BB1152" i="3"/>
  <c r="BC1152" i="3"/>
  <c r="BG1152" i="3"/>
  <c r="BI1152" i="3"/>
  <c r="E1153" i="3"/>
  <c r="F1153" i="3"/>
  <c r="G1153" i="3"/>
  <c r="H1153" i="3"/>
  <c r="L1153" i="3" s="1"/>
  <c r="I1153" i="3"/>
  <c r="J1153" i="3"/>
  <c r="K1153" i="3"/>
  <c r="E1154" i="3"/>
  <c r="F1154" i="3"/>
  <c r="G1154" i="3"/>
  <c r="H1154" i="3"/>
  <c r="I1154" i="3"/>
  <c r="L1154" i="3" s="1"/>
  <c r="J1154" i="3"/>
  <c r="K1154" i="3"/>
  <c r="M1154" i="3"/>
  <c r="Q1154" i="3"/>
  <c r="R1154" i="3"/>
  <c r="V1154" i="3"/>
  <c r="W1154" i="3"/>
  <c r="AA1154" i="3"/>
  <c r="AC1154" i="3"/>
  <c r="AG1154" i="3"/>
  <c r="AH1154" i="3"/>
  <c r="AL1154" i="3"/>
  <c r="AM1154" i="3"/>
  <c r="AQ1154" i="3"/>
  <c r="AS1154" i="3"/>
  <c r="AW1154" i="3"/>
  <c r="AX1154" i="3"/>
  <c r="BB1154" i="3"/>
  <c r="BC1154" i="3"/>
  <c r="BG1154" i="3"/>
  <c r="BI1154" i="3"/>
  <c r="E1155" i="3"/>
  <c r="F1155" i="3"/>
  <c r="G1155" i="3"/>
  <c r="H1155" i="3"/>
  <c r="L1155" i="3" s="1"/>
  <c r="I1155" i="3"/>
  <c r="J1155" i="3"/>
  <c r="K1155" i="3"/>
  <c r="E1156" i="3"/>
  <c r="F1156" i="3"/>
  <c r="G1156" i="3"/>
  <c r="H1156" i="3"/>
  <c r="I1156" i="3"/>
  <c r="L1156" i="3" s="1"/>
  <c r="J1156" i="3"/>
  <c r="K1156" i="3"/>
  <c r="M1156" i="3"/>
  <c r="Q1156" i="3"/>
  <c r="R1156" i="3"/>
  <c r="V1156" i="3"/>
  <c r="W1156" i="3"/>
  <c r="AA1156" i="3"/>
  <c r="AC1156" i="3"/>
  <c r="AG1156" i="3"/>
  <c r="AH1156" i="3"/>
  <c r="AL1156" i="3"/>
  <c r="AM1156" i="3"/>
  <c r="AQ1156" i="3"/>
  <c r="AS1156" i="3"/>
  <c r="AW1156" i="3"/>
  <c r="AX1156" i="3"/>
  <c r="BB1156" i="3"/>
  <c r="BC1156" i="3"/>
  <c r="BG1156" i="3"/>
  <c r="BI1156" i="3"/>
  <c r="E1157" i="3"/>
  <c r="F1157" i="3"/>
  <c r="G1157" i="3"/>
  <c r="H1157" i="3"/>
  <c r="L1157" i="3" s="1"/>
  <c r="I1157" i="3"/>
  <c r="J1157" i="3"/>
  <c r="K1157" i="3"/>
  <c r="E1158" i="3"/>
  <c r="F1158" i="3"/>
  <c r="G1158" i="3"/>
  <c r="H1158" i="3"/>
  <c r="I1158" i="3"/>
  <c r="L1158" i="3" s="1"/>
  <c r="J1158" i="3"/>
  <c r="K1158" i="3"/>
  <c r="M1158" i="3"/>
  <c r="Q1158" i="3"/>
  <c r="R1158" i="3"/>
  <c r="V1158" i="3"/>
  <c r="W1158" i="3"/>
  <c r="AA1158" i="3"/>
  <c r="AC1158" i="3"/>
  <c r="AG1158" i="3"/>
  <c r="AH1158" i="3"/>
  <c r="AL1158" i="3"/>
  <c r="AM1158" i="3"/>
  <c r="AQ1158" i="3"/>
  <c r="AS1158" i="3"/>
  <c r="AW1158" i="3"/>
  <c r="AX1158" i="3"/>
  <c r="BB1158" i="3"/>
  <c r="BC1158" i="3"/>
  <c r="BG1158" i="3"/>
  <c r="BI1158" i="3"/>
  <c r="E1159" i="3"/>
  <c r="F1159" i="3"/>
  <c r="G1159" i="3"/>
  <c r="H1159" i="3"/>
  <c r="L1159" i="3" s="1"/>
  <c r="I1159" i="3"/>
  <c r="J1159" i="3"/>
  <c r="K1159" i="3"/>
  <c r="E1160" i="3"/>
  <c r="F1160" i="3"/>
  <c r="G1160" i="3"/>
  <c r="H1160" i="3"/>
  <c r="I1160" i="3"/>
  <c r="L1160" i="3" s="1"/>
  <c r="J1160" i="3"/>
  <c r="K1160" i="3"/>
  <c r="M1160" i="3"/>
  <c r="Q1160" i="3"/>
  <c r="R1160" i="3"/>
  <c r="V1160" i="3"/>
  <c r="W1160" i="3"/>
  <c r="AA1160" i="3"/>
  <c r="AC1160" i="3"/>
  <c r="AG1160" i="3"/>
  <c r="AH1160" i="3"/>
  <c r="AL1160" i="3"/>
  <c r="AM1160" i="3"/>
  <c r="AQ1160" i="3"/>
  <c r="AS1160" i="3"/>
  <c r="AW1160" i="3"/>
  <c r="AX1160" i="3"/>
  <c r="BB1160" i="3"/>
  <c r="BC1160" i="3"/>
  <c r="BG1160" i="3"/>
  <c r="BI1160" i="3"/>
  <c r="E1161" i="3"/>
  <c r="F1161" i="3"/>
  <c r="G1161" i="3"/>
  <c r="H1161" i="3"/>
  <c r="L1161" i="3" s="1"/>
  <c r="I1161" i="3"/>
  <c r="J1161" i="3"/>
  <c r="K1161" i="3"/>
  <c r="E1162" i="3"/>
  <c r="F1162" i="3"/>
  <c r="G1162" i="3"/>
  <c r="H1162" i="3"/>
  <c r="I1162" i="3"/>
  <c r="L1162" i="3" s="1"/>
  <c r="J1162" i="3"/>
  <c r="K1162" i="3"/>
  <c r="M1162" i="3"/>
  <c r="Q1162" i="3"/>
  <c r="R1162" i="3"/>
  <c r="V1162" i="3"/>
  <c r="W1162" i="3"/>
  <c r="AA1162" i="3"/>
  <c r="AC1162" i="3"/>
  <c r="AG1162" i="3"/>
  <c r="AH1162" i="3"/>
  <c r="AL1162" i="3"/>
  <c r="AM1162" i="3"/>
  <c r="AQ1162" i="3"/>
  <c r="AS1162" i="3"/>
  <c r="AW1162" i="3"/>
  <c r="AX1162" i="3"/>
  <c r="BB1162" i="3"/>
  <c r="BC1162" i="3"/>
  <c r="BG1162" i="3"/>
  <c r="BI1162" i="3"/>
  <c r="E1163" i="3"/>
  <c r="F1163" i="3"/>
  <c r="G1163" i="3"/>
  <c r="H1163" i="3"/>
  <c r="L1163" i="3" s="1"/>
  <c r="I1163" i="3"/>
  <c r="J1163" i="3"/>
  <c r="K1163" i="3"/>
  <c r="E1164" i="3"/>
  <c r="F1164" i="3"/>
  <c r="G1164" i="3"/>
  <c r="H1164" i="3"/>
  <c r="I1164" i="3"/>
  <c r="L1164" i="3" s="1"/>
  <c r="J1164" i="3"/>
  <c r="K1164" i="3"/>
  <c r="M1164" i="3"/>
  <c r="Q1164" i="3"/>
  <c r="R1164" i="3"/>
  <c r="V1164" i="3"/>
  <c r="W1164" i="3"/>
  <c r="AA1164" i="3"/>
  <c r="AC1164" i="3"/>
  <c r="AG1164" i="3"/>
  <c r="AH1164" i="3"/>
  <c r="AL1164" i="3"/>
  <c r="AM1164" i="3"/>
  <c r="AQ1164" i="3"/>
  <c r="AS1164" i="3"/>
  <c r="AW1164" i="3"/>
  <c r="AX1164" i="3"/>
  <c r="BB1164" i="3"/>
  <c r="BC1164" i="3"/>
  <c r="BG1164" i="3"/>
  <c r="BI1164" i="3"/>
  <c r="E1165" i="3"/>
  <c r="F1165" i="3"/>
  <c r="G1165" i="3"/>
  <c r="H1165" i="3"/>
  <c r="L1165" i="3" s="1"/>
  <c r="I1165" i="3"/>
  <c r="J1165" i="3"/>
  <c r="K1165" i="3"/>
  <c r="E1166" i="3"/>
  <c r="F1166" i="3"/>
  <c r="G1166" i="3"/>
  <c r="H1166" i="3"/>
  <c r="I1166" i="3"/>
  <c r="L1166" i="3" s="1"/>
  <c r="J1166" i="3"/>
  <c r="K1166" i="3"/>
  <c r="M1166" i="3"/>
  <c r="Q1166" i="3"/>
  <c r="R1166" i="3"/>
  <c r="V1166" i="3"/>
  <c r="W1166" i="3"/>
  <c r="AA1166" i="3"/>
  <c r="AC1166" i="3"/>
  <c r="AG1166" i="3"/>
  <c r="AH1166" i="3"/>
  <c r="AL1166" i="3"/>
  <c r="AM1166" i="3"/>
  <c r="AQ1166" i="3"/>
  <c r="AS1166" i="3"/>
  <c r="AW1166" i="3"/>
  <c r="AX1166" i="3"/>
  <c r="BB1166" i="3"/>
  <c r="BC1166" i="3"/>
  <c r="BG1166" i="3"/>
  <c r="BI1166" i="3"/>
  <c r="E1167" i="3"/>
  <c r="F1167" i="3"/>
  <c r="G1167" i="3"/>
  <c r="H1167" i="3"/>
  <c r="L1167" i="3" s="1"/>
  <c r="I1167" i="3"/>
  <c r="J1167" i="3"/>
  <c r="K1167" i="3"/>
  <c r="E1168" i="3"/>
  <c r="F1168" i="3"/>
  <c r="G1168" i="3"/>
  <c r="H1168" i="3"/>
  <c r="I1168" i="3"/>
  <c r="L1168" i="3" s="1"/>
  <c r="J1168" i="3"/>
  <c r="K1168" i="3"/>
  <c r="M1168" i="3"/>
  <c r="Q1168" i="3"/>
  <c r="R1168" i="3"/>
  <c r="V1168" i="3"/>
  <c r="W1168" i="3"/>
  <c r="AA1168" i="3"/>
  <c r="AC1168" i="3"/>
  <c r="AG1168" i="3"/>
  <c r="AH1168" i="3"/>
  <c r="AL1168" i="3"/>
  <c r="AM1168" i="3"/>
  <c r="AQ1168" i="3"/>
  <c r="AS1168" i="3"/>
  <c r="AW1168" i="3"/>
  <c r="AX1168" i="3"/>
  <c r="BB1168" i="3"/>
  <c r="BC1168" i="3"/>
  <c r="BG1168" i="3"/>
  <c r="BI1168" i="3"/>
  <c r="E1169" i="3"/>
  <c r="F1169" i="3"/>
  <c r="G1169" i="3"/>
  <c r="H1169" i="3"/>
  <c r="L1169" i="3" s="1"/>
  <c r="I1169" i="3"/>
  <c r="J1169" i="3"/>
  <c r="K1169" i="3"/>
  <c r="E1170" i="3"/>
  <c r="F1170" i="3"/>
  <c r="G1170" i="3"/>
  <c r="H1170" i="3"/>
  <c r="I1170" i="3"/>
  <c r="L1170" i="3" s="1"/>
  <c r="J1170" i="3"/>
  <c r="K1170" i="3"/>
  <c r="M1170" i="3"/>
  <c r="Q1170" i="3"/>
  <c r="R1170" i="3"/>
  <c r="V1170" i="3"/>
  <c r="W1170" i="3"/>
  <c r="AA1170" i="3"/>
  <c r="AC1170" i="3"/>
  <c r="AG1170" i="3"/>
  <c r="AH1170" i="3"/>
  <c r="AL1170" i="3"/>
  <c r="AM1170" i="3"/>
  <c r="AQ1170" i="3"/>
  <c r="AS1170" i="3"/>
  <c r="AV1170" i="3"/>
  <c r="AW1170" i="3"/>
  <c r="AZ1170" i="3"/>
  <c r="BA1170" i="3"/>
  <c r="BD1170" i="3"/>
  <c r="BE1170" i="3"/>
  <c r="BH1170" i="3"/>
  <c r="BI1170" i="3"/>
  <c r="E1171" i="3"/>
  <c r="F1171" i="3"/>
  <c r="G1171" i="3"/>
  <c r="K1171" i="3" s="1"/>
  <c r="H1171" i="3"/>
  <c r="I1171" i="3"/>
  <c r="J1171" i="3"/>
  <c r="L1171" i="3" s="1"/>
  <c r="E1172" i="3"/>
  <c r="K1172" i="3" s="1"/>
  <c r="F1172" i="3"/>
  <c r="G1172" i="3"/>
  <c r="H1172" i="3"/>
  <c r="I1172" i="3"/>
  <c r="L1172" i="3" s="1"/>
  <c r="J1172" i="3"/>
  <c r="E1173" i="3"/>
  <c r="F1173" i="3"/>
  <c r="G1173" i="3"/>
  <c r="K1173" i="3" s="1"/>
  <c r="H1173" i="3"/>
  <c r="I1173" i="3"/>
  <c r="J1173" i="3"/>
  <c r="L1173" i="3" s="1"/>
  <c r="E1174" i="3"/>
  <c r="K1174" i="3" s="1"/>
  <c r="F1174" i="3"/>
  <c r="G1174" i="3"/>
  <c r="H1174" i="3"/>
  <c r="I1174" i="3"/>
  <c r="L1174" i="3" s="1"/>
  <c r="J1174" i="3"/>
  <c r="E1175" i="3"/>
  <c r="F1175" i="3"/>
  <c r="G1175" i="3"/>
  <c r="K1175" i="3" s="1"/>
  <c r="H1175" i="3"/>
  <c r="I1175" i="3"/>
  <c r="J1175" i="3"/>
  <c r="L1175" i="3" s="1"/>
  <c r="E1176" i="3"/>
  <c r="K1176" i="3" s="1"/>
  <c r="F1176" i="3"/>
  <c r="G1176" i="3"/>
  <c r="H1176" i="3"/>
  <c r="I1176" i="3"/>
  <c r="L1176" i="3" s="1"/>
  <c r="J1176" i="3"/>
  <c r="E1177" i="3"/>
  <c r="F1177" i="3"/>
  <c r="G1177" i="3"/>
  <c r="K1177" i="3" s="1"/>
  <c r="H1177" i="3"/>
  <c r="I1177" i="3"/>
  <c r="J1177" i="3"/>
  <c r="L1177" i="3" s="1"/>
  <c r="E1178" i="3"/>
  <c r="K1178" i="3" s="1"/>
  <c r="F1178" i="3"/>
  <c r="G1178" i="3"/>
  <c r="H1178" i="3"/>
  <c r="I1178" i="3"/>
  <c r="L1178" i="3" s="1"/>
  <c r="J1178" i="3"/>
  <c r="E1179" i="3"/>
  <c r="F1179" i="3"/>
  <c r="G1179" i="3"/>
  <c r="K1179" i="3" s="1"/>
  <c r="H1179" i="3"/>
  <c r="I1179" i="3"/>
  <c r="J1179" i="3"/>
  <c r="L1179" i="3" s="1"/>
  <c r="E1180" i="3"/>
  <c r="K1180" i="3" s="1"/>
  <c r="F1180" i="3"/>
  <c r="G1180" i="3"/>
  <c r="H1180" i="3"/>
  <c r="I1180" i="3"/>
  <c r="L1180" i="3" s="1"/>
  <c r="J1180" i="3"/>
  <c r="E1181" i="3"/>
  <c r="F1181" i="3"/>
  <c r="G1181" i="3"/>
  <c r="K1181" i="3" s="1"/>
  <c r="H1181" i="3"/>
  <c r="I1181" i="3"/>
  <c r="J1181" i="3"/>
  <c r="L1181" i="3" s="1"/>
  <c r="E1182" i="3"/>
  <c r="K1182" i="3" s="1"/>
  <c r="F1182" i="3"/>
  <c r="G1182" i="3"/>
  <c r="H1182" i="3"/>
  <c r="I1182" i="3"/>
  <c r="L1182" i="3" s="1"/>
  <c r="J1182" i="3"/>
  <c r="E1183" i="3"/>
  <c r="F1183" i="3"/>
  <c r="G1183" i="3"/>
  <c r="K1183" i="3" s="1"/>
  <c r="H1183" i="3"/>
  <c r="I1183" i="3"/>
  <c r="J1183" i="3"/>
  <c r="L1183" i="3" s="1"/>
  <c r="E1184" i="3"/>
  <c r="K1184" i="3" s="1"/>
  <c r="F1184" i="3"/>
  <c r="G1184" i="3"/>
  <c r="H1184" i="3"/>
  <c r="I1184" i="3"/>
  <c r="L1184" i="3" s="1"/>
  <c r="J1184" i="3"/>
  <c r="E1185" i="3"/>
  <c r="F1185" i="3"/>
  <c r="G1185" i="3"/>
  <c r="K1185" i="3" s="1"/>
  <c r="H1185" i="3"/>
  <c r="I1185" i="3"/>
  <c r="J1185" i="3"/>
  <c r="L1185" i="3" s="1"/>
  <c r="E1186" i="3"/>
  <c r="K1186" i="3" s="1"/>
  <c r="F1186" i="3"/>
  <c r="G1186" i="3"/>
  <c r="H1186" i="3"/>
  <c r="L1186" i="3" s="1"/>
  <c r="I1186" i="3"/>
  <c r="J1186" i="3"/>
  <c r="E1187" i="3"/>
  <c r="F1187" i="3"/>
  <c r="G1187" i="3"/>
  <c r="K1187" i="3" s="1"/>
  <c r="H1187" i="3"/>
  <c r="I1187" i="3"/>
  <c r="J1187" i="3"/>
  <c r="L1187" i="3" s="1"/>
  <c r="E1188" i="3"/>
  <c r="K1188" i="3" s="1"/>
  <c r="F1188" i="3"/>
  <c r="G1188" i="3"/>
  <c r="H1188" i="3"/>
  <c r="L1188" i="3" s="1"/>
  <c r="I1188" i="3"/>
  <c r="J1188" i="3"/>
  <c r="E1189" i="3"/>
  <c r="F1189" i="3"/>
  <c r="G1189" i="3"/>
  <c r="K1189" i="3" s="1"/>
  <c r="H1189" i="3"/>
  <c r="I1189" i="3"/>
  <c r="J1189" i="3"/>
  <c r="L1189" i="3" s="1"/>
  <c r="E1190" i="3"/>
  <c r="K1190" i="3" s="1"/>
  <c r="F1190" i="3"/>
  <c r="G1190" i="3"/>
  <c r="H1190" i="3"/>
  <c r="L1190" i="3" s="1"/>
  <c r="I1190" i="3"/>
  <c r="J1190" i="3"/>
  <c r="E1191" i="3"/>
  <c r="F1191" i="3"/>
  <c r="G1191" i="3"/>
  <c r="K1191" i="3" s="1"/>
  <c r="H1191" i="3"/>
  <c r="I1191" i="3"/>
  <c r="J1191" i="3"/>
  <c r="L1191" i="3" s="1"/>
  <c r="E1192" i="3"/>
  <c r="K1192" i="3" s="1"/>
  <c r="F1192" i="3"/>
  <c r="G1192" i="3"/>
  <c r="H1192" i="3"/>
  <c r="L1192" i="3" s="1"/>
  <c r="I1192" i="3"/>
  <c r="J1192" i="3"/>
  <c r="E1193" i="3"/>
  <c r="F1193" i="3"/>
  <c r="G1193" i="3"/>
  <c r="K1193" i="3" s="1"/>
  <c r="H1193" i="3"/>
  <c r="I1193" i="3"/>
  <c r="J1193" i="3"/>
  <c r="L1193" i="3"/>
  <c r="E1194" i="3"/>
  <c r="K1194" i="3" s="1"/>
  <c r="F1194" i="3"/>
  <c r="G1194" i="3"/>
  <c r="H1194" i="3"/>
  <c r="L1194" i="3" s="1"/>
  <c r="I1194" i="3"/>
  <c r="J1194" i="3"/>
  <c r="E1195" i="3"/>
  <c r="F1195" i="3"/>
  <c r="G1195" i="3"/>
  <c r="K1195" i="3" s="1"/>
  <c r="H1195" i="3"/>
  <c r="I1195" i="3"/>
  <c r="J1195" i="3"/>
  <c r="L1195" i="3"/>
  <c r="E1196" i="3"/>
  <c r="K1196" i="3" s="1"/>
  <c r="F1196" i="3"/>
  <c r="G1196" i="3"/>
  <c r="H1196" i="3"/>
  <c r="L1196" i="3" s="1"/>
  <c r="I1196" i="3"/>
  <c r="J1196" i="3"/>
  <c r="E1197" i="3"/>
  <c r="F1197" i="3"/>
  <c r="G1197" i="3"/>
  <c r="K1197" i="3" s="1"/>
  <c r="H1197" i="3"/>
  <c r="I1197" i="3"/>
  <c r="J1197" i="3"/>
  <c r="L1197" i="3"/>
  <c r="E1198" i="3"/>
  <c r="K1198" i="3" s="1"/>
  <c r="F1198" i="3"/>
  <c r="G1198" i="3"/>
  <c r="H1198" i="3"/>
  <c r="L1198" i="3" s="1"/>
  <c r="I1198" i="3"/>
  <c r="J1198" i="3"/>
  <c r="BJ1219" i="3" l="1"/>
  <c r="BM1219" i="3"/>
  <c r="BL1202" i="3"/>
  <c r="BL1204" i="3"/>
  <c r="BM1200" i="3"/>
  <c r="BJ1207" i="3"/>
  <c r="BK1209" i="3"/>
  <c r="BN1209" i="3"/>
  <c r="BL1215" i="3"/>
  <c r="BN1218" i="3"/>
  <c r="BK1218" i="3"/>
  <c r="BN1220" i="3"/>
  <c r="BK1220" i="3"/>
  <c r="BJ1220" i="3"/>
  <c r="BJ1223" i="3"/>
  <c r="BN1228" i="3"/>
  <c r="BK1228" i="3"/>
  <c r="BN1236" i="3"/>
  <c r="BK1236" i="3"/>
  <c r="BL1233" i="3"/>
  <c r="BJ1233" i="3"/>
  <c r="BL1239" i="3"/>
  <c r="BJ1239" i="3"/>
  <c r="BK1240" i="3"/>
  <c r="BN1240" i="3"/>
  <c r="BL1243" i="3"/>
  <c r="BJ1243" i="3"/>
  <c r="BL1244" i="3"/>
  <c r="BK1248" i="3"/>
  <c r="BN1248" i="3"/>
  <c r="BN1250" i="3"/>
  <c r="BK1250" i="3"/>
  <c r="BL1250" i="3"/>
  <c r="BN1251" i="3"/>
  <c r="BK1251" i="3"/>
  <c r="BL1236" i="3"/>
  <c r="BN1235" i="3"/>
  <c r="BK1235" i="3"/>
  <c r="BL1253" i="3"/>
  <c r="BN1257" i="3"/>
  <c r="BK1257" i="3"/>
  <c r="BJ1257" i="3"/>
  <c r="BN1263" i="3"/>
  <c r="BK1263" i="3"/>
  <c r="BM1264" i="3"/>
  <c r="BN1267" i="3"/>
  <c r="BK1267" i="3"/>
  <c r="BM1268" i="3"/>
  <c r="BK1271" i="3"/>
  <c r="BN1271" i="3"/>
  <c r="BK1275" i="3"/>
  <c r="BN1275" i="3"/>
  <c r="BN1252" i="3"/>
  <c r="BK1252" i="3"/>
  <c r="BJ1252" i="3"/>
  <c r="BM1256" i="3"/>
  <c r="BL1263" i="3"/>
  <c r="BL1255" i="3"/>
  <c r="BN1259" i="3"/>
  <c r="BK1259" i="3"/>
  <c r="BJ1259" i="3"/>
  <c r="AY1260" i="3"/>
  <c r="AD1260" i="3"/>
  <c r="BI1260" i="3"/>
  <c r="AM1260" i="3"/>
  <c r="R1260" i="3"/>
  <c r="AW1260" i="3"/>
  <c r="AA1260" i="3"/>
  <c r="BD1260" i="3"/>
  <c r="AN1260" i="3"/>
  <c r="BN1261" i="3"/>
  <c r="BK1261" i="3"/>
  <c r="AY1262" i="3"/>
  <c r="AD1262" i="3"/>
  <c r="BI1262" i="3"/>
  <c r="AM1262" i="3"/>
  <c r="R1262" i="3"/>
  <c r="AW1262" i="3"/>
  <c r="AA1262" i="3"/>
  <c r="BD1262" i="3"/>
  <c r="AN1262" i="3"/>
  <c r="X1262" i="3"/>
  <c r="BL1276" i="3"/>
  <c r="BJ1284" i="3"/>
  <c r="BN1285" i="3"/>
  <c r="BK1285" i="3"/>
  <c r="BN1286" i="3"/>
  <c r="BK1286" i="3"/>
  <c r="BM1279" i="3"/>
  <c r="BL1283" i="3"/>
  <c r="BJ1283" i="3"/>
  <c r="BM1285" i="3"/>
  <c r="BJ1291" i="3"/>
  <c r="BJ1272" i="3"/>
  <c r="BM1293" i="3"/>
  <c r="BJ1302" i="3"/>
  <c r="BL1302" i="3"/>
  <c r="BL1296" i="3"/>
  <c r="BK1302" i="3"/>
  <c r="BN1302" i="3"/>
  <c r="BM1297" i="3"/>
  <c r="BJ1297" i="3"/>
  <c r="BN1303" i="3"/>
  <c r="BK1303" i="3"/>
  <c r="BJ1304" i="3"/>
  <c r="BM1304" i="3"/>
  <c r="BN1306" i="3"/>
  <c r="BK1306" i="3"/>
  <c r="BJ1308" i="3"/>
  <c r="BM1308" i="3"/>
  <c r="BN1309" i="3"/>
  <c r="BK1309" i="3"/>
  <c r="BM1301" i="3"/>
  <c r="BJ1301" i="3"/>
  <c r="BJ1312" i="3"/>
  <c r="BM1312" i="3"/>
  <c r="BL1313" i="3"/>
  <c r="BJ1313" i="3"/>
  <c r="BN1315" i="3"/>
  <c r="BK1315" i="3"/>
  <c r="BK1202" i="3"/>
  <c r="BN1202" i="3"/>
  <c r="O1213" i="3"/>
  <c r="S1213" i="3"/>
  <c r="Q1213" i="3"/>
  <c r="V1213" i="3"/>
  <c r="Z1213" i="3"/>
  <c r="AD1213" i="3"/>
  <c r="AH1213" i="3"/>
  <c r="AL1213" i="3"/>
  <c r="AP1213" i="3"/>
  <c r="AT1213" i="3"/>
  <c r="AX1213" i="3"/>
  <c r="BB1213" i="3"/>
  <c r="BF1213" i="3"/>
  <c r="M1213" i="3"/>
  <c r="R1213" i="3"/>
  <c r="W1213" i="3"/>
  <c r="AA1213" i="3"/>
  <c r="AE1213" i="3"/>
  <c r="AI1213" i="3"/>
  <c r="AM1213" i="3"/>
  <c r="AQ1213" i="3"/>
  <c r="AU1213" i="3"/>
  <c r="AY1213" i="3"/>
  <c r="BC1213" i="3"/>
  <c r="BG1213" i="3"/>
  <c r="N1213" i="3"/>
  <c r="T1213" i="3"/>
  <c r="X1213" i="3"/>
  <c r="AB1213" i="3"/>
  <c r="AF1213" i="3"/>
  <c r="AJ1213" i="3"/>
  <c r="AN1213" i="3"/>
  <c r="AR1213" i="3"/>
  <c r="AV1213" i="3"/>
  <c r="AZ1213" i="3"/>
  <c r="BD1213" i="3"/>
  <c r="BH1213" i="3"/>
  <c r="P1213" i="3"/>
  <c r="U1213" i="3"/>
  <c r="Y1213" i="3"/>
  <c r="AC1213" i="3"/>
  <c r="AG1213" i="3"/>
  <c r="AK1213" i="3"/>
  <c r="AO1213" i="3"/>
  <c r="AS1213" i="3"/>
  <c r="AW1213" i="3"/>
  <c r="BA1213" i="3"/>
  <c r="BE1213" i="3"/>
  <c r="BI1213" i="3"/>
  <c r="BJ1215" i="3"/>
  <c r="BN1216" i="3"/>
  <c r="BK1216" i="3"/>
  <c r="BJ1218" i="3"/>
  <c r="BJ1222" i="3"/>
  <c r="BL1200" i="3"/>
  <c r="BM1205" i="3"/>
  <c r="O1208" i="3"/>
  <c r="S1208" i="3"/>
  <c r="W1208" i="3"/>
  <c r="AA1208" i="3"/>
  <c r="AE1208" i="3"/>
  <c r="AI1208" i="3"/>
  <c r="AM1208" i="3"/>
  <c r="AQ1208" i="3"/>
  <c r="AU1208" i="3"/>
  <c r="AY1208" i="3"/>
  <c r="BC1208" i="3"/>
  <c r="BG1208" i="3"/>
  <c r="M1208" i="3"/>
  <c r="Q1208" i="3"/>
  <c r="U1208" i="3"/>
  <c r="Y1208" i="3"/>
  <c r="AC1208" i="3"/>
  <c r="AG1208" i="3"/>
  <c r="AK1208" i="3"/>
  <c r="AO1208" i="3"/>
  <c r="AS1208" i="3"/>
  <c r="AW1208" i="3"/>
  <c r="BA1208" i="3"/>
  <c r="BE1208" i="3"/>
  <c r="BI1208" i="3"/>
  <c r="T1208" i="3"/>
  <c r="AB1208" i="3"/>
  <c r="AJ1208" i="3"/>
  <c r="AR1208" i="3"/>
  <c r="AZ1208" i="3"/>
  <c r="BH1208" i="3"/>
  <c r="N1208" i="3"/>
  <c r="V1208" i="3"/>
  <c r="AD1208" i="3"/>
  <c r="AL1208" i="3"/>
  <c r="AT1208" i="3"/>
  <c r="BB1208" i="3"/>
  <c r="P1208" i="3"/>
  <c r="X1208" i="3"/>
  <c r="AF1208" i="3"/>
  <c r="AN1208" i="3"/>
  <c r="AV1208" i="3"/>
  <c r="BD1208" i="3"/>
  <c r="AH1208" i="3"/>
  <c r="AP1208" i="3"/>
  <c r="R1208" i="3"/>
  <c r="AX1208" i="3"/>
  <c r="Z1208" i="3"/>
  <c r="BF1208" i="3"/>
  <c r="BL1210" i="3"/>
  <c r="BM1212" i="3"/>
  <c r="BM1209" i="3"/>
  <c r="BJ1212" i="3"/>
  <c r="BM1214" i="3"/>
  <c r="BL1218" i="3"/>
  <c r="BL1222" i="3"/>
  <c r="BL1227" i="3"/>
  <c r="BM1217" i="3"/>
  <c r="BN1221" i="3"/>
  <c r="BK1221" i="3"/>
  <c r="BJ1221" i="3"/>
  <c r="BL1220" i="3"/>
  <c r="BJ1227" i="3"/>
  <c r="BJ1229" i="3"/>
  <c r="BN1219" i="3"/>
  <c r="BK1219" i="3"/>
  <c r="BL1228" i="3"/>
  <c r="BN1230" i="3"/>
  <c r="BK1230" i="3"/>
  <c r="BN1224" i="3"/>
  <c r="BK1224" i="3"/>
  <c r="BN1233" i="3"/>
  <c r="BK1233" i="3"/>
  <c r="BN1239" i="3"/>
  <c r="BK1239" i="3"/>
  <c r="BM1244" i="3"/>
  <c r="BM1249" i="3"/>
  <c r="BJ1238" i="3"/>
  <c r="BL1241" i="3"/>
  <c r="BJ1241" i="3"/>
  <c r="BL1242" i="3"/>
  <c r="BK1246" i="3"/>
  <c r="BN1246" i="3"/>
  <c r="BL1249" i="3"/>
  <c r="BJ1249" i="3"/>
  <c r="Z1260" i="3"/>
  <c r="AU1260" i="3"/>
  <c r="BL1251" i="3"/>
  <c r="BN1254" i="3"/>
  <c r="BK1254" i="3"/>
  <c r="BJ1254" i="3"/>
  <c r="BN1258" i="3"/>
  <c r="BK1258" i="3"/>
  <c r="BJ1258" i="3"/>
  <c r="BA1260" i="3"/>
  <c r="BL1275" i="3"/>
  <c r="BL1257" i="3"/>
  <c r="BF1260" i="3"/>
  <c r="BL1264" i="3"/>
  <c r="BJ1265" i="3"/>
  <c r="BL1268" i="3"/>
  <c r="BJ1269" i="3"/>
  <c r="BJ1273" i="3"/>
  <c r="BJ1277" i="3"/>
  <c r="BK1272" i="3"/>
  <c r="BN1272" i="3"/>
  <c r="BK1276" i="3"/>
  <c r="BN1276" i="3"/>
  <c r="BL1259" i="3"/>
  <c r="AT1260" i="3"/>
  <c r="Y1260" i="3"/>
  <c r="BC1260" i="3"/>
  <c r="AH1260" i="3"/>
  <c r="M1260" i="3"/>
  <c r="AQ1260" i="3"/>
  <c r="V1260" i="3"/>
  <c r="AZ1260" i="3"/>
  <c r="AJ1260" i="3"/>
  <c r="T1260" i="3"/>
  <c r="AT1262" i="3"/>
  <c r="Y1262" i="3"/>
  <c r="BC1262" i="3"/>
  <c r="AH1262" i="3"/>
  <c r="M1262" i="3"/>
  <c r="AQ1262" i="3"/>
  <c r="V1262" i="3"/>
  <c r="AZ1262" i="3"/>
  <c r="AJ1262" i="3"/>
  <c r="BJ1263" i="3"/>
  <c r="BM1272" i="3"/>
  <c r="BJ1282" i="3"/>
  <c r="BN1283" i="3"/>
  <c r="BK1283" i="3"/>
  <c r="BN1284" i="3"/>
  <c r="BK1284" i="3"/>
  <c r="BJ1290" i="3"/>
  <c r="BN1279" i="3"/>
  <c r="BK1279" i="3"/>
  <c r="BL1279" i="3"/>
  <c r="BJ1279" i="3"/>
  <c r="BM1280" i="3"/>
  <c r="BL1285" i="3"/>
  <c r="BJ1285" i="3"/>
  <c r="BM1287" i="3"/>
  <c r="BJ1274" i="3"/>
  <c r="BM1278" i="3"/>
  <c r="BN1292" i="3"/>
  <c r="BK1292" i="3"/>
  <c r="BL1294" i="3"/>
  <c r="BL1295" i="3"/>
  <c r="BL1311" i="3"/>
  <c r="BK1304" i="3"/>
  <c r="BN1304" i="3"/>
  <c r="BL1304" i="3"/>
  <c r="BK1308" i="3"/>
  <c r="BN1308" i="3"/>
  <c r="BL1308" i="3"/>
  <c r="BM1310" i="3"/>
  <c r="BK1312" i="3"/>
  <c r="BN1312" i="3"/>
  <c r="BL1312" i="3"/>
  <c r="BM1210" i="3"/>
  <c r="BN1222" i="3"/>
  <c r="BK1222" i="3"/>
  <c r="BL1216" i="3"/>
  <c r="Z1199" i="3"/>
  <c r="AP1199" i="3"/>
  <c r="BF1199" i="3"/>
  <c r="R1199" i="3"/>
  <c r="AH1199" i="3"/>
  <c r="AX1199" i="3"/>
  <c r="AV1199" i="3"/>
  <c r="AF1199" i="3"/>
  <c r="P1199" i="3"/>
  <c r="AU1199" i="3"/>
  <c r="AE1199" i="3"/>
  <c r="O1199" i="3"/>
  <c r="AW1199" i="3"/>
  <c r="AG1199" i="3"/>
  <c r="Q1199" i="3"/>
  <c r="BJ1199" i="3" s="1"/>
  <c r="AT1199" i="3"/>
  <c r="BH1201" i="3"/>
  <c r="AR1201" i="3"/>
  <c r="AB1201" i="3"/>
  <c r="BG1201" i="3"/>
  <c r="AQ1201" i="3"/>
  <c r="AA1201" i="3"/>
  <c r="BL1201" i="3" s="1"/>
  <c r="BI1201" i="3"/>
  <c r="AS1201" i="3"/>
  <c r="AC1201" i="3"/>
  <c r="BB1203" i="3"/>
  <c r="AH1203" i="3"/>
  <c r="N1203" i="3"/>
  <c r="AV1203" i="3"/>
  <c r="AF1203" i="3"/>
  <c r="P1203" i="3"/>
  <c r="BK1203" i="3" s="1"/>
  <c r="AU1203" i="3"/>
  <c r="AE1203" i="3"/>
  <c r="O1203" i="3"/>
  <c r="AW1203" i="3"/>
  <c r="AG1203" i="3"/>
  <c r="Q1203" i="3"/>
  <c r="AP1203" i="3"/>
  <c r="BM1207" i="3"/>
  <c r="BL1205" i="3"/>
  <c r="Z1203" i="3"/>
  <c r="BK1210" i="3"/>
  <c r="BN1210" i="3"/>
  <c r="BL1212" i="3"/>
  <c r="BJ1209" i="3"/>
  <c r="O1211" i="3"/>
  <c r="S1211" i="3"/>
  <c r="W1211" i="3"/>
  <c r="AA1211" i="3"/>
  <c r="AE1211" i="3"/>
  <c r="AI1211" i="3"/>
  <c r="AM1211" i="3"/>
  <c r="AQ1211" i="3"/>
  <c r="AU1211" i="3"/>
  <c r="AY1211" i="3"/>
  <c r="BC1211" i="3"/>
  <c r="BG1211" i="3"/>
  <c r="M1211" i="3"/>
  <c r="Q1211" i="3"/>
  <c r="U1211" i="3"/>
  <c r="Y1211" i="3"/>
  <c r="AC1211" i="3"/>
  <c r="AG1211" i="3"/>
  <c r="AK1211" i="3"/>
  <c r="AO1211" i="3"/>
  <c r="AS1211" i="3"/>
  <c r="AW1211" i="3"/>
  <c r="BA1211" i="3"/>
  <c r="BE1211" i="3"/>
  <c r="BI1211" i="3"/>
  <c r="T1211" i="3"/>
  <c r="AB1211" i="3"/>
  <c r="AJ1211" i="3"/>
  <c r="AR1211" i="3"/>
  <c r="AZ1211" i="3"/>
  <c r="BH1211" i="3"/>
  <c r="N1211" i="3"/>
  <c r="V1211" i="3"/>
  <c r="AD1211" i="3"/>
  <c r="AL1211" i="3"/>
  <c r="AT1211" i="3"/>
  <c r="BB1211" i="3"/>
  <c r="P1211" i="3"/>
  <c r="X1211" i="3"/>
  <c r="AF1211" i="3"/>
  <c r="AN1211" i="3"/>
  <c r="AV1211" i="3"/>
  <c r="BD1211" i="3"/>
  <c r="R1211" i="3"/>
  <c r="Z1211" i="3"/>
  <c r="AH1211" i="3"/>
  <c r="AP1211" i="3"/>
  <c r="AX1211" i="3"/>
  <c r="BF1211" i="3"/>
  <c r="BL1214" i="3"/>
  <c r="BJ1214" i="3"/>
  <c r="BM1226" i="3"/>
  <c r="BM1216" i="3"/>
  <c r="BM1223" i="3"/>
  <c r="BL1223" i="3"/>
  <c r="BM1228" i="3"/>
  <c r="BJ1228" i="3"/>
  <c r="BN1232" i="3"/>
  <c r="BK1232" i="3"/>
  <c r="BJ1234" i="3"/>
  <c r="BL1224" i="3"/>
  <c r="BM1243" i="3"/>
  <c r="BM1246" i="3"/>
  <c r="BK1238" i="3"/>
  <c r="BN1238" i="3"/>
  <c r="BL1240" i="3"/>
  <c r="BK1244" i="3"/>
  <c r="BN1244" i="3"/>
  <c r="BL1247" i="3"/>
  <c r="BJ1247" i="3"/>
  <c r="BL1248" i="3"/>
  <c r="BM1237" i="3"/>
  <c r="Z1262" i="3"/>
  <c r="AU1262" i="3"/>
  <c r="BM1255" i="3"/>
  <c r="BM1259" i="3"/>
  <c r="BM1235" i="3"/>
  <c r="BN1243" i="3"/>
  <c r="BL1261" i="3"/>
  <c r="AK1262" i="3"/>
  <c r="BN1265" i="3"/>
  <c r="BK1265" i="3"/>
  <c r="BM1266" i="3"/>
  <c r="BN1269" i="3"/>
  <c r="BK1269" i="3"/>
  <c r="BM1270" i="3"/>
  <c r="BK1273" i="3"/>
  <c r="BN1273" i="3"/>
  <c r="BK1277" i="3"/>
  <c r="BN1277" i="3"/>
  <c r="BM1252" i="3"/>
  <c r="BN1256" i="3"/>
  <c r="BK1256" i="3"/>
  <c r="BJ1256" i="3"/>
  <c r="U1260" i="3"/>
  <c r="U1262" i="3"/>
  <c r="AO1260" i="3"/>
  <c r="S1260" i="3"/>
  <c r="AX1260" i="3"/>
  <c r="AC1260" i="3"/>
  <c r="BG1260" i="3"/>
  <c r="AL1260" i="3"/>
  <c r="Q1260" i="3"/>
  <c r="AV1260" i="3"/>
  <c r="AF1260" i="3"/>
  <c r="P1260" i="3"/>
  <c r="BJ1261" i="3"/>
  <c r="AO1262" i="3"/>
  <c r="S1262" i="3"/>
  <c r="AX1262" i="3"/>
  <c r="AC1262" i="3"/>
  <c r="BG1262" i="3"/>
  <c r="AL1262" i="3"/>
  <c r="Q1262" i="3"/>
  <c r="AV1262" i="3"/>
  <c r="AF1262" i="3"/>
  <c r="P1262" i="3"/>
  <c r="BL1272" i="3"/>
  <c r="BM1274" i="3"/>
  <c r="BL1278" i="3"/>
  <c r="BN1281" i="3"/>
  <c r="BK1281" i="3"/>
  <c r="BN1282" i="3"/>
  <c r="BK1282" i="3"/>
  <c r="BJ1288" i="3"/>
  <c r="BN1289" i="3"/>
  <c r="BK1289" i="3"/>
  <c r="BM1281" i="3"/>
  <c r="BL1287" i="3"/>
  <c r="BJ1287" i="3"/>
  <c r="BM1289" i="3"/>
  <c r="BJ1276" i="3"/>
  <c r="BJ1278" i="3"/>
  <c r="BN1295" i="3"/>
  <c r="BK1295" i="3"/>
  <c r="BL1300" i="3"/>
  <c r="BN1291" i="3"/>
  <c r="BM1296" i="3"/>
  <c r="BJ1311" i="3"/>
  <c r="BL1292" i="3"/>
  <c r="BN1296" i="3"/>
  <c r="BK1296" i="3"/>
  <c r="BM1311" i="3"/>
  <c r="BN1293" i="3"/>
  <c r="BK1293" i="3"/>
  <c r="BL1293" i="3"/>
  <c r="BJ1293" i="3"/>
  <c r="BN1297" i="3"/>
  <c r="BK1297" i="3"/>
  <c r="BM1303" i="3"/>
  <c r="BN1305" i="3"/>
  <c r="BK1305" i="3"/>
  <c r="BM1306" i="3"/>
  <c r="BN1311" i="3"/>
  <c r="BK1311" i="3"/>
  <c r="BM1309" i="3"/>
  <c r="BL1310" i="3"/>
  <c r="BJ1310" i="3"/>
  <c r="BN1301" i="3"/>
  <c r="BK1301" i="3"/>
  <c r="BN1313" i="3"/>
  <c r="BK1313" i="3"/>
  <c r="BK1314" i="3"/>
  <c r="BN1314" i="3"/>
  <c r="BM1314" i="3"/>
  <c r="BK1204" i="3"/>
  <c r="BN1204" i="3"/>
  <c r="BJ1200" i="3"/>
  <c r="BK1207" i="3"/>
  <c r="BN1207" i="3"/>
  <c r="BK1200" i="3"/>
  <c r="BN1200" i="3"/>
  <c r="V1199" i="3"/>
  <c r="BM1199" i="3" s="1"/>
  <c r="BJ1202" i="3"/>
  <c r="BM1202" i="3"/>
  <c r="BJ1205" i="3"/>
  <c r="BH1199" i="3"/>
  <c r="AR1199" i="3"/>
  <c r="AB1199" i="3"/>
  <c r="BG1199" i="3"/>
  <c r="AQ1199" i="3"/>
  <c r="AA1199" i="3"/>
  <c r="BI1199" i="3"/>
  <c r="AS1199" i="3"/>
  <c r="AC1199" i="3"/>
  <c r="M1199" i="3"/>
  <c r="V1201" i="3"/>
  <c r="BK1201" i="3" s="1"/>
  <c r="AL1201" i="3"/>
  <c r="BB1201" i="3"/>
  <c r="Z1201" i="3"/>
  <c r="AP1201" i="3"/>
  <c r="BF1201" i="3"/>
  <c r="AD1201" i="3"/>
  <c r="AT1201" i="3"/>
  <c r="N1201" i="3"/>
  <c r="BN1201" i="3" s="1"/>
  <c r="BM1204" i="3"/>
  <c r="BD1201" i="3"/>
  <c r="AN1201" i="3"/>
  <c r="X1201" i="3"/>
  <c r="BC1201" i="3"/>
  <c r="AM1201" i="3"/>
  <c r="W1201" i="3"/>
  <c r="BM1201" i="3" s="1"/>
  <c r="BE1201" i="3"/>
  <c r="AO1201" i="3"/>
  <c r="Y1201" i="3"/>
  <c r="AL1203" i="3"/>
  <c r="R1203" i="3"/>
  <c r="BH1203" i="3"/>
  <c r="AR1203" i="3"/>
  <c r="AB1203" i="3"/>
  <c r="BM1203" i="3" s="1"/>
  <c r="BG1203" i="3"/>
  <c r="AQ1203" i="3"/>
  <c r="AA1203" i="3"/>
  <c r="BI1203" i="3"/>
  <c r="AS1203" i="3"/>
  <c r="AC1203" i="3"/>
  <c r="BL1207" i="3"/>
  <c r="O1206" i="3"/>
  <c r="S1206" i="3"/>
  <c r="W1206" i="3"/>
  <c r="AA1206" i="3"/>
  <c r="AE1206" i="3"/>
  <c r="AI1206" i="3"/>
  <c r="AM1206" i="3"/>
  <c r="AQ1206" i="3"/>
  <c r="AU1206" i="3"/>
  <c r="AY1206" i="3"/>
  <c r="BC1206" i="3"/>
  <c r="BG1206" i="3"/>
  <c r="M1206" i="3"/>
  <c r="Q1206" i="3"/>
  <c r="U1206" i="3"/>
  <c r="Y1206" i="3"/>
  <c r="AC1206" i="3"/>
  <c r="AG1206" i="3"/>
  <c r="AK1206" i="3"/>
  <c r="AO1206" i="3"/>
  <c r="AS1206" i="3"/>
  <c r="AW1206" i="3"/>
  <c r="BA1206" i="3"/>
  <c r="BE1206" i="3"/>
  <c r="BI1206" i="3"/>
  <c r="R1206" i="3"/>
  <c r="Z1206" i="3"/>
  <c r="AH1206" i="3"/>
  <c r="AP1206" i="3"/>
  <c r="AX1206" i="3"/>
  <c r="BF1206" i="3"/>
  <c r="T1206" i="3"/>
  <c r="AB1206" i="3"/>
  <c r="AJ1206" i="3"/>
  <c r="AR1206" i="3"/>
  <c r="AZ1206" i="3"/>
  <c r="BH1206" i="3"/>
  <c r="N1206" i="3"/>
  <c r="V1206" i="3"/>
  <c r="AD1206" i="3"/>
  <c r="AL1206" i="3"/>
  <c r="AT1206" i="3"/>
  <c r="BB1206" i="3"/>
  <c r="P1206" i="3"/>
  <c r="X1206" i="3"/>
  <c r="AF1206" i="3"/>
  <c r="AN1206" i="3"/>
  <c r="AV1206" i="3"/>
  <c r="BD1206" i="3"/>
  <c r="BN1205" i="3"/>
  <c r="BK1212" i="3"/>
  <c r="BN1212" i="3"/>
  <c r="BL1209" i="3"/>
  <c r="BJ1210" i="3"/>
  <c r="BN1214" i="3"/>
  <c r="BK1214" i="3"/>
  <c r="BN1215" i="3"/>
  <c r="BJ1216" i="3"/>
  <c r="BM1215" i="3"/>
  <c r="BJ1226" i="3"/>
  <c r="BL1229" i="3"/>
  <c r="BN1217" i="3"/>
  <c r="BK1217" i="3"/>
  <c r="BJ1217" i="3"/>
  <c r="BM1221" i="3"/>
  <c r="BN1223" i="3"/>
  <c r="BK1223" i="3"/>
  <c r="BN1234" i="3"/>
  <c r="BK1234" i="3"/>
  <c r="BJ1236" i="3"/>
  <c r="BM1224" i="3"/>
  <c r="BJ1224" i="3"/>
  <c r="BN1226" i="3"/>
  <c r="BM1233" i="3"/>
  <c r="BM1239" i="3"/>
  <c r="BM1245" i="3"/>
  <c r="BM1248" i="3"/>
  <c r="BL1238" i="3"/>
  <c r="BK1242" i="3"/>
  <c r="BN1242" i="3"/>
  <c r="BL1245" i="3"/>
  <c r="BJ1245" i="3"/>
  <c r="BL1246" i="3"/>
  <c r="BJ1251" i="3"/>
  <c r="BN1237" i="3"/>
  <c r="BK1237" i="3"/>
  <c r="BL1237" i="3"/>
  <c r="BJ1237" i="3"/>
  <c r="BM1254" i="3"/>
  <c r="BM1258" i="3"/>
  <c r="BJ1264" i="3"/>
  <c r="BJ1266" i="3"/>
  <c r="BJ1268" i="3"/>
  <c r="BJ1270" i="3"/>
  <c r="BL1273" i="3"/>
  <c r="BL1277" i="3"/>
  <c r="BL1235" i="3"/>
  <c r="BJ1235" i="3"/>
  <c r="BN1253" i="3"/>
  <c r="BK1253" i="3"/>
  <c r="BJ1253" i="3"/>
  <c r="O1260" i="3"/>
  <c r="BF1262" i="3"/>
  <c r="BL1266" i="3"/>
  <c r="BJ1267" i="3"/>
  <c r="BL1270" i="3"/>
  <c r="BJ1275" i="3"/>
  <c r="BN1280" i="3"/>
  <c r="BK1280" i="3"/>
  <c r="AP1260" i="3"/>
  <c r="AP1262" i="3"/>
  <c r="BN1264" i="3"/>
  <c r="BK1274" i="3"/>
  <c r="BN1274" i="3"/>
  <c r="BN1278" i="3"/>
  <c r="BK1278" i="3"/>
  <c r="BJ1280" i="3"/>
  <c r="BN1241" i="3"/>
  <c r="BN1249" i="3"/>
  <c r="BN1255" i="3"/>
  <c r="BK1255" i="3"/>
  <c r="BJ1255" i="3"/>
  <c r="BE1260" i="3"/>
  <c r="AI1260" i="3"/>
  <c r="N1260" i="3"/>
  <c r="AS1260" i="3"/>
  <c r="W1260" i="3"/>
  <c r="BB1260" i="3"/>
  <c r="AG1260" i="3"/>
  <c r="BH1260" i="3"/>
  <c r="AR1260" i="3"/>
  <c r="AB1260" i="3"/>
  <c r="BM1261" i="3"/>
  <c r="BE1262" i="3"/>
  <c r="AI1262" i="3"/>
  <c r="N1262" i="3"/>
  <c r="AS1262" i="3"/>
  <c r="BL1262" i="3" s="1"/>
  <c r="W1262" i="3"/>
  <c r="BB1262" i="3"/>
  <c r="AG1262" i="3"/>
  <c r="BH1262" i="3"/>
  <c r="AR1262" i="3"/>
  <c r="AB1262" i="3"/>
  <c r="BL1274" i="3"/>
  <c r="BM1276" i="3"/>
  <c r="BJ1286" i="3"/>
  <c r="BN1287" i="3"/>
  <c r="BK1287" i="3"/>
  <c r="BN1288" i="3"/>
  <c r="BK1288" i="3"/>
  <c r="BL1291" i="3"/>
  <c r="BL1281" i="3"/>
  <c r="BJ1281" i="3"/>
  <c r="BM1283" i="3"/>
  <c r="BL1289" i="3"/>
  <c r="BJ1289" i="3"/>
  <c r="BM1292" i="3"/>
  <c r="BJ1292" i="3"/>
  <c r="BM1295" i="3"/>
  <c r="BN1294" i="3"/>
  <c r="BK1294" i="3"/>
  <c r="BJ1295" i="3"/>
  <c r="BJ1300" i="3"/>
  <c r="BL1297" i="3"/>
  <c r="BL1303" i="3"/>
  <c r="BJ1303" i="3"/>
  <c r="BJ1306" i="3"/>
  <c r="BL1306" i="3"/>
  <c r="BN1307" i="3"/>
  <c r="BK1307" i="3"/>
  <c r="BL1309" i="3"/>
  <c r="BJ1309" i="3"/>
  <c r="BN1310" i="3"/>
  <c r="BK1310" i="3"/>
  <c r="BL1301" i="3"/>
  <c r="BM1313" i="3"/>
  <c r="BJ1314" i="3"/>
  <c r="BL1314" i="3"/>
  <c r="BM1315" i="3"/>
  <c r="BJ1315" i="3"/>
  <c r="BN1299" i="3"/>
  <c r="BK1299" i="3"/>
  <c r="BN1300" i="3"/>
  <c r="N1198" i="3"/>
  <c r="BJ1198" i="3" s="1"/>
  <c r="R1198" i="3"/>
  <c r="V1198" i="3"/>
  <c r="Z1198" i="3"/>
  <c r="AD1198" i="3"/>
  <c r="AH1198" i="3"/>
  <c r="AL1198" i="3"/>
  <c r="AP1198" i="3"/>
  <c r="AT1198" i="3"/>
  <c r="AX1198" i="3"/>
  <c r="BB1198" i="3"/>
  <c r="BF1198" i="3"/>
  <c r="O1198" i="3"/>
  <c r="BL1198" i="3" s="1"/>
  <c r="S1198" i="3"/>
  <c r="BM1198" i="3" s="1"/>
  <c r="W1198" i="3"/>
  <c r="AA1198" i="3"/>
  <c r="AE1198" i="3"/>
  <c r="AI1198" i="3"/>
  <c r="AM1198" i="3"/>
  <c r="AQ1198" i="3"/>
  <c r="AU1198" i="3"/>
  <c r="AY1198" i="3"/>
  <c r="BC1198" i="3"/>
  <c r="BG1198" i="3"/>
  <c r="P1198" i="3"/>
  <c r="T1198" i="3"/>
  <c r="X1198" i="3"/>
  <c r="AB1198" i="3"/>
  <c r="AF1198" i="3"/>
  <c r="AJ1198" i="3"/>
  <c r="AN1198" i="3"/>
  <c r="AR1198" i="3"/>
  <c r="AV1198" i="3"/>
  <c r="AZ1198" i="3"/>
  <c r="BD1198" i="3"/>
  <c r="BH1198" i="3"/>
  <c r="M1198" i="3"/>
  <c r="Q1198" i="3"/>
  <c r="U1198" i="3"/>
  <c r="Y1198" i="3"/>
  <c r="AC1198" i="3"/>
  <c r="AG1198" i="3"/>
  <c r="AK1198" i="3"/>
  <c r="AO1198" i="3"/>
  <c r="AS1198" i="3"/>
  <c r="AW1198" i="3"/>
  <c r="BE1198" i="3"/>
  <c r="BI1198" i="3"/>
  <c r="BA1198" i="3"/>
  <c r="Q1163" i="3"/>
  <c r="W1163" i="3"/>
  <c r="AB1163" i="3"/>
  <c r="AG1163" i="3"/>
  <c r="AM1163" i="3"/>
  <c r="AR1163" i="3"/>
  <c r="AW1163" i="3"/>
  <c r="BH1163" i="3"/>
  <c r="P1163" i="3"/>
  <c r="U1163" i="3"/>
  <c r="AA1163" i="3"/>
  <c r="AF1163" i="3"/>
  <c r="AK1163" i="3"/>
  <c r="AQ1163" i="3"/>
  <c r="AV1163" i="3"/>
  <c r="BA1163" i="3"/>
  <c r="BG1163" i="3"/>
  <c r="BC1163" i="3"/>
  <c r="W1155" i="3"/>
  <c r="AG1155" i="3"/>
  <c r="AR1155" i="3"/>
  <c r="BC1155" i="3"/>
  <c r="P1155" i="3"/>
  <c r="U1155" i="3"/>
  <c r="AA1155" i="3"/>
  <c r="AF1155" i="3"/>
  <c r="AK1155" i="3"/>
  <c r="AQ1155" i="3"/>
  <c r="AV1155" i="3"/>
  <c r="BA1155" i="3"/>
  <c r="BG1155" i="3"/>
  <c r="Q1155" i="3"/>
  <c r="AB1155" i="3"/>
  <c r="AM1155" i="3"/>
  <c r="AW1155" i="3"/>
  <c r="BH1155" i="3"/>
  <c r="AB1147" i="3"/>
  <c r="AJ1147" i="3"/>
  <c r="AR1147" i="3"/>
  <c r="BH1147" i="3"/>
  <c r="T1147" i="3"/>
  <c r="AZ1147" i="3"/>
  <c r="S1147" i="3"/>
  <c r="AA1147" i="3"/>
  <c r="AI1147" i="3"/>
  <c r="AQ1147" i="3"/>
  <c r="AY1147" i="3"/>
  <c r="BG1147" i="3"/>
  <c r="T1137" i="3"/>
  <c r="AJ1137" i="3"/>
  <c r="BH1137" i="3"/>
  <c r="S1137" i="3"/>
  <c r="AA1137" i="3"/>
  <c r="AI1137" i="3"/>
  <c r="AQ1137" i="3"/>
  <c r="AY1137" i="3"/>
  <c r="BG1137" i="3"/>
  <c r="AB1137" i="3"/>
  <c r="AR1137" i="3"/>
  <c r="AZ1137" i="3"/>
  <c r="BN1132" i="3"/>
  <c r="BK1132" i="3"/>
  <c r="P1197" i="3"/>
  <c r="T1197" i="3"/>
  <c r="X1197" i="3"/>
  <c r="AB1197" i="3"/>
  <c r="AF1197" i="3"/>
  <c r="AJ1197" i="3"/>
  <c r="AN1197" i="3"/>
  <c r="AR1197" i="3"/>
  <c r="AV1197" i="3"/>
  <c r="AZ1197" i="3"/>
  <c r="BD1197" i="3"/>
  <c r="BH1197" i="3"/>
  <c r="O1197" i="3"/>
  <c r="W1197" i="3"/>
  <c r="AE1197" i="3"/>
  <c r="AM1197" i="3"/>
  <c r="AU1197" i="3"/>
  <c r="BC1197" i="3"/>
  <c r="M1197" i="3"/>
  <c r="Q1197" i="3"/>
  <c r="U1197" i="3"/>
  <c r="Y1197" i="3"/>
  <c r="AC1197" i="3"/>
  <c r="AG1197" i="3"/>
  <c r="AK1197" i="3"/>
  <c r="AO1197" i="3"/>
  <c r="AS1197" i="3"/>
  <c r="AW1197" i="3"/>
  <c r="BA1197" i="3"/>
  <c r="BE1197" i="3"/>
  <c r="BI1197" i="3"/>
  <c r="S1197" i="3"/>
  <c r="AA1197" i="3"/>
  <c r="AI1197" i="3"/>
  <c r="AQ1197" i="3"/>
  <c r="AY1197" i="3"/>
  <c r="BG1197" i="3"/>
  <c r="N1197" i="3"/>
  <c r="R1197" i="3"/>
  <c r="V1197" i="3"/>
  <c r="Z1197" i="3"/>
  <c r="AD1197" i="3"/>
  <c r="AH1197" i="3"/>
  <c r="AL1197" i="3"/>
  <c r="AP1197" i="3"/>
  <c r="AT1197" i="3"/>
  <c r="AX1197" i="3"/>
  <c r="BB1197" i="3"/>
  <c r="BF1197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O1196" i="3"/>
  <c r="S1196" i="3"/>
  <c r="W1196" i="3"/>
  <c r="AA1196" i="3"/>
  <c r="AE1196" i="3"/>
  <c r="AI1196" i="3"/>
  <c r="AM1196" i="3"/>
  <c r="AQ1196" i="3"/>
  <c r="AU1196" i="3"/>
  <c r="AY1196" i="3"/>
  <c r="BC1196" i="3"/>
  <c r="BG1196" i="3"/>
  <c r="P1196" i="3"/>
  <c r="T1196" i="3"/>
  <c r="X1196" i="3"/>
  <c r="AB1196" i="3"/>
  <c r="AF1196" i="3"/>
  <c r="AJ1196" i="3"/>
  <c r="AN1196" i="3"/>
  <c r="AR1196" i="3"/>
  <c r="AV1196" i="3"/>
  <c r="AZ1196" i="3"/>
  <c r="BD1196" i="3"/>
  <c r="BH1196" i="3"/>
  <c r="M1196" i="3"/>
  <c r="Q1196" i="3"/>
  <c r="U1196" i="3"/>
  <c r="Y1196" i="3"/>
  <c r="AC1196" i="3"/>
  <c r="AG1196" i="3"/>
  <c r="AK1196" i="3"/>
  <c r="AO1196" i="3"/>
  <c r="AS1196" i="3"/>
  <c r="AW1196" i="3"/>
  <c r="BA1196" i="3"/>
  <c r="BE1196" i="3"/>
  <c r="BI1196" i="3"/>
  <c r="Q1169" i="3"/>
  <c r="W1169" i="3"/>
  <c r="AB1169" i="3"/>
  <c r="AG1169" i="3"/>
  <c r="AM1169" i="3"/>
  <c r="AR1169" i="3"/>
  <c r="AW1169" i="3"/>
  <c r="BC1169" i="3"/>
  <c r="BH1169" i="3"/>
  <c r="P1169" i="3"/>
  <c r="U1169" i="3"/>
  <c r="AA1169" i="3"/>
  <c r="AF1169" i="3"/>
  <c r="AK1169" i="3"/>
  <c r="AQ1169" i="3"/>
  <c r="AV1169" i="3"/>
  <c r="BA1169" i="3"/>
  <c r="BG1169" i="3"/>
  <c r="BK1164" i="3"/>
  <c r="Q1161" i="3"/>
  <c r="W1161" i="3"/>
  <c r="AB1161" i="3"/>
  <c r="AG1161" i="3"/>
  <c r="AM1161" i="3"/>
  <c r="AR1161" i="3"/>
  <c r="AW1161" i="3"/>
  <c r="BC1161" i="3"/>
  <c r="BH1161" i="3"/>
  <c r="P1161" i="3"/>
  <c r="U1161" i="3"/>
  <c r="AA1161" i="3"/>
  <c r="AF1161" i="3"/>
  <c r="AK1161" i="3"/>
  <c r="AQ1161" i="3"/>
  <c r="AV1161" i="3"/>
  <c r="BA1161" i="3"/>
  <c r="BG1161" i="3"/>
  <c r="W1153" i="3"/>
  <c r="AB1153" i="3"/>
  <c r="AM1153" i="3"/>
  <c r="AW1153" i="3"/>
  <c r="BH1153" i="3"/>
  <c r="P1153" i="3"/>
  <c r="U1153" i="3"/>
  <c r="AA1153" i="3"/>
  <c r="AF1153" i="3"/>
  <c r="AK1153" i="3"/>
  <c r="AQ1153" i="3"/>
  <c r="AV1153" i="3"/>
  <c r="BA1153" i="3"/>
  <c r="BG1153" i="3"/>
  <c r="Q1153" i="3"/>
  <c r="AG1153" i="3"/>
  <c r="AR1153" i="3"/>
  <c r="BC1153" i="3"/>
  <c r="T1145" i="3"/>
  <c r="AJ1145" i="3"/>
  <c r="AZ1145" i="3"/>
  <c r="S1145" i="3"/>
  <c r="AA1145" i="3"/>
  <c r="AI1145" i="3"/>
  <c r="AQ1145" i="3"/>
  <c r="AY1145" i="3"/>
  <c r="BG1145" i="3"/>
  <c r="AB1145" i="3"/>
  <c r="AR1145" i="3"/>
  <c r="BH1145" i="3"/>
  <c r="P1195" i="3"/>
  <c r="T1195" i="3"/>
  <c r="X1195" i="3"/>
  <c r="AB1195" i="3"/>
  <c r="AF1195" i="3"/>
  <c r="AJ1195" i="3"/>
  <c r="AN1195" i="3"/>
  <c r="AR1195" i="3"/>
  <c r="AV1195" i="3"/>
  <c r="AZ1195" i="3"/>
  <c r="BD1195" i="3"/>
  <c r="BH1195" i="3"/>
  <c r="O1195" i="3"/>
  <c r="S1195" i="3"/>
  <c r="W1195" i="3"/>
  <c r="AA1195" i="3"/>
  <c r="AE1195" i="3"/>
  <c r="AI1195" i="3"/>
  <c r="AM1195" i="3"/>
  <c r="AQ1195" i="3"/>
  <c r="AY1195" i="3"/>
  <c r="BC1195" i="3"/>
  <c r="BG1195" i="3"/>
  <c r="M1195" i="3"/>
  <c r="Q1195" i="3"/>
  <c r="U1195" i="3"/>
  <c r="Y1195" i="3"/>
  <c r="AC1195" i="3"/>
  <c r="AG1195" i="3"/>
  <c r="AK1195" i="3"/>
  <c r="AO1195" i="3"/>
  <c r="AS1195" i="3"/>
  <c r="AW1195" i="3"/>
  <c r="BA1195" i="3"/>
  <c r="BE1195" i="3"/>
  <c r="BI1195" i="3"/>
  <c r="N1195" i="3"/>
  <c r="R1195" i="3"/>
  <c r="V1195" i="3"/>
  <c r="Z1195" i="3"/>
  <c r="AD1195" i="3"/>
  <c r="AH1195" i="3"/>
  <c r="AL1195" i="3"/>
  <c r="AP1195" i="3"/>
  <c r="AT1195" i="3"/>
  <c r="AX1195" i="3"/>
  <c r="BB1195" i="3"/>
  <c r="BF1195" i="3"/>
  <c r="AU1195" i="3"/>
  <c r="N1194" i="3"/>
  <c r="R1194" i="3"/>
  <c r="V1194" i="3"/>
  <c r="Z1194" i="3"/>
  <c r="AD1194" i="3"/>
  <c r="AH1194" i="3"/>
  <c r="AL1194" i="3"/>
  <c r="AP1194" i="3"/>
  <c r="AT1194" i="3"/>
  <c r="AX1194" i="3"/>
  <c r="BB1194" i="3"/>
  <c r="BF1194" i="3"/>
  <c r="M1194" i="3"/>
  <c r="Q1194" i="3"/>
  <c r="U1194" i="3"/>
  <c r="Y1194" i="3"/>
  <c r="AC1194" i="3"/>
  <c r="AG1194" i="3"/>
  <c r="AK1194" i="3"/>
  <c r="AO1194" i="3"/>
  <c r="AS1194" i="3"/>
  <c r="BA1194" i="3"/>
  <c r="BE1194" i="3"/>
  <c r="O1194" i="3"/>
  <c r="S1194" i="3"/>
  <c r="W1194" i="3"/>
  <c r="AA1194" i="3"/>
  <c r="AE1194" i="3"/>
  <c r="AI1194" i="3"/>
  <c r="AM1194" i="3"/>
  <c r="AQ1194" i="3"/>
  <c r="AU1194" i="3"/>
  <c r="AY1194" i="3"/>
  <c r="BC1194" i="3"/>
  <c r="BG1194" i="3"/>
  <c r="P1194" i="3"/>
  <c r="T1194" i="3"/>
  <c r="X1194" i="3"/>
  <c r="AB1194" i="3"/>
  <c r="AF1194" i="3"/>
  <c r="AJ1194" i="3"/>
  <c r="AN1194" i="3"/>
  <c r="AR1194" i="3"/>
  <c r="AV1194" i="3"/>
  <c r="AZ1194" i="3"/>
  <c r="BD1194" i="3"/>
  <c r="BH1194" i="3"/>
  <c r="AW1194" i="3"/>
  <c r="BI1194" i="3"/>
  <c r="BN1170" i="3"/>
  <c r="Q1167" i="3"/>
  <c r="W1167" i="3"/>
  <c r="AB1167" i="3"/>
  <c r="AG1167" i="3"/>
  <c r="AM1167" i="3"/>
  <c r="AR1167" i="3"/>
  <c r="AW1167" i="3"/>
  <c r="BC1167" i="3"/>
  <c r="P1167" i="3"/>
  <c r="U1167" i="3"/>
  <c r="AA1167" i="3"/>
  <c r="AF1167" i="3"/>
  <c r="AK1167" i="3"/>
  <c r="AQ1167" i="3"/>
  <c r="AV1167" i="3"/>
  <c r="BA1167" i="3"/>
  <c r="BG1167" i="3"/>
  <c r="BH1167" i="3"/>
  <c r="Q1159" i="3"/>
  <c r="W1159" i="3"/>
  <c r="AG1159" i="3"/>
  <c r="AM1159" i="3"/>
  <c r="AR1159" i="3"/>
  <c r="BC1159" i="3"/>
  <c r="P1159" i="3"/>
  <c r="U1159" i="3"/>
  <c r="AA1159" i="3"/>
  <c r="AF1159" i="3"/>
  <c r="AK1159" i="3"/>
  <c r="AQ1159" i="3"/>
  <c r="AV1159" i="3"/>
  <c r="BA1159" i="3"/>
  <c r="BG1159" i="3"/>
  <c r="AB1159" i="3"/>
  <c r="AW1159" i="3"/>
  <c r="BH1159" i="3"/>
  <c r="Q1151" i="3"/>
  <c r="AB1151" i="3"/>
  <c r="AG1151" i="3"/>
  <c r="AM1151" i="3"/>
  <c r="AW1151" i="3"/>
  <c r="BH1151" i="3"/>
  <c r="W1151" i="3"/>
  <c r="AR1151" i="3"/>
  <c r="BC1151" i="3"/>
  <c r="P1151" i="3"/>
  <c r="U1151" i="3"/>
  <c r="AA1151" i="3"/>
  <c r="AF1151" i="3"/>
  <c r="AK1151" i="3"/>
  <c r="AQ1151" i="3"/>
  <c r="AV1151" i="3"/>
  <c r="BA1151" i="3"/>
  <c r="BG1151" i="3"/>
  <c r="AB1143" i="3"/>
  <c r="AJ1143" i="3"/>
  <c r="AZ1143" i="3"/>
  <c r="S1143" i="3"/>
  <c r="AA1143" i="3"/>
  <c r="AI1143" i="3"/>
  <c r="AQ1143" i="3"/>
  <c r="AY1143" i="3"/>
  <c r="BG1143" i="3"/>
  <c r="T1143" i="3"/>
  <c r="AR1143" i="3"/>
  <c r="BH1143" i="3"/>
  <c r="P1193" i="3"/>
  <c r="T1193" i="3"/>
  <c r="X1193" i="3"/>
  <c r="AB1193" i="3"/>
  <c r="AF1193" i="3"/>
  <c r="AJ1193" i="3"/>
  <c r="AN1193" i="3"/>
  <c r="AR1193" i="3"/>
  <c r="AV1193" i="3"/>
  <c r="AZ1193" i="3"/>
  <c r="BD1193" i="3"/>
  <c r="BH1193" i="3"/>
  <c r="M1193" i="3"/>
  <c r="Q1193" i="3"/>
  <c r="U1193" i="3"/>
  <c r="Y1193" i="3"/>
  <c r="AC1193" i="3"/>
  <c r="AG1193" i="3"/>
  <c r="AK1193" i="3"/>
  <c r="AO1193" i="3"/>
  <c r="AS1193" i="3"/>
  <c r="AW1193" i="3"/>
  <c r="BA1193" i="3"/>
  <c r="BE1193" i="3"/>
  <c r="BI1193" i="3"/>
  <c r="N1193" i="3"/>
  <c r="R1193" i="3"/>
  <c r="V1193" i="3"/>
  <c r="Z1193" i="3"/>
  <c r="AD1193" i="3"/>
  <c r="AH1193" i="3"/>
  <c r="AL1193" i="3"/>
  <c r="AP1193" i="3"/>
  <c r="AT1193" i="3"/>
  <c r="AX1193" i="3"/>
  <c r="BB1193" i="3"/>
  <c r="BF1193" i="3"/>
  <c r="O1193" i="3"/>
  <c r="S1193" i="3"/>
  <c r="W1193" i="3"/>
  <c r="AA1193" i="3"/>
  <c r="AE1193" i="3"/>
  <c r="AI1193" i="3"/>
  <c r="AM1193" i="3"/>
  <c r="AQ1193" i="3"/>
  <c r="AU1193" i="3"/>
  <c r="AY1193" i="3"/>
  <c r="BC1193" i="3"/>
  <c r="BG1193" i="3"/>
  <c r="N1192" i="3"/>
  <c r="R1192" i="3"/>
  <c r="V1192" i="3"/>
  <c r="Z1192" i="3"/>
  <c r="AD1192" i="3"/>
  <c r="AH1192" i="3"/>
  <c r="AL1192" i="3"/>
  <c r="AP1192" i="3"/>
  <c r="AT1192" i="3"/>
  <c r="AX1192" i="3"/>
  <c r="BB1192" i="3"/>
  <c r="BF1192" i="3"/>
  <c r="M1192" i="3"/>
  <c r="Q1192" i="3"/>
  <c r="U1192" i="3"/>
  <c r="Y1192" i="3"/>
  <c r="AC1192" i="3"/>
  <c r="AG1192" i="3"/>
  <c r="AK1192" i="3"/>
  <c r="AO1192" i="3"/>
  <c r="AS1192" i="3"/>
  <c r="AW1192" i="3"/>
  <c r="BA1192" i="3"/>
  <c r="BE1192" i="3"/>
  <c r="BI1192" i="3"/>
  <c r="O1192" i="3"/>
  <c r="S1192" i="3"/>
  <c r="W1192" i="3"/>
  <c r="AA1192" i="3"/>
  <c r="AE1192" i="3"/>
  <c r="AI1192" i="3"/>
  <c r="AM1192" i="3"/>
  <c r="AQ1192" i="3"/>
  <c r="AU1192" i="3"/>
  <c r="AY1192" i="3"/>
  <c r="BC1192" i="3"/>
  <c r="BG1192" i="3"/>
  <c r="P1192" i="3"/>
  <c r="T1192" i="3"/>
  <c r="X1192" i="3"/>
  <c r="AB1192" i="3"/>
  <c r="AF1192" i="3"/>
  <c r="AJ1192" i="3"/>
  <c r="AN1192" i="3"/>
  <c r="AR1192" i="3"/>
  <c r="AV1192" i="3"/>
  <c r="AZ1192" i="3"/>
  <c r="BD1192" i="3"/>
  <c r="BH1192" i="3"/>
  <c r="P1191" i="3"/>
  <c r="T1191" i="3"/>
  <c r="X1191" i="3"/>
  <c r="AB1191" i="3"/>
  <c r="AF1191" i="3"/>
  <c r="AJ1191" i="3"/>
  <c r="AN1191" i="3"/>
  <c r="AR1191" i="3"/>
  <c r="AV1191" i="3"/>
  <c r="AZ1191" i="3"/>
  <c r="BD1191" i="3"/>
  <c r="BH1191" i="3"/>
  <c r="M1191" i="3"/>
  <c r="Q1191" i="3"/>
  <c r="U1191" i="3"/>
  <c r="Y1191" i="3"/>
  <c r="AC1191" i="3"/>
  <c r="AG1191" i="3"/>
  <c r="AK1191" i="3"/>
  <c r="AO1191" i="3"/>
  <c r="AS1191" i="3"/>
  <c r="AW1191" i="3"/>
  <c r="BA1191" i="3"/>
  <c r="BE1191" i="3"/>
  <c r="BI1191" i="3"/>
  <c r="N1191" i="3"/>
  <c r="R1191" i="3"/>
  <c r="V1191" i="3"/>
  <c r="Z1191" i="3"/>
  <c r="AD1191" i="3"/>
  <c r="AH1191" i="3"/>
  <c r="AL1191" i="3"/>
  <c r="AP1191" i="3"/>
  <c r="AT1191" i="3"/>
  <c r="AX1191" i="3"/>
  <c r="BB1191" i="3"/>
  <c r="BF1191" i="3"/>
  <c r="AY1191" i="3"/>
  <c r="O1191" i="3"/>
  <c r="S1191" i="3"/>
  <c r="W1191" i="3"/>
  <c r="AA1191" i="3"/>
  <c r="AE1191" i="3"/>
  <c r="AI1191" i="3"/>
  <c r="AM1191" i="3"/>
  <c r="AQ1191" i="3"/>
  <c r="AU1191" i="3"/>
  <c r="BC1191" i="3"/>
  <c r="BG1191" i="3"/>
  <c r="N1190" i="3"/>
  <c r="BJ1190" i="3" s="1"/>
  <c r="R1190" i="3"/>
  <c r="V1190" i="3"/>
  <c r="Z1190" i="3"/>
  <c r="AD1190" i="3"/>
  <c r="AH1190" i="3"/>
  <c r="AL1190" i="3"/>
  <c r="AP1190" i="3"/>
  <c r="AT1190" i="3"/>
  <c r="AX1190" i="3"/>
  <c r="BB1190" i="3"/>
  <c r="BF1190" i="3"/>
  <c r="M1190" i="3"/>
  <c r="Q1190" i="3"/>
  <c r="U1190" i="3"/>
  <c r="Y1190" i="3"/>
  <c r="AC1190" i="3"/>
  <c r="AG1190" i="3"/>
  <c r="AK1190" i="3"/>
  <c r="AO1190" i="3"/>
  <c r="AS1190" i="3"/>
  <c r="AW1190" i="3"/>
  <c r="BA1190" i="3"/>
  <c r="BE1190" i="3"/>
  <c r="BI1190" i="3"/>
  <c r="O1190" i="3"/>
  <c r="BL1190" i="3" s="1"/>
  <c r="S1190" i="3"/>
  <c r="BM1190" i="3" s="1"/>
  <c r="W1190" i="3"/>
  <c r="AA1190" i="3"/>
  <c r="AE1190" i="3"/>
  <c r="AI1190" i="3"/>
  <c r="AM1190" i="3"/>
  <c r="AQ1190" i="3"/>
  <c r="AU1190" i="3"/>
  <c r="AY1190" i="3"/>
  <c r="BC1190" i="3"/>
  <c r="BG1190" i="3"/>
  <c r="P1190" i="3"/>
  <c r="T1190" i="3"/>
  <c r="X1190" i="3"/>
  <c r="AB1190" i="3"/>
  <c r="AF1190" i="3"/>
  <c r="AJ1190" i="3"/>
  <c r="AN1190" i="3"/>
  <c r="AR1190" i="3"/>
  <c r="AV1190" i="3"/>
  <c r="AZ1190" i="3"/>
  <c r="BD1190" i="3"/>
  <c r="BH1190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M1189" i="3"/>
  <c r="Q1189" i="3"/>
  <c r="U1189" i="3"/>
  <c r="Y1189" i="3"/>
  <c r="AC1189" i="3"/>
  <c r="AG1189" i="3"/>
  <c r="AK1189" i="3"/>
  <c r="AO1189" i="3"/>
  <c r="AS1189" i="3"/>
  <c r="AW1189" i="3"/>
  <c r="BA1189" i="3"/>
  <c r="BE1189" i="3"/>
  <c r="BI1189" i="3"/>
  <c r="O1189" i="3"/>
  <c r="S1189" i="3"/>
  <c r="W1189" i="3"/>
  <c r="AA1189" i="3"/>
  <c r="AE1189" i="3"/>
  <c r="AI1189" i="3"/>
  <c r="AM1189" i="3"/>
  <c r="AQ1189" i="3"/>
  <c r="AY1189" i="3"/>
  <c r="BC1189" i="3"/>
  <c r="BG1189" i="3"/>
  <c r="N1189" i="3"/>
  <c r="R1189" i="3"/>
  <c r="V1189" i="3"/>
  <c r="Z1189" i="3"/>
  <c r="AD1189" i="3"/>
  <c r="AH1189" i="3"/>
  <c r="AL1189" i="3"/>
  <c r="AP1189" i="3"/>
  <c r="AT1189" i="3"/>
  <c r="AX1189" i="3"/>
  <c r="BB1189" i="3"/>
  <c r="BF1189" i="3"/>
  <c r="AU1189" i="3"/>
  <c r="N1188" i="3"/>
  <c r="R1188" i="3"/>
  <c r="V1188" i="3"/>
  <c r="Z1188" i="3"/>
  <c r="AD1188" i="3"/>
  <c r="AH1188" i="3"/>
  <c r="AL1188" i="3"/>
  <c r="AP1188" i="3"/>
  <c r="AT1188" i="3"/>
  <c r="AX1188" i="3"/>
  <c r="BB1188" i="3"/>
  <c r="BF1188" i="3"/>
  <c r="M1188" i="3"/>
  <c r="Q1188" i="3"/>
  <c r="U1188" i="3"/>
  <c r="Y1188" i="3"/>
  <c r="AC1188" i="3"/>
  <c r="AG1188" i="3"/>
  <c r="AK1188" i="3"/>
  <c r="AO1188" i="3"/>
  <c r="AS1188" i="3"/>
  <c r="AW1188" i="3"/>
  <c r="BA1188" i="3"/>
  <c r="BE1188" i="3"/>
  <c r="BI1188" i="3"/>
  <c r="O1188" i="3"/>
  <c r="S1188" i="3"/>
  <c r="W1188" i="3"/>
  <c r="AA1188" i="3"/>
  <c r="AE1188" i="3"/>
  <c r="AI1188" i="3"/>
  <c r="AM1188" i="3"/>
  <c r="AQ1188" i="3"/>
  <c r="AU1188" i="3"/>
  <c r="AY1188" i="3"/>
  <c r="BC1188" i="3"/>
  <c r="BG1188" i="3"/>
  <c r="P1188" i="3"/>
  <c r="T1188" i="3"/>
  <c r="X1188" i="3"/>
  <c r="AB1188" i="3"/>
  <c r="AF1188" i="3"/>
  <c r="AJ1188" i="3"/>
  <c r="AN1188" i="3"/>
  <c r="AR1188" i="3"/>
  <c r="AV1188" i="3"/>
  <c r="AZ1188" i="3"/>
  <c r="BD1188" i="3"/>
  <c r="BH1188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O1187" i="3"/>
  <c r="S1187" i="3"/>
  <c r="W1187" i="3"/>
  <c r="AA1187" i="3"/>
  <c r="AE1187" i="3"/>
  <c r="AI1187" i="3"/>
  <c r="AM1187" i="3"/>
  <c r="AQ1187" i="3"/>
  <c r="AU1187" i="3"/>
  <c r="AY1187" i="3"/>
  <c r="BC1187" i="3"/>
  <c r="BG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N1187" i="3"/>
  <c r="R1187" i="3"/>
  <c r="V1187" i="3"/>
  <c r="Z1187" i="3"/>
  <c r="AD1187" i="3"/>
  <c r="AH1187" i="3"/>
  <c r="AL1187" i="3"/>
  <c r="AP1187" i="3"/>
  <c r="AT1187" i="3"/>
  <c r="AX1187" i="3"/>
  <c r="BB1187" i="3"/>
  <c r="BF1187" i="3"/>
  <c r="N1186" i="3"/>
  <c r="R1186" i="3"/>
  <c r="V1186" i="3"/>
  <c r="Z1186" i="3"/>
  <c r="AD1186" i="3"/>
  <c r="AH1186" i="3"/>
  <c r="AL1186" i="3"/>
  <c r="AP1186" i="3"/>
  <c r="AT1186" i="3"/>
  <c r="AX1186" i="3"/>
  <c r="BB1186" i="3"/>
  <c r="BF1186" i="3"/>
  <c r="O1186" i="3"/>
  <c r="S1186" i="3"/>
  <c r="W1186" i="3"/>
  <c r="AA1186" i="3"/>
  <c r="AE1186" i="3"/>
  <c r="AI1186" i="3"/>
  <c r="AM1186" i="3"/>
  <c r="AQ1186" i="3"/>
  <c r="AU1186" i="3"/>
  <c r="AY1186" i="3"/>
  <c r="BC1186" i="3"/>
  <c r="BG1186" i="3"/>
  <c r="P1186" i="3"/>
  <c r="T1186" i="3"/>
  <c r="X1186" i="3"/>
  <c r="AB1186" i="3"/>
  <c r="AF1186" i="3"/>
  <c r="AJ1186" i="3"/>
  <c r="AN1186" i="3"/>
  <c r="AR1186" i="3"/>
  <c r="AV1186" i="3"/>
  <c r="AZ1186" i="3"/>
  <c r="BD1186" i="3"/>
  <c r="BH1186" i="3"/>
  <c r="M1186" i="3"/>
  <c r="Q1186" i="3"/>
  <c r="U1186" i="3"/>
  <c r="Y1186" i="3"/>
  <c r="AC1186" i="3"/>
  <c r="AG1186" i="3"/>
  <c r="AK1186" i="3"/>
  <c r="AO1186" i="3"/>
  <c r="AS1186" i="3"/>
  <c r="AW1186" i="3"/>
  <c r="BA1186" i="3"/>
  <c r="BE1186" i="3"/>
  <c r="BI1186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O1185" i="3"/>
  <c r="S1185" i="3"/>
  <c r="W1185" i="3"/>
  <c r="AA1185" i="3"/>
  <c r="AE1185" i="3"/>
  <c r="AI1185" i="3"/>
  <c r="AM1185" i="3"/>
  <c r="AQ1185" i="3"/>
  <c r="AU1185" i="3"/>
  <c r="AY1185" i="3"/>
  <c r="BC1185" i="3"/>
  <c r="BG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N1185" i="3"/>
  <c r="R1185" i="3"/>
  <c r="V1185" i="3"/>
  <c r="Z1185" i="3"/>
  <c r="AD1185" i="3"/>
  <c r="AH1185" i="3"/>
  <c r="AL1185" i="3"/>
  <c r="AP1185" i="3"/>
  <c r="AT1185" i="3"/>
  <c r="BB1185" i="3"/>
  <c r="BF1185" i="3"/>
  <c r="AX1185" i="3"/>
  <c r="N1184" i="3"/>
  <c r="R1184" i="3"/>
  <c r="V1184" i="3"/>
  <c r="Z1184" i="3"/>
  <c r="AD1184" i="3"/>
  <c r="AH1184" i="3"/>
  <c r="AL1184" i="3"/>
  <c r="AP1184" i="3"/>
  <c r="AT1184" i="3"/>
  <c r="AX1184" i="3"/>
  <c r="BB1184" i="3"/>
  <c r="BF1184" i="3"/>
  <c r="O1184" i="3"/>
  <c r="S1184" i="3"/>
  <c r="W1184" i="3"/>
  <c r="AA1184" i="3"/>
  <c r="AE1184" i="3"/>
  <c r="AI1184" i="3"/>
  <c r="AM1184" i="3"/>
  <c r="AQ1184" i="3"/>
  <c r="AU1184" i="3"/>
  <c r="AY1184" i="3"/>
  <c r="BC1184" i="3"/>
  <c r="BG1184" i="3"/>
  <c r="M1184" i="3"/>
  <c r="Q1184" i="3"/>
  <c r="U1184" i="3"/>
  <c r="Y1184" i="3"/>
  <c r="AC1184" i="3"/>
  <c r="AG1184" i="3"/>
  <c r="AK1184" i="3"/>
  <c r="AO1184" i="3"/>
  <c r="AS1184" i="3"/>
  <c r="AW1184" i="3"/>
  <c r="BA1184" i="3"/>
  <c r="BE1184" i="3"/>
  <c r="BI1184" i="3"/>
  <c r="P1184" i="3"/>
  <c r="T1184" i="3"/>
  <c r="X1184" i="3"/>
  <c r="AB1184" i="3"/>
  <c r="AF1184" i="3"/>
  <c r="AJ1184" i="3"/>
  <c r="AN1184" i="3"/>
  <c r="AR1184" i="3"/>
  <c r="AV1184" i="3"/>
  <c r="AZ1184" i="3"/>
  <c r="BD1184" i="3"/>
  <c r="BH1184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O1183" i="3"/>
  <c r="S1183" i="3"/>
  <c r="W1183" i="3"/>
  <c r="AA1183" i="3"/>
  <c r="AE1183" i="3"/>
  <c r="AI1183" i="3"/>
  <c r="AM1183" i="3"/>
  <c r="AQ1183" i="3"/>
  <c r="AU1183" i="3"/>
  <c r="AY1183" i="3"/>
  <c r="BC1183" i="3"/>
  <c r="BG1183" i="3"/>
  <c r="N1183" i="3"/>
  <c r="R1183" i="3"/>
  <c r="V1183" i="3"/>
  <c r="Z1183" i="3"/>
  <c r="AD1183" i="3"/>
  <c r="AH1183" i="3"/>
  <c r="AL1183" i="3"/>
  <c r="AP1183" i="3"/>
  <c r="AT1183" i="3"/>
  <c r="AX1183" i="3"/>
  <c r="BB1183" i="3"/>
  <c r="BF1183" i="3"/>
  <c r="N1182" i="3"/>
  <c r="R1182" i="3"/>
  <c r="V1182" i="3"/>
  <c r="Z1182" i="3"/>
  <c r="AD1182" i="3"/>
  <c r="AH1182" i="3"/>
  <c r="AL1182" i="3"/>
  <c r="AP1182" i="3"/>
  <c r="AT1182" i="3"/>
  <c r="AX1182" i="3"/>
  <c r="BB1182" i="3"/>
  <c r="BF1182" i="3"/>
  <c r="BE1182" i="3"/>
  <c r="O1182" i="3"/>
  <c r="S1182" i="3"/>
  <c r="W1182" i="3"/>
  <c r="AA1182" i="3"/>
  <c r="AE1182" i="3"/>
  <c r="AI1182" i="3"/>
  <c r="AM1182" i="3"/>
  <c r="AQ1182" i="3"/>
  <c r="AU1182" i="3"/>
  <c r="AY1182" i="3"/>
  <c r="BC1182" i="3"/>
  <c r="BG1182" i="3"/>
  <c r="M1182" i="3"/>
  <c r="Q1182" i="3"/>
  <c r="U1182" i="3"/>
  <c r="Y1182" i="3"/>
  <c r="AC1182" i="3"/>
  <c r="AG1182" i="3"/>
  <c r="AK1182" i="3"/>
  <c r="AO1182" i="3"/>
  <c r="AS1182" i="3"/>
  <c r="AW1182" i="3"/>
  <c r="BA1182" i="3"/>
  <c r="BI1182" i="3"/>
  <c r="P1182" i="3"/>
  <c r="T1182" i="3"/>
  <c r="X1182" i="3"/>
  <c r="AB1182" i="3"/>
  <c r="AF1182" i="3"/>
  <c r="AJ1182" i="3"/>
  <c r="AN1182" i="3"/>
  <c r="AR1182" i="3"/>
  <c r="AV1182" i="3"/>
  <c r="AZ1182" i="3"/>
  <c r="BD1182" i="3"/>
  <c r="BH1182" i="3"/>
  <c r="P1181" i="3"/>
  <c r="T1181" i="3"/>
  <c r="X1181" i="3"/>
  <c r="AB1181" i="3"/>
  <c r="AF1181" i="3"/>
  <c r="AJ1181" i="3"/>
  <c r="AN1181" i="3"/>
  <c r="AR1181" i="3"/>
  <c r="AV1181" i="3"/>
  <c r="AZ1181" i="3"/>
  <c r="BD1181" i="3"/>
  <c r="BH1181" i="3"/>
  <c r="O1181" i="3"/>
  <c r="S1181" i="3"/>
  <c r="W1181" i="3"/>
  <c r="AA1181" i="3"/>
  <c r="AE1181" i="3"/>
  <c r="AI1181" i="3"/>
  <c r="AM1181" i="3"/>
  <c r="AQ1181" i="3"/>
  <c r="AU1181" i="3"/>
  <c r="AY1181" i="3"/>
  <c r="BC1181" i="3"/>
  <c r="BG1181" i="3"/>
  <c r="M1181" i="3"/>
  <c r="Q1181" i="3"/>
  <c r="U1181" i="3"/>
  <c r="Y1181" i="3"/>
  <c r="AC1181" i="3"/>
  <c r="AG1181" i="3"/>
  <c r="AK1181" i="3"/>
  <c r="AO1181" i="3"/>
  <c r="AS1181" i="3"/>
  <c r="AW1181" i="3"/>
  <c r="BA1181" i="3"/>
  <c r="BE1181" i="3"/>
  <c r="BI1181" i="3"/>
  <c r="N1181" i="3"/>
  <c r="R1181" i="3"/>
  <c r="V1181" i="3"/>
  <c r="Z1181" i="3"/>
  <c r="AD1181" i="3"/>
  <c r="AH1181" i="3"/>
  <c r="AL1181" i="3"/>
  <c r="AP1181" i="3"/>
  <c r="AT1181" i="3"/>
  <c r="AX1181" i="3"/>
  <c r="BB1181" i="3"/>
  <c r="BF1181" i="3"/>
  <c r="N1180" i="3"/>
  <c r="R1180" i="3"/>
  <c r="V1180" i="3"/>
  <c r="Z1180" i="3"/>
  <c r="AD1180" i="3"/>
  <c r="AH1180" i="3"/>
  <c r="AL1180" i="3"/>
  <c r="AP1180" i="3"/>
  <c r="AT1180" i="3"/>
  <c r="AX1180" i="3"/>
  <c r="BB1180" i="3"/>
  <c r="BF1180" i="3"/>
  <c r="AS1180" i="3"/>
  <c r="O1180" i="3"/>
  <c r="S1180" i="3"/>
  <c r="W1180" i="3"/>
  <c r="AA1180" i="3"/>
  <c r="AE1180" i="3"/>
  <c r="AI1180" i="3"/>
  <c r="AM1180" i="3"/>
  <c r="AQ1180" i="3"/>
  <c r="AU1180" i="3"/>
  <c r="AY1180" i="3"/>
  <c r="BC1180" i="3"/>
  <c r="BG1180" i="3"/>
  <c r="M1180" i="3"/>
  <c r="Q1180" i="3"/>
  <c r="U1180" i="3"/>
  <c r="Y1180" i="3"/>
  <c r="AC1180" i="3"/>
  <c r="AG1180" i="3"/>
  <c r="AK1180" i="3"/>
  <c r="AO1180" i="3"/>
  <c r="AW1180" i="3"/>
  <c r="BA1180" i="3"/>
  <c r="BE1180" i="3"/>
  <c r="BI1180" i="3"/>
  <c r="P1180" i="3"/>
  <c r="T1180" i="3"/>
  <c r="X1180" i="3"/>
  <c r="AB1180" i="3"/>
  <c r="AF1180" i="3"/>
  <c r="AJ1180" i="3"/>
  <c r="AN1180" i="3"/>
  <c r="AR1180" i="3"/>
  <c r="AV1180" i="3"/>
  <c r="AZ1180" i="3"/>
  <c r="BD1180" i="3"/>
  <c r="BH1180" i="3"/>
  <c r="P1179" i="3"/>
  <c r="T1179" i="3"/>
  <c r="X1179" i="3"/>
  <c r="AB1179" i="3"/>
  <c r="AF1179" i="3"/>
  <c r="AJ1179" i="3"/>
  <c r="AN1179" i="3"/>
  <c r="AR1179" i="3"/>
  <c r="AV1179" i="3"/>
  <c r="AZ1179" i="3"/>
  <c r="BD1179" i="3"/>
  <c r="BH1179" i="3"/>
  <c r="M1179" i="3"/>
  <c r="Q1179" i="3"/>
  <c r="U1179" i="3"/>
  <c r="Y1179" i="3"/>
  <c r="AC1179" i="3"/>
  <c r="AG1179" i="3"/>
  <c r="AK1179" i="3"/>
  <c r="AO1179" i="3"/>
  <c r="AS1179" i="3"/>
  <c r="AW1179" i="3"/>
  <c r="BA1179" i="3"/>
  <c r="BE1179" i="3"/>
  <c r="BI1179" i="3"/>
  <c r="W1179" i="3"/>
  <c r="AM1179" i="3"/>
  <c r="AY1179" i="3"/>
  <c r="BG1179" i="3"/>
  <c r="N1179" i="3"/>
  <c r="R1179" i="3"/>
  <c r="V1179" i="3"/>
  <c r="Z1179" i="3"/>
  <c r="AD1179" i="3"/>
  <c r="AH1179" i="3"/>
  <c r="AL1179" i="3"/>
  <c r="AP1179" i="3"/>
  <c r="AT1179" i="3"/>
  <c r="AX1179" i="3"/>
  <c r="BB1179" i="3"/>
  <c r="BF1179" i="3"/>
  <c r="O1179" i="3"/>
  <c r="S1179" i="3"/>
  <c r="AA1179" i="3"/>
  <c r="AE1179" i="3"/>
  <c r="AI1179" i="3"/>
  <c r="AQ1179" i="3"/>
  <c r="AU1179" i="3"/>
  <c r="BC1179" i="3"/>
  <c r="N1178" i="3"/>
  <c r="BJ1178" i="3" s="1"/>
  <c r="R1178" i="3"/>
  <c r="V1178" i="3"/>
  <c r="Z1178" i="3"/>
  <c r="AD1178" i="3"/>
  <c r="AH1178" i="3"/>
  <c r="AL1178" i="3"/>
  <c r="AP1178" i="3"/>
  <c r="AT1178" i="3"/>
  <c r="AX1178" i="3"/>
  <c r="BB1178" i="3"/>
  <c r="BF1178" i="3"/>
  <c r="M1178" i="3"/>
  <c r="Q1178" i="3"/>
  <c r="U1178" i="3"/>
  <c r="Y1178" i="3"/>
  <c r="AC1178" i="3"/>
  <c r="AG1178" i="3"/>
  <c r="AK1178" i="3"/>
  <c r="AO1178" i="3"/>
  <c r="AS1178" i="3"/>
  <c r="AW1178" i="3"/>
  <c r="BA1178" i="3"/>
  <c r="BE1178" i="3"/>
  <c r="BI1178" i="3"/>
  <c r="O1178" i="3"/>
  <c r="BL1178" i="3" s="1"/>
  <c r="S1178" i="3"/>
  <c r="BM1178" i="3" s="1"/>
  <c r="W1178" i="3"/>
  <c r="AA1178" i="3"/>
  <c r="AE1178" i="3"/>
  <c r="AI1178" i="3"/>
  <c r="AM1178" i="3"/>
  <c r="AQ1178" i="3"/>
  <c r="AU1178" i="3"/>
  <c r="AY1178" i="3"/>
  <c r="BC1178" i="3"/>
  <c r="BG1178" i="3"/>
  <c r="P1178" i="3"/>
  <c r="T1178" i="3"/>
  <c r="X1178" i="3"/>
  <c r="AB1178" i="3"/>
  <c r="AF1178" i="3"/>
  <c r="AJ1178" i="3"/>
  <c r="AN1178" i="3"/>
  <c r="AR1178" i="3"/>
  <c r="AV1178" i="3"/>
  <c r="AZ1178" i="3"/>
  <c r="BD1178" i="3"/>
  <c r="BH1178" i="3"/>
  <c r="P1177" i="3"/>
  <c r="T1177" i="3"/>
  <c r="X1177" i="3"/>
  <c r="AB1177" i="3"/>
  <c r="AF1177" i="3"/>
  <c r="AJ1177" i="3"/>
  <c r="AN1177" i="3"/>
  <c r="AR1177" i="3"/>
  <c r="AV1177" i="3"/>
  <c r="AZ1177" i="3"/>
  <c r="BD1177" i="3"/>
  <c r="BH1177" i="3"/>
  <c r="M1177" i="3"/>
  <c r="Q1177" i="3"/>
  <c r="U1177" i="3"/>
  <c r="Y1177" i="3"/>
  <c r="AC1177" i="3"/>
  <c r="AG1177" i="3"/>
  <c r="AK1177" i="3"/>
  <c r="AO1177" i="3"/>
  <c r="AS1177" i="3"/>
  <c r="AW1177" i="3"/>
  <c r="BA1177" i="3"/>
  <c r="BE1177" i="3"/>
  <c r="BI1177" i="3"/>
  <c r="O1177" i="3"/>
  <c r="S1177" i="3"/>
  <c r="W1177" i="3"/>
  <c r="AA1177" i="3"/>
  <c r="AE1177" i="3"/>
  <c r="AI1177" i="3"/>
  <c r="AM1177" i="3"/>
  <c r="AQ1177" i="3"/>
  <c r="AU1177" i="3"/>
  <c r="AY1177" i="3"/>
  <c r="BC1177" i="3"/>
  <c r="BG1177" i="3"/>
  <c r="N1177" i="3"/>
  <c r="R1177" i="3"/>
  <c r="V1177" i="3"/>
  <c r="Z1177" i="3"/>
  <c r="AD1177" i="3"/>
  <c r="AH1177" i="3"/>
  <c r="AL1177" i="3"/>
  <c r="AP1177" i="3"/>
  <c r="AT1177" i="3"/>
  <c r="AX1177" i="3"/>
  <c r="BB1177" i="3"/>
  <c r="BF1177" i="3"/>
  <c r="N1176" i="3"/>
  <c r="BJ1176" i="3" s="1"/>
  <c r="R1176" i="3"/>
  <c r="V1176" i="3"/>
  <c r="Z1176" i="3"/>
  <c r="AD1176" i="3"/>
  <c r="AH1176" i="3"/>
  <c r="AL1176" i="3"/>
  <c r="AP1176" i="3"/>
  <c r="AT1176" i="3"/>
  <c r="AX1176" i="3"/>
  <c r="BB1176" i="3"/>
  <c r="BF1176" i="3"/>
  <c r="M1176" i="3"/>
  <c r="Q1176" i="3"/>
  <c r="U1176" i="3"/>
  <c r="Y1176" i="3"/>
  <c r="AC1176" i="3"/>
  <c r="AG1176" i="3"/>
  <c r="AK1176" i="3"/>
  <c r="AO1176" i="3"/>
  <c r="AS1176" i="3"/>
  <c r="AW1176" i="3"/>
  <c r="BA1176" i="3"/>
  <c r="BE1176" i="3"/>
  <c r="BI1176" i="3"/>
  <c r="O1176" i="3"/>
  <c r="BL1176" i="3" s="1"/>
  <c r="S1176" i="3"/>
  <c r="BM1176" i="3" s="1"/>
  <c r="W1176" i="3"/>
  <c r="AA1176" i="3"/>
  <c r="AE1176" i="3"/>
  <c r="AI1176" i="3"/>
  <c r="AM1176" i="3"/>
  <c r="AQ1176" i="3"/>
  <c r="AU1176" i="3"/>
  <c r="AY1176" i="3"/>
  <c r="BC1176" i="3"/>
  <c r="BG1176" i="3"/>
  <c r="P1176" i="3"/>
  <c r="T1176" i="3"/>
  <c r="X1176" i="3"/>
  <c r="AB1176" i="3"/>
  <c r="AF1176" i="3"/>
  <c r="AJ1176" i="3"/>
  <c r="AN1176" i="3"/>
  <c r="AR1176" i="3"/>
  <c r="AV1176" i="3"/>
  <c r="AZ1176" i="3"/>
  <c r="BD1176" i="3"/>
  <c r="BH1176" i="3"/>
  <c r="P1175" i="3"/>
  <c r="T1175" i="3"/>
  <c r="X1175" i="3"/>
  <c r="AB1175" i="3"/>
  <c r="AF1175" i="3"/>
  <c r="AJ1175" i="3"/>
  <c r="AN1175" i="3"/>
  <c r="AR1175" i="3"/>
  <c r="AV1175" i="3"/>
  <c r="AZ1175" i="3"/>
  <c r="BD1175" i="3"/>
  <c r="BH1175" i="3"/>
  <c r="M1175" i="3"/>
  <c r="Q1175" i="3"/>
  <c r="U1175" i="3"/>
  <c r="Y1175" i="3"/>
  <c r="AC1175" i="3"/>
  <c r="AG1175" i="3"/>
  <c r="AK1175" i="3"/>
  <c r="AO1175" i="3"/>
  <c r="AS1175" i="3"/>
  <c r="AW1175" i="3"/>
  <c r="BA1175" i="3"/>
  <c r="BE1175" i="3"/>
  <c r="BI1175" i="3"/>
  <c r="O1175" i="3"/>
  <c r="S1175" i="3"/>
  <c r="W1175" i="3"/>
  <c r="AA1175" i="3"/>
  <c r="AE1175" i="3"/>
  <c r="AI1175" i="3"/>
  <c r="AQ1175" i="3"/>
  <c r="AU1175" i="3"/>
  <c r="AY1175" i="3"/>
  <c r="BC1175" i="3"/>
  <c r="N1175" i="3"/>
  <c r="R1175" i="3"/>
  <c r="V1175" i="3"/>
  <c r="Z1175" i="3"/>
  <c r="AD1175" i="3"/>
  <c r="AH1175" i="3"/>
  <c r="AL1175" i="3"/>
  <c r="AP1175" i="3"/>
  <c r="AT1175" i="3"/>
  <c r="AX1175" i="3"/>
  <c r="BB1175" i="3"/>
  <c r="BF1175" i="3"/>
  <c r="AM1175" i="3"/>
  <c r="BG1175" i="3"/>
  <c r="N1174" i="3"/>
  <c r="R1174" i="3"/>
  <c r="V1174" i="3"/>
  <c r="Z1174" i="3"/>
  <c r="AD1174" i="3"/>
  <c r="AH1174" i="3"/>
  <c r="AL1174" i="3"/>
  <c r="AP1174" i="3"/>
  <c r="AT1174" i="3"/>
  <c r="AX1174" i="3"/>
  <c r="BB1174" i="3"/>
  <c r="BF1174" i="3"/>
  <c r="M1174" i="3"/>
  <c r="Q1174" i="3"/>
  <c r="U1174" i="3"/>
  <c r="Y1174" i="3"/>
  <c r="AC1174" i="3"/>
  <c r="AG1174" i="3"/>
  <c r="AK1174" i="3"/>
  <c r="AO1174" i="3"/>
  <c r="AS1174" i="3"/>
  <c r="AW1174" i="3"/>
  <c r="BA1174" i="3"/>
  <c r="BE1174" i="3"/>
  <c r="BI1174" i="3"/>
  <c r="O1174" i="3"/>
  <c r="S1174" i="3"/>
  <c r="W1174" i="3"/>
  <c r="AA1174" i="3"/>
  <c r="AE1174" i="3"/>
  <c r="AI1174" i="3"/>
  <c r="AM1174" i="3"/>
  <c r="AQ1174" i="3"/>
  <c r="AU1174" i="3"/>
  <c r="AY1174" i="3"/>
  <c r="BC1174" i="3"/>
  <c r="BG1174" i="3"/>
  <c r="P1174" i="3"/>
  <c r="T1174" i="3"/>
  <c r="X1174" i="3"/>
  <c r="AB1174" i="3"/>
  <c r="AF1174" i="3"/>
  <c r="AJ1174" i="3"/>
  <c r="AN1174" i="3"/>
  <c r="AR1174" i="3"/>
  <c r="AV1174" i="3"/>
  <c r="AZ1174" i="3"/>
  <c r="BD1174" i="3"/>
  <c r="BH1174" i="3"/>
  <c r="P1173" i="3"/>
  <c r="T1173" i="3"/>
  <c r="X1173" i="3"/>
  <c r="AB1173" i="3"/>
  <c r="AF1173" i="3"/>
  <c r="AJ1173" i="3"/>
  <c r="AN1173" i="3"/>
  <c r="AR1173" i="3"/>
  <c r="AV1173" i="3"/>
  <c r="AZ1173" i="3"/>
  <c r="BD1173" i="3"/>
  <c r="BH1173" i="3"/>
  <c r="M1173" i="3"/>
  <c r="Q1173" i="3"/>
  <c r="U1173" i="3"/>
  <c r="Y1173" i="3"/>
  <c r="AC1173" i="3"/>
  <c r="AG1173" i="3"/>
  <c r="AK1173" i="3"/>
  <c r="AO1173" i="3"/>
  <c r="AS1173" i="3"/>
  <c r="AW1173" i="3"/>
  <c r="BA1173" i="3"/>
  <c r="BE1173" i="3"/>
  <c r="BI1173" i="3"/>
  <c r="O1173" i="3"/>
  <c r="W1173" i="3"/>
  <c r="AA1173" i="3"/>
  <c r="AE1173" i="3"/>
  <c r="AM1173" i="3"/>
  <c r="AU1173" i="3"/>
  <c r="BC1173" i="3"/>
  <c r="N1173" i="3"/>
  <c r="R1173" i="3"/>
  <c r="V1173" i="3"/>
  <c r="Z1173" i="3"/>
  <c r="AD1173" i="3"/>
  <c r="AH1173" i="3"/>
  <c r="AL1173" i="3"/>
  <c r="AP1173" i="3"/>
  <c r="AT1173" i="3"/>
  <c r="AX1173" i="3"/>
  <c r="BB1173" i="3"/>
  <c r="BF1173" i="3"/>
  <c r="S1173" i="3"/>
  <c r="AI1173" i="3"/>
  <c r="AQ1173" i="3"/>
  <c r="AY1173" i="3"/>
  <c r="BG1173" i="3"/>
  <c r="N1172" i="3"/>
  <c r="BJ1172" i="3" s="1"/>
  <c r="R1172" i="3"/>
  <c r="V1172" i="3"/>
  <c r="Z1172" i="3"/>
  <c r="AD1172" i="3"/>
  <c r="AH1172" i="3"/>
  <c r="AL1172" i="3"/>
  <c r="AP1172" i="3"/>
  <c r="AT1172" i="3"/>
  <c r="AX1172" i="3"/>
  <c r="BB1172" i="3"/>
  <c r="BF1172" i="3"/>
  <c r="M1172" i="3"/>
  <c r="Q1172" i="3"/>
  <c r="U1172" i="3"/>
  <c r="Y1172" i="3"/>
  <c r="AC1172" i="3"/>
  <c r="AG1172" i="3"/>
  <c r="AK1172" i="3"/>
  <c r="AO1172" i="3"/>
  <c r="AS1172" i="3"/>
  <c r="AW1172" i="3"/>
  <c r="BA1172" i="3"/>
  <c r="BE1172" i="3"/>
  <c r="BI1172" i="3"/>
  <c r="O1172" i="3"/>
  <c r="BL1172" i="3" s="1"/>
  <c r="S1172" i="3"/>
  <c r="BM1172" i="3" s="1"/>
  <c r="W1172" i="3"/>
  <c r="AA1172" i="3"/>
  <c r="AE1172" i="3"/>
  <c r="AI1172" i="3"/>
  <c r="AM1172" i="3"/>
  <c r="AQ1172" i="3"/>
  <c r="AU1172" i="3"/>
  <c r="AY1172" i="3"/>
  <c r="BC1172" i="3"/>
  <c r="BG1172" i="3"/>
  <c r="P1172" i="3"/>
  <c r="T1172" i="3"/>
  <c r="X1172" i="3"/>
  <c r="AB1172" i="3"/>
  <c r="AF1172" i="3"/>
  <c r="AJ1172" i="3"/>
  <c r="AN1172" i="3"/>
  <c r="AR1172" i="3"/>
  <c r="AV1172" i="3"/>
  <c r="AZ1172" i="3"/>
  <c r="BD1172" i="3"/>
  <c r="BH1172" i="3"/>
  <c r="P1171" i="3"/>
  <c r="T1171" i="3"/>
  <c r="X1171" i="3"/>
  <c r="AB1171" i="3"/>
  <c r="AF1171" i="3"/>
  <c r="AJ1171" i="3"/>
  <c r="AN1171" i="3"/>
  <c r="AR1171" i="3"/>
  <c r="AV1171" i="3"/>
  <c r="AZ1171" i="3"/>
  <c r="BD1171" i="3"/>
  <c r="BH1171" i="3"/>
  <c r="M1171" i="3"/>
  <c r="Q1171" i="3"/>
  <c r="U1171" i="3"/>
  <c r="Y1171" i="3"/>
  <c r="AC1171" i="3"/>
  <c r="AG1171" i="3"/>
  <c r="AK1171" i="3"/>
  <c r="AO1171" i="3"/>
  <c r="AS1171" i="3"/>
  <c r="AW1171" i="3"/>
  <c r="BA1171" i="3"/>
  <c r="BE1171" i="3"/>
  <c r="BI1171" i="3"/>
  <c r="O1171" i="3"/>
  <c r="S1171" i="3"/>
  <c r="W1171" i="3"/>
  <c r="AA1171" i="3"/>
  <c r="AE1171" i="3"/>
  <c r="AI1171" i="3"/>
  <c r="AM1171" i="3"/>
  <c r="AQ1171" i="3"/>
  <c r="AU1171" i="3"/>
  <c r="AY1171" i="3"/>
  <c r="BC1171" i="3"/>
  <c r="BG1171" i="3"/>
  <c r="N1171" i="3"/>
  <c r="R1171" i="3"/>
  <c r="V1171" i="3"/>
  <c r="Z1171" i="3"/>
  <c r="AD1171" i="3"/>
  <c r="AH1171" i="3"/>
  <c r="AL1171" i="3"/>
  <c r="AP1171" i="3"/>
  <c r="AT1171" i="3"/>
  <c r="AX1171" i="3"/>
  <c r="BB1171" i="3"/>
  <c r="BF1171" i="3"/>
  <c r="Q1165" i="3"/>
  <c r="W1165" i="3"/>
  <c r="AB1165" i="3"/>
  <c r="AG1165" i="3"/>
  <c r="AM1165" i="3"/>
  <c r="AR1165" i="3"/>
  <c r="AW1165" i="3"/>
  <c r="BC1165" i="3"/>
  <c r="BH1165" i="3"/>
  <c r="P1165" i="3"/>
  <c r="U1165" i="3"/>
  <c r="AA1165" i="3"/>
  <c r="AF1165" i="3"/>
  <c r="AK1165" i="3"/>
  <c r="AQ1165" i="3"/>
  <c r="AV1165" i="3"/>
  <c r="BA1165" i="3"/>
  <c r="BG1165" i="3"/>
  <c r="Q1157" i="3"/>
  <c r="W1157" i="3"/>
  <c r="AB1157" i="3"/>
  <c r="AG1157" i="3"/>
  <c r="AM1157" i="3"/>
  <c r="AR1157" i="3"/>
  <c r="AW1157" i="3"/>
  <c r="BC1157" i="3"/>
  <c r="BH1157" i="3"/>
  <c r="P1157" i="3"/>
  <c r="U1157" i="3"/>
  <c r="AA1157" i="3"/>
  <c r="AF1157" i="3"/>
  <c r="AK1157" i="3"/>
  <c r="AQ1157" i="3"/>
  <c r="AV1157" i="3"/>
  <c r="BA1157" i="3"/>
  <c r="BG1157" i="3"/>
  <c r="AB1149" i="3"/>
  <c r="AJ1149" i="3"/>
  <c r="AZ1149" i="3"/>
  <c r="T1149" i="3"/>
  <c r="AR1149" i="3"/>
  <c r="BH1149" i="3"/>
  <c r="S1149" i="3"/>
  <c r="AA1149" i="3"/>
  <c r="AI1149" i="3"/>
  <c r="AQ1149" i="3"/>
  <c r="AY1149" i="3"/>
  <c r="BG1149" i="3"/>
  <c r="T1139" i="3"/>
  <c r="AZ1139" i="3"/>
  <c r="S1139" i="3"/>
  <c r="BM1139" i="3" s="1"/>
  <c r="AA1139" i="3"/>
  <c r="AI1139" i="3"/>
  <c r="AQ1139" i="3"/>
  <c r="AY1139" i="3"/>
  <c r="BG1139" i="3"/>
  <c r="AB1139" i="3"/>
  <c r="AJ1139" i="3"/>
  <c r="AR1139" i="3"/>
  <c r="BH1139" i="3"/>
  <c r="BK1134" i="3"/>
  <c r="BN1134" i="3"/>
  <c r="P1091" i="3"/>
  <c r="T1091" i="3"/>
  <c r="X1091" i="3"/>
  <c r="AB1091" i="3"/>
  <c r="AF1091" i="3"/>
  <c r="AJ1091" i="3"/>
  <c r="AN1091" i="3"/>
  <c r="AR1091" i="3"/>
  <c r="AV1091" i="3"/>
  <c r="AZ1091" i="3"/>
  <c r="BD1091" i="3"/>
  <c r="BH1091" i="3"/>
  <c r="N1091" i="3"/>
  <c r="BJ1091" i="3" s="1"/>
  <c r="R1091" i="3"/>
  <c r="V1091" i="3"/>
  <c r="Z1091" i="3"/>
  <c r="AD1091" i="3"/>
  <c r="AH1091" i="3"/>
  <c r="AL1091" i="3"/>
  <c r="AP1091" i="3"/>
  <c r="AT1091" i="3"/>
  <c r="AX1091" i="3"/>
  <c r="BB1091" i="3"/>
  <c r="BF1091" i="3"/>
  <c r="Q1091" i="3"/>
  <c r="Y1091" i="3"/>
  <c r="AG1091" i="3"/>
  <c r="AO1091" i="3"/>
  <c r="AW1091" i="3"/>
  <c r="BE1091" i="3"/>
  <c r="S1091" i="3"/>
  <c r="BM1091" i="3" s="1"/>
  <c r="AA1091" i="3"/>
  <c r="AI1091" i="3"/>
  <c r="AQ1091" i="3"/>
  <c r="AY1091" i="3"/>
  <c r="BG1091" i="3"/>
  <c r="M1091" i="3"/>
  <c r="U1091" i="3"/>
  <c r="AC1091" i="3"/>
  <c r="AK1091" i="3"/>
  <c r="AS1091" i="3"/>
  <c r="BA1091" i="3"/>
  <c r="BI1091" i="3"/>
  <c r="AM1091" i="3"/>
  <c r="O1091" i="3"/>
  <c r="BL1091" i="3" s="1"/>
  <c r="AU1091" i="3"/>
  <c r="W1091" i="3"/>
  <c r="BC1091" i="3"/>
  <c r="M999" i="3"/>
  <c r="Q999" i="3"/>
  <c r="U999" i="3"/>
  <c r="Y999" i="3"/>
  <c r="AC999" i="3"/>
  <c r="AG999" i="3"/>
  <c r="AK999" i="3"/>
  <c r="AO999" i="3"/>
  <c r="AS999" i="3"/>
  <c r="AW999" i="3"/>
  <c r="BA999" i="3"/>
  <c r="BE999" i="3"/>
  <c r="BI999" i="3"/>
  <c r="N999" i="3"/>
  <c r="R999" i="3"/>
  <c r="V999" i="3"/>
  <c r="Z999" i="3"/>
  <c r="AD999" i="3"/>
  <c r="AH999" i="3"/>
  <c r="AL999" i="3"/>
  <c r="AP999" i="3"/>
  <c r="AT999" i="3"/>
  <c r="AX999" i="3"/>
  <c r="BB999" i="3"/>
  <c r="BF999" i="3"/>
  <c r="O999" i="3"/>
  <c r="S999" i="3"/>
  <c r="W999" i="3"/>
  <c r="AA999" i="3"/>
  <c r="AE999" i="3"/>
  <c r="AI999" i="3"/>
  <c r="AM999" i="3"/>
  <c r="AQ999" i="3"/>
  <c r="AU999" i="3"/>
  <c r="AY999" i="3"/>
  <c r="BC999" i="3"/>
  <c r="BG999" i="3"/>
  <c r="P999" i="3"/>
  <c r="AF999" i="3"/>
  <c r="AV999" i="3"/>
  <c r="T999" i="3"/>
  <c r="AJ999" i="3"/>
  <c r="AZ999" i="3"/>
  <c r="X999" i="3"/>
  <c r="AN999" i="3"/>
  <c r="BD999" i="3"/>
  <c r="AB999" i="3"/>
  <c r="AR999" i="3"/>
  <c r="BH999" i="3"/>
  <c r="P1170" i="3"/>
  <c r="T1170" i="3"/>
  <c r="X1170" i="3"/>
  <c r="AB1170" i="3"/>
  <c r="AF1170" i="3"/>
  <c r="AJ1170" i="3"/>
  <c r="AN1170" i="3"/>
  <c r="AR1170" i="3"/>
  <c r="N1169" i="3"/>
  <c r="R1169" i="3"/>
  <c r="V1169" i="3"/>
  <c r="Z1169" i="3"/>
  <c r="AD1169" i="3"/>
  <c r="AH1169" i="3"/>
  <c r="AL1169" i="3"/>
  <c r="AP1169" i="3"/>
  <c r="AT1169" i="3"/>
  <c r="AX1169" i="3"/>
  <c r="BB1169" i="3"/>
  <c r="BF1169" i="3"/>
  <c r="P1168" i="3"/>
  <c r="BK1168" i="3" s="1"/>
  <c r="T1168" i="3"/>
  <c r="X1168" i="3"/>
  <c r="AB1168" i="3"/>
  <c r="AF1168" i="3"/>
  <c r="AJ1168" i="3"/>
  <c r="AN1168" i="3"/>
  <c r="AR1168" i="3"/>
  <c r="AV1168" i="3"/>
  <c r="AZ1168" i="3"/>
  <c r="BD1168" i="3"/>
  <c r="BH1168" i="3"/>
  <c r="N1167" i="3"/>
  <c r="R1167" i="3"/>
  <c r="V1167" i="3"/>
  <c r="Z1167" i="3"/>
  <c r="AD1167" i="3"/>
  <c r="AH1167" i="3"/>
  <c r="AL1167" i="3"/>
  <c r="AP1167" i="3"/>
  <c r="AT1167" i="3"/>
  <c r="AX1167" i="3"/>
  <c r="BB1167" i="3"/>
  <c r="BF1167" i="3"/>
  <c r="P1166" i="3"/>
  <c r="BK1166" i="3" s="1"/>
  <c r="T1166" i="3"/>
  <c r="X1166" i="3"/>
  <c r="AB1166" i="3"/>
  <c r="AF1166" i="3"/>
  <c r="AJ1166" i="3"/>
  <c r="AN1166" i="3"/>
  <c r="AR1166" i="3"/>
  <c r="AV1166" i="3"/>
  <c r="AZ1166" i="3"/>
  <c r="BD1166" i="3"/>
  <c r="BH1166" i="3"/>
  <c r="N1165" i="3"/>
  <c r="R1165" i="3"/>
  <c r="V1165" i="3"/>
  <c r="Z1165" i="3"/>
  <c r="AD1165" i="3"/>
  <c r="AH1165" i="3"/>
  <c r="AL1165" i="3"/>
  <c r="AP1165" i="3"/>
  <c r="AT1165" i="3"/>
  <c r="AX1165" i="3"/>
  <c r="BB1165" i="3"/>
  <c r="BF1165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N1163" i="3"/>
  <c r="R1163" i="3"/>
  <c r="V1163" i="3"/>
  <c r="Z1163" i="3"/>
  <c r="AD1163" i="3"/>
  <c r="AH1163" i="3"/>
  <c r="AL1163" i="3"/>
  <c r="AP1163" i="3"/>
  <c r="AT1163" i="3"/>
  <c r="AX1163" i="3"/>
  <c r="BB1163" i="3"/>
  <c r="BF1163" i="3"/>
  <c r="P1162" i="3"/>
  <c r="BK1162" i="3" s="1"/>
  <c r="T1162" i="3"/>
  <c r="X1162" i="3"/>
  <c r="AB1162" i="3"/>
  <c r="AF1162" i="3"/>
  <c r="AJ1162" i="3"/>
  <c r="AN1162" i="3"/>
  <c r="AR1162" i="3"/>
  <c r="AV1162" i="3"/>
  <c r="AZ1162" i="3"/>
  <c r="BD1162" i="3"/>
  <c r="BH1162" i="3"/>
  <c r="N1161" i="3"/>
  <c r="R1161" i="3"/>
  <c r="V1161" i="3"/>
  <c r="Z1161" i="3"/>
  <c r="AD1161" i="3"/>
  <c r="AH1161" i="3"/>
  <c r="AL1161" i="3"/>
  <c r="AP1161" i="3"/>
  <c r="AT1161" i="3"/>
  <c r="AX1161" i="3"/>
  <c r="BB1161" i="3"/>
  <c r="BF1161" i="3"/>
  <c r="P1160" i="3"/>
  <c r="BK1160" i="3" s="1"/>
  <c r="T1160" i="3"/>
  <c r="X1160" i="3"/>
  <c r="AB1160" i="3"/>
  <c r="AF1160" i="3"/>
  <c r="AJ1160" i="3"/>
  <c r="AN1160" i="3"/>
  <c r="AR1160" i="3"/>
  <c r="AV1160" i="3"/>
  <c r="AZ1160" i="3"/>
  <c r="BD1160" i="3"/>
  <c r="BH1160" i="3"/>
  <c r="N1159" i="3"/>
  <c r="R1159" i="3"/>
  <c r="V1159" i="3"/>
  <c r="Z1159" i="3"/>
  <c r="AD1159" i="3"/>
  <c r="AH1159" i="3"/>
  <c r="AL1159" i="3"/>
  <c r="AP1159" i="3"/>
  <c r="AT1159" i="3"/>
  <c r="AX1159" i="3"/>
  <c r="BB1159" i="3"/>
  <c r="BF1159" i="3"/>
  <c r="P1158" i="3"/>
  <c r="BK1158" i="3" s="1"/>
  <c r="T1158" i="3"/>
  <c r="X1158" i="3"/>
  <c r="AB1158" i="3"/>
  <c r="AF1158" i="3"/>
  <c r="AJ1158" i="3"/>
  <c r="AN1158" i="3"/>
  <c r="AR1158" i="3"/>
  <c r="AV1158" i="3"/>
  <c r="AZ1158" i="3"/>
  <c r="BD1158" i="3"/>
  <c r="BH1158" i="3"/>
  <c r="N1157" i="3"/>
  <c r="R1157" i="3"/>
  <c r="V1157" i="3"/>
  <c r="Z1157" i="3"/>
  <c r="AD1157" i="3"/>
  <c r="AH1157" i="3"/>
  <c r="AL1157" i="3"/>
  <c r="AP1157" i="3"/>
  <c r="AT1157" i="3"/>
  <c r="AX1157" i="3"/>
  <c r="BB1157" i="3"/>
  <c r="BF1157" i="3"/>
  <c r="P1156" i="3"/>
  <c r="BK1156" i="3" s="1"/>
  <c r="T1156" i="3"/>
  <c r="X1156" i="3"/>
  <c r="AB1156" i="3"/>
  <c r="AF1156" i="3"/>
  <c r="AJ1156" i="3"/>
  <c r="AN1156" i="3"/>
  <c r="AR1156" i="3"/>
  <c r="AV1156" i="3"/>
  <c r="AZ1156" i="3"/>
  <c r="BD1156" i="3"/>
  <c r="BH1156" i="3"/>
  <c r="N1155" i="3"/>
  <c r="R1155" i="3"/>
  <c r="V1155" i="3"/>
  <c r="Z1155" i="3"/>
  <c r="AD1155" i="3"/>
  <c r="AH1155" i="3"/>
  <c r="AL1155" i="3"/>
  <c r="AP1155" i="3"/>
  <c r="AT1155" i="3"/>
  <c r="AX1155" i="3"/>
  <c r="BB1155" i="3"/>
  <c r="BF1155" i="3"/>
  <c r="P1154" i="3"/>
  <c r="BK1154" i="3" s="1"/>
  <c r="T1154" i="3"/>
  <c r="X1154" i="3"/>
  <c r="AB1154" i="3"/>
  <c r="AF1154" i="3"/>
  <c r="AJ1154" i="3"/>
  <c r="AN1154" i="3"/>
  <c r="AR1154" i="3"/>
  <c r="AV1154" i="3"/>
  <c r="AZ1154" i="3"/>
  <c r="BD1154" i="3"/>
  <c r="BH1154" i="3"/>
  <c r="N1153" i="3"/>
  <c r="R1153" i="3"/>
  <c r="V1153" i="3"/>
  <c r="Z1153" i="3"/>
  <c r="AD1153" i="3"/>
  <c r="AH1153" i="3"/>
  <c r="AL1153" i="3"/>
  <c r="AP1153" i="3"/>
  <c r="AT1153" i="3"/>
  <c r="AX1153" i="3"/>
  <c r="BB1153" i="3"/>
  <c r="BF1153" i="3"/>
  <c r="P1152" i="3"/>
  <c r="BK1152" i="3" s="1"/>
  <c r="T1152" i="3"/>
  <c r="X1152" i="3"/>
  <c r="AB1152" i="3"/>
  <c r="AF1152" i="3"/>
  <c r="AJ1152" i="3"/>
  <c r="AN1152" i="3"/>
  <c r="AR1152" i="3"/>
  <c r="AV1152" i="3"/>
  <c r="AZ1152" i="3"/>
  <c r="BD1152" i="3"/>
  <c r="BH1152" i="3"/>
  <c r="N1151" i="3"/>
  <c r="R1151" i="3"/>
  <c r="V1151" i="3"/>
  <c r="Z1151" i="3"/>
  <c r="AD1151" i="3"/>
  <c r="AH1151" i="3"/>
  <c r="AL1151" i="3"/>
  <c r="AP1151" i="3"/>
  <c r="AT1151" i="3"/>
  <c r="AX1151" i="3"/>
  <c r="BB1151" i="3"/>
  <c r="BF1151" i="3"/>
  <c r="L1150" i="3"/>
  <c r="K1150" i="3"/>
  <c r="M1149" i="3"/>
  <c r="Q1149" i="3"/>
  <c r="U1149" i="3"/>
  <c r="Y1149" i="3"/>
  <c r="AC1149" i="3"/>
  <c r="AG1149" i="3"/>
  <c r="AK1149" i="3"/>
  <c r="AO1149" i="3"/>
  <c r="AS1149" i="3"/>
  <c r="AW1149" i="3"/>
  <c r="BA1149" i="3"/>
  <c r="BE1149" i="3"/>
  <c r="BI1149" i="3"/>
  <c r="N1149" i="3"/>
  <c r="R1149" i="3"/>
  <c r="V1149" i="3"/>
  <c r="Z1149" i="3"/>
  <c r="AD1149" i="3"/>
  <c r="AH1149" i="3"/>
  <c r="AL1149" i="3"/>
  <c r="AP1149" i="3"/>
  <c r="AT1149" i="3"/>
  <c r="AX1149" i="3"/>
  <c r="BB1149" i="3"/>
  <c r="BF1149" i="3"/>
  <c r="L1148" i="3"/>
  <c r="K1148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N1147" i="3"/>
  <c r="R1147" i="3"/>
  <c r="V1147" i="3"/>
  <c r="Z1147" i="3"/>
  <c r="AD1147" i="3"/>
  <c r="AH1147" i="3"/>
  <c r="AL1147" i="3"/>
  <c r="AP1147" i="3"/>
  <c r="AT1147" i="3"/>
  <c r="AX1147" i="3"/>
  <c r="BB1147" i="3"/>
  <c r="BF1147" i="3"/>
  <c r="L1146" i="3"/>
  <c r="K1146" i="3"/>
  <c r="M1145" i="3"/>
  <c r="Q1145" i="3"/>
  <c r="U1145" i="3"/>
  <c r="Y1145" i="3"/>
  <c r="AC1145" i="3"/>
  <c r="AG1145" i="3"/>
  <c r="AK1145" i="3"/>
  <c r="AO1145" i="3"/>
  <c r="AS1145" i="3"/>
  <c r="AW1145" i="3"/>
  <c r="BA1145" i="3"/>
  <c r="BE1145" i="3"/>
  <c r="BI1145" i="3"/>
  <c r="N1145" i="3"/>
  <c r="R1145" i="3"/>
  <c r="V1145" i="3"/>
  <c r="Z1145" i="3"/>
  <c r="AD1145" i="3"/>
  <c r="AH1145" i="3"/>
  <c r="AL1145" i="3"/>
  <c r="AP1145" i="3"/>
  <c r="AT1145" i="3"/>
  <c r="AX1145" i="3"/>
  <c r="BB1145" i="3"/>
  <c r="BF1145" i="3"/>
  <c r="L1144" i="3"/>
  <c r="K1144" i="3"/>
  <c r="M1143" i="3"/>
  <c r="Q1143" i="3"/>
  <c r="U1143" i="3"/>
  <c r="Y1143" i="3"/>
  <c r="AC1143" i="3"/>
  <c r="AG1143" i="3"/>
  <c r="AK1143" i="3"/>
  <c r="AO1143" i="3"/>
  <c r="AS1143" i="3"/>
  <c r="AW1143" i="3"/>
  <c r="BA1143" i="3"/>
  <c r="BE1143" i="3"/>
  <c r="BI1143" i="3"/>
  <c r="N1143" i="3"/>
  <c r="R1143" i="3"/>
  <c r="V1143" i="3"/>
  <c r="Z1143" i="3"/>
  <c r="AD1143" i="3"/>
  <c r="AH1143" i="3"/>
  <c r="AL1143" i="3"/>
  <c r="AP1143" i="3"/>
  <c r="AT1143" i="3"/>
  <c r="AX1143" i="3"/>
  <c r="BB1143" i="3"/>
  <c r="BF1143" i="3"/>
  <c r="L1142" i="3"/>
  <c r="K1142" i="3"/>
  <c r="BG1141" i="3"/>
  <c r="AY1141" i="3"/>
  <c r="AQ1141" i="3"/>
  <c r="AI1141" i="3"/>
  <c r="AA1141" i="3"/>
  <c r="M1141" i="3"/>
  <c r="Q1141" i="3"/>
  <c r="U1141" i="3"/>
  <c r="BM1141" i="3" s="1"/>
  <c r="Y1141" i="3"/>
  <c r="AC1141" i="3"/>
  <c r="AG1141" i="3"/>
  <c r="AK1141" i="3"/>
  <c r="AO1141" i="3"/>
  <c r="AS1141" i="3"/>
  <c r="AW1141" i="3"/>
  <c r="BA1141" i="3"/>
  <c r="BE1141" i="3"/>
  <c r="BI1141" i="3"/>
  <c r="N1141" i="3"/>
  <c r="R1141" i="3"/>
  <c r="V1141" i="3"/>
  <c r="Z1141" i="3"/>
  <c r="AD1141" i="3"/>
  <c r="AH1141" i="3"/>
  <c r="AL1141" i="3"/>
  <c r="AP1141" i="3"/>
  <c r="AT1141" i="3"/>
  <c r="AX1141" i="3"/>
  <c r="BB1141" i="3"/>
  <c r="BF1141" i="3"/>
  <c r="L1140" i="3"/>
  <c r="K1140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BJ1139" i="3" s="1"/>
  <c r="R1139" i="3"/>
  <c r="V1139" i="3"/>
  <c r="Z1139" i="3"/>
  <c r="AD1139" i="3"/>
  <c r="AH1139" i="3"/>
  <c r="AL1139" i="3"/>
  <c r="AP1139" i="3"/>
  <c r="AT1139" i="3"/>
  <c r="AX1139" i="3"/>
  <c r="BB1139" i="3"/>
  <c r="BF1139" i="3"/>
  <c r="L1138" i="3"/>
  <c r="K1138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L1136" i="3"/>
  <c r="K1136" i="3"/>
  <c r="BG1135" i="3"/>
  <c r="AY1135" i="3"/>
  <c r="AQ1135" i="3"/>
  <c r="AI1135" i="3"/>
  <c r="AA1135" i="3"/>
  <c r="P1135" i="3"/>
  <c r="N1133" i="3"/>
  <c r="BJ1133" i="3" s="1"/>
  <c r="R1133" i="3"/>
  <c r="V1133" i="3"/>
  <c r="Z1133" i="3"/>
  <c r="AD1133" i="3"/>
  <c r="AH1133" i="3"/>
  <c r="AL1133" i="3"/>
  <c r="AP1133" i="3"/>
  <c r="AT1133" i="3"/>
  <c r="AX1133" i="3"/>
  <c r="BB1133" i="3"/>
  <c r="BF1133" i="3"/>
  <c r="P1133" i="3"/>
  <c r="T1133" i="3"/>
  <c r="X1133" i="3"/>
  <c r="AB1133" i="3"/>
  <c r="AF1133" i="3"/>
  <c r="AJ1133" i="3"/>
  <c r="AN1133" i="3"/>
  <c r="AR1133" i="3"/>
  <c r="AV1133" i="3"/>
  <c r="AZ1133" i="3"/>
  <c r="BD1133" i="3"/>
  <c r="BH1133" i="3"/>
  <c r="S1133" i="3"/>
  <c r="BM1133" i="3" s="1"/>
  <c r="AA1133" i="3"/>
  <c r="AI1133" i="3"/>
  <c r="AQ1133" i="3"/>
  <c r="AY1133" i="3"/>
  <c r="BG1133" i="3"/>
  <c r="M1133" i="3"/>
  <c r="U1133" i="3"/>
  <c r="AC1133" i="3"/>
  <c r="AK1133" i="3"/>
  <c r="AS1133" i="3"/>
  <c r="BA1133" i="3"/>
  <c r="BI1133" i="3"/>
  <c r="AY1132" i="3"/>
  <c r="AI1132" i="3"/>
  <c r="S1132" i="3"/>
  <c r="BM1132" i="3" s="1"/>
  <c r="N1131" i="3"/>
  <c r="R1131" i="3"/>
  <c r="V1131" i="3"/>
  <c r="Z1131" i="3"/>
  <c r="AD1131" i="3"/>
  <c r="AH1131" i="3"/>
  <c r="AL1131" i="3"/>
  <c r="AP1131" i="3"/>
  <c r="AT1131" i="3"/>
  <c r="AX1131" i="3"/>
  <c r="BB1131" i="3"/>
  <c r="BF1131" i="3"/>
  <c r="P1131" i="3"/>
  <c r="T1131" i="3"/>
  <c r="X1131" i="3"/>
  <c r="AB1131" i="3"/>
  <c r="AF1131" i="3"/>
  <c r="AJ1131" i="3"/>
  <c r="AN1131" i="3"/>
  <c r="AR1131" i="3"/>
  <c r="AV1131" i="3"/>
  <c r="AZ1131" i="3"/>
  <c r="BD1131" i="3"/>
  <c r="BH1131" i="3"/>
  <c r="S1131" i="3"/>
  <c r="AA1131" i="3"/>
  <c r="AI1131" i="3"/>
  <c r="AQ1131" i="3"/>
  <c r="AY1131" i="3"/>
  <c r="BG1131" i="3"/>
  <c r="M1131" i="3"/>
  <c r="U1131" i="3"/>
  <c r="AC1131" i="3"/>
  <c r="AK1131" i="3"/>
  <c r="AS1131" i="3"/>
  <c r="BA1131" i="3"/>
  <c r="BI1131" i="3"/>
  <c r="BK1086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O1060" i="3"/>
  <c r="S1060" i="3"/>
  <c r="W1060" i="3"/>
  <c r="AA1060" i="3"/>
  <c r="AE1060" i="3"/>
  <c r="AI1060" i="3"/>
  <c r="AM1060" i="3"/>
  <c r="AQ1060" i="3"/>
  <c r="AU1060" i="3"/>
  <c r="AY1060" i="3"/>
  <c r="BC1060" i="3"/>
  <c r="BG1060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Y1060" i="3"/>
  <c r="AO1060" i="3"/>
  <c r="BE1060" i="3"/>
  <c r="M1060" i="3"/>
  <c r="AC1060" i="3"/>
  <c r="AS1060" i="3"/>
  <c r="BI1060" i="3"/>
  <c r="Q1060" i="3"/>
  <c r="AG1060" i="3"/>
  <c r="AW1060" i="3"/>
  <c r="U1060" i="3"/>
  <c r="AK1060" i="3"/>
  <c r="BA1060" i="3"/>
  <c r="BG1170" i="3"/>
  <c r="BC1170" i="3"/>
  <c r="AY1170" i="3"/>
  <c r="AU1170" i="3"/>
  <c r="AP1170" i="3"/>
  <c r="AK1170" i="3"/>
  <c r="AE1170" i="3"/>
  <c r="Z1170" i="3"/>
  <c r="U1170" i="3"/>
  <c r="O1170" i="3"/>
  <c r="BE1169" i="3"/>
  <c r="AZ1169" i="3"/>
  <c r="AU1169" i="3"/>
  <c r="AO1169" i="3"/>
  <c r="AJ1169" i="3"/>
  <c r="AE1169" i="3"/>
  <c r="Y1169" i="3"/>
  <c r="T1169" i="3"/>
  <c r="O1169" i="3"/>
  <c r="BF1168" i="3"/>
  <c r="BA1168" i="3"/>
  <c r="AU1168" i="3"/>
  <c r="AP1168" i="3"/>
  <c r="AK1168" i="3"/>
  <c r="AE1168" i="3"/>
  <c r="Z1168" i="3"/>
  <c r="U1168" i="3"/>
  <c r="O1168" i="3"/>
  <c r="BE1167" i="3"/>
  <c r="AZ1167" i="3"/>
  <c r="AU1167" i="3"/>
  <c r="AO1167" i="3"/>
  <c r="AJ1167" i="3"/>
  <c r="AE1167" i="3"/>
  <c r="Y1167" i="3"/>
  <c r="T1167" i="3"/>
  <c r="O1167" i="3"/>
  <c r="BF1166" i="3"/>
  <c r="BA1166" i="3"/>
  <c r="AU1166" i="3"/>
  <c r="AP1166" i="3"/>
  <c r="AK1166" i="3"/>
  <c r="AE1166" i="3"/>
  <c r="Z1166" i="3"/>
  <c r="U1166" i="3"/>
  <c r="O1166" i="3"/>
  <c r="BE1165" i="3"/>
  <c r="AZ1165" i="3"/>
  <c r="AU1165" i="3"/>
  <c r="AO1165" i="3"/>
  <c r="AJ1165" i="3"/>
  <c r="AE1165" i="3"/>
  <c r="Y1165" i="3"/>
  <c r="T1165" i="3"/>
  <c r="O1165" i="3"/>
  <c r="BF1164" i="3"/>
  <c r="BA1164" i="3"/>
  <c r="AU1164" i="3"/>
  <c r="AP1164" i="3"/>
  <c r="AK1164" i="3"/>
  <c r="AE1164" i="3"/>
  <c r="Z1164" i="3"/>
  <c r="U1164" i="3"/>
  <c r="O1164" i="3"/>
  <c r="BE1163" i="3"/>
  <c r="AZ1163" i="3"/>
  <c r="AU1163" i="3"/>
  <c r="AO1163" i="3"/>
  <c r="AJ1163" i="3"/>
  <c r="AE1163" i="3"/>
  <c r="Y1163" i="3"/>
  <c r="T1163" i="3"/>
  <c r="O1163" i="3"/>
  <c r="BF1162" i="3"/>
  <c r="BA1162" i="3"/>
  <c r="AU1162" i="3"/>
  <c r="AP1162" i="3"/>
  <c r="AK1162" i="3"/>
  <c r="AE1162" i="3"/>
  <c r="Z1162" i="3"/>
  <c r="U1162" i="3"/>
  <c r="O1162" i="3"/>
  <c r="BE1161" i="3"/>
  <c r="AZ1161" i="3"/>
  <c r="AU1161" i="3"/>
  <c r="AO1161" i="3"/>
  <c r="AJ1161" i="3"/>
  <c r="AE1161" i="3"/>
  <c r="Y1161" i="3"/>
  <c r="T1161" i="3"/>
  <c r="O1161" i="3"/>
  <c r="BF1160" i="3"/>
  <c r="BA1160" i="3"/>
  <c r="AU1160" i="3"/>
  <c r="AP1160" i="3"/>
  <c r="AK1160" i="3"/>
  <c r="AE1160" i="3"/>
  <c r="Z1160" i="3"/>
  <c r="U1160" i="3"/>
  <c r="O1160" i="3"/>
  <c r="BE1159" i="3"/>
  <c r="AZ1159" i="3"/>
  <c r="AU1159" i="3"/>
  <c r="AO1159" i="3"/>
  <c r="AJ1159" i="3"/>
  <c r="AE1159" i="3"/>
  <c r="Y1159" i="3"/>
  <c r="T1159" i="3"/>
  <c r="O1159" i="3"/>
  <c r="BF1158" i="3"/>
  <c r="BA1158" i="3"/>
  <c r="AU1158" i="3"/>
  <c r="AP1158" i="3"/>
  <c r="AK1158" i="3"/>
  <c r="AE1158" i="3"/>
  <c r="Z1158" i="3"/>
  <c r="U1158" i="3"/>
  <c r="O1158" i="3"/>
  <c r="BE1157" i="3"/>
  <c r="AZ1157" i="3"/>
  <c r="AU1157" i="3"/>
  <c r="AO1157" i="3"/>
  <c r="AJ1157" i="3"/>
  <c r="AE1157" i="3"/>
  <c r="Y1157" i="3"/>
  <c r="T1157" i="3"/>
  <c r="O1157" i="3"/>
  <c r="BF1156" i="3"/>
  <c r="BA1156" i="3"/>
  <c r="AU1156" i="3"/>
  <c r="AP1156" i="3"/>
  <c r="AK1156" i="3"/>
  <c r="AE1156" i="3"/>
  <c r="Z1156" i="3"/>
  <c r="U1156" i="3"/>
  <c r="O1156" i="3"/>
  <c r="BE1155" i="3"/>
  <c r="AZ1155" i="3"/>
  <c r="AU1155" i="3"/>
  <c r="AO1155" i="3"/>
  <c r="AJ1155" i="3"/>
  <c r="AE1155" i="3"/>
  <c r="Y1155" i="3"/>
  <c r="T1155" i="3"/>
  <c r="O1155" i="3"/>
  <c r="BF1154" i="3"/>
  <c r="BA1154" i="3"/>
  <c r="AU1154" i="3"/>
  <c r="AP1154" i="3"/>
  <c r="AK1154" i="3"/>
  <c r="AE1154" i="3"/>
  <c r="Z1154" i="3"/>
  <c r="U1154" i="3"/>
  <c r="O1154" i="3"/>
  <c r="BE1153" i="3"/>
  <c r="AZ1153" i="3"/>
  <c r="AU1153" i="3"/>
  <c r="AO1153" i="3"/>
  <c r="AJ1153" i="3"/>
  <c r="AE1153" i="3"/>
  <c r="Y1153" i="3"/>
  <c r="T1153" i="3"/>
  <c r="O1153" i="3"/>
  <c r="BF1152" i="3"/>
  <c r="BA1152" i="3"/>
  <c r="AU1152" i="3"/>
  <c r="AP1152" i="3"/>
  <c r="AK1152" i="3"/>
  <c r="AE1152" i="3"/>
  <c r="Z1152" i="3"/>
  <c r="U1152" i="3"/>
  <c r="O1152" i="3"/>
  <c r="BE1151" i="3"/>
  <c r="AZ1151" i="3"/>
  <c r="AU1151" i="3"/>
  <c r="AO1151" i="3"/>
  <c r="AJ1151" i="3"/>
  <c r="AE1151" i="3"/>
  <c r="Y1151" i="3"/>
  <c r="T1151" i="3"/>
  <c r="O1151" i="3"/>
  <c r="BD1149" i="3"/>
  <c r="AV1149" i="3"/>
  <c r="AN1149" i="3"/>
  <c r="AF1149" i="3"/>
  <c r="X1149" i="3"/>
  <c r="P1149" i="3"/>
  <c r="BD1147" i="3"/>
  <c r="AV1147" i="3"/>
  <c r="AN1147" i="3"/>
  <c r="AF1147" i="3"/>
  <c r="X1147" i="3"/>
  <c r="P1147" i="3"/>
  <c r="BD1145" i="3"/>
  <c r="AV1145" i="3"/>
  <c r="AN1145" i="3"/>
  <c r="AF1145" i="3"/>
  <c r="X1145" i="3"/>
  <c r="P1145" i="3"/>
  <c r="BD1143" i="3"/>
  <c r="AV1143" i="3"/>
  <c r="AN1143" i="3"/>
  <c r="AF1143" i="3"/>
  <c r="X1143" i="3"/>
  <c r="P1143" i="3"/>
  <c r="BD1141" i="3"/>
  <c r="AV1141" i="3"/>
  <c r="AN1141" i="3"/>
  <c r="AF1141" i="3"/>
  <c r="X1141" i="3"/>
  <c r="P1141" i="3"/>
  <c r="BD1139" i="3"/>
  <c r="AV1139" i="3"/>
  <c r="AN1139" i="3"/>
  <c r="AF1139" i="3"/>
  <c r="X1139" i="3"/>
  <c r="P1139" i="3"/>
  <c r="BD1137" i="3"/>
  <c r="AV1137" i="3"/>
  <c r="AN1137" i="3"/>
  <c r="AF1137" i="3"/>
  <c r="X1137" i="3"/>
  <c r="P1137" i="3"/>
  <c r="BD1135" i="3"/>
  <c r="AV1135" i="3"/>
  <c r="AN1135" i="3"/>
  <c r="AF1135" i="3"/>
  <c r="BC1134" i="3"/>
  <c r="AS1134" i="3"/>
  <c r="AH1134" i="3"/>
  <c r="W1134" i="3"/>
  <c r="AW1133" i="3"/>
  <c r="AG1133" i="3"/>
  <c r="Q1133" i="3"/>
  <c r="BI1132" i="3"/>
  <c r="AS1132" i="3"/>
  <c r="AC1132" i="3"/>
  <c r="AW1131" i="3"/>
  <c r="AG1131" i="3"/>
  <c r="Q1131" i="3"/>
  <c r="N1129" i="3"/>
  <c r="R1129" i="3"/>
  <c r="V1129" i="3"/>
  <c r="Z1129" i="3"/>
  <c r="AD1129" i="3"/>
  <c r="AH1129" i="3"/>
  <c r="AL1129" i="3"/>
  <c r="AP1129" i="3"/>
  <c r="AT1129" i="3"/>
  <c r="AX1129" i="3"/>
  <c r="BB1129" i="3"/>
  <c r="BF1129" i="3"/>
  <c r="P1129" i="3"/>
  <c r="T1129" i="3"/>
  <c r="X1129" i="3"/>
  <c r="AB1129" i="3"/>
  <c r="AF1129" i="3"/>
  <c r="AJ1129" i="3"/>
  <c r="AN1129" i="3"/>
  <c r="AR1129" i="3"/>
  <c r="AV1129" i="3"/>
  <c r="AZ1129" i="3"/>
  <c r="BD1129" i="3"/>
  <c r="BH1129" i="3"/>
  <c r="S1129" i="3"/>
  <c r="AA1129" i="3"/>
  <c r="AI1129" i="3"/>
  <c r="AQ1129" i="3"/>
  <c r="AY1129" i="3"/>
  <c r="BG1129" i="3"/>
  <c r="M1129" i="3"/>
  <c r="U1129" i="3"/>
  <c r="AC1129" i="3"/>
  <c r="AK1129" i="3"/>
  <c r="AS1129" i="3"/>
  <c r="BA1129" i="3"/>
  <c r="BI1129" i="3"/>
  <c r="O1129" i="3"/>
  <c r="W1129" i="3"/>
  <c r="AE1129" i="3"/>
  <c r="AM1129" i="3"/>
  <c r="AU1129" i="3"/>
  <c r="BC1129" i="3"/>
  <c r="AE1091" i="3"/>
  <c r="AA1063" i="3"/>
  <c r="AQ1063" i="3"/>
  <c r="BG1063" i="3"/>
  <c r="AY1063" i="3"/>
  <c r="S1063" i="3"/>
  <c r="AI1063" i="3"/>
  <c r="BF1170" i="3"/>
  <c r="BB1170" i="3"/>
  <c r="AX1170" i="3"/>
  <c r="AT1170" i="3"/>
  <c r="AO1170" i="3"/>
  <c r="AI1170" i="3"/>
  <c r="AD1170" i="3"/>
  <c r="Y1170" i="3"/>
  <c r="S1170" i="3"/>
  <c r="BK1170" i="3" s="1"/>
  <c r="N1170" i="3"/>
  <c r="BI1169" i="3"/>
  <c r="BD1169" i="3"/>
  <c r="AY1169" i="3"/>
  <c r="AS1169" i="3"/>
  <c r="AN1169" i="3"/>
  <c r="AI1169" i="3"/>
  <c r="AC1169" i="3"/>
  <c r="X1169" i="3"/>
  <c r="S1169" i="3"/>
  <c r="BM1169" i="3" s="1"/>
  <c r="M1169" i="3"/>
  <c r="BE1168" i="3"/>
  <c r="AY1168" i="3"/>
  <c r="AT1168" i="3"/>
  <c r="AO1168" i="3"/>
  <c r="AI1168" i="3"/>
  <c r="AD1168" i="3"/>
  <c r="Y1168" i="3"/>
  <c r="S1168" i="3"/>
  <c r="N1168" i="3"/>
  <c r="BI1167" i="3"/>
  <c r="BD1167" i="3"/>
  <c r="AY1167" i="3"/>
  <c r="AS1167" i="3"/>
  <c r="AN1167" i="3"/>
  <c r="AI1167" i="3"/>
  <c r="AC1167" i="3"/>
  <c r="X1167" i="3"/>
  <c r="S1167" i="3"/>
  <c r="M1167" i="3"/>
  <c r="BE1166" i="3"/>
  <c r="AY1166" i="3"/>
  <c r="AT1166" i="3"/>
  <c r="AO1166" i="3"/>
  <c r="AI1166" i="3"/>
  <c r="AD1166" i="3"/>
  <c r="Y1166" i="3"/>
  <c r="S1166" i="3"/>
  <c r="BM1166" i="3" s="1"/>
  <c r="N1166" i="3"/>
  <c r="BI1165" i="3"/>
  <c r="BD1165" i="3"/>
  <c r="AY1165" i="3"/>
  <c r="AS1165" i="3"/>
  <c r="AN1165" i="3"/>
  <c r="AI1165" i="3"/>
  <c r="AC1165" i="3"/>
  <c r="X1165" i="3"/>
  <c r="S1165" i="3"/>
  <c r="M1165" i="3"/>
  <c r="BE1164" i="3"/>
  <c r="AY1164" i="3"/>
  <c r="AT1164" i="3"/>
  <c r="AO1164" i="3"/>
  <c r="AI1164" i="3"/>
  <c r="AD1164" i="3"/>
  <c r="Y1164" i="3"/>
  <c r="S1164" i="3"/>
  <c r="N1164" i="3"/>
  <c r="BI1163" i="3"/>
  <c r="BD1163" i="3"/>
  <c r="AY1163" i="3"/>
  <c r="AS1163" i="3"/>
  <c r="AN1163" i="3"/>
  <c r="AI1163" i="3"/>
  <c r="AC1163" i="3"/>
  <c r="X1163" i="3"/>
  <c r="S1163" i="3"/>
  <c r="M1163" i="3"/>
  <c r="BE1162" i="3"/>
  <c r="AY1162" i="3"/>
  <c r="AT1162" i="3"/>
  <c r="AO1162" i="3"/>
  <c r="AI1162" i="3"/>
  <c r="AD1162" i="3"/>
  <c r="Y1162" i="3"/>
  <c r="S1162" i="3"/>
  <c r="N1162" i="3"/>
  <c r="BI1161" i="3"/>
  <c r="BD1161" i="3"/>
  <c r="AY1161" i="3"/>
  <c r="AS1161" i="3"/>
  <c r="AN1161" i="3"/>
  <c r="AI1161" i="3"/>
  <c r="AC1161" i="3"/>
  <c r="X1161" i="3"/>
  <c r="S1161" i="3"/>
  <c r="BM1161" i="3" s="1"/>
  <c r="M1161" i="3"/>
  <c r="BE1160" i="3"/>
  <c r="AY1160" i="3"/>
  <c r="AT1160" i="3"/>
  <c r="AO1160" i="3"/>
  <c r="AI1160" i="3"/>
  <c r="AD1160" i="3"/>
  <c r="Y1160" i="3"/>
  <c r="S1160" i="3"/>
  <c r="N1160" i="3"/>
  <c r="BI1159" i="3"/>
  <c r="BD1159" i="3"/>
  <c r="AY1159" i="3"/>
  <c r="AS1159" i="3"/>
  <c r="AN1159" i="3"/>
  <c r="AI1159" i="3"/>
  <c r="AC1159" i="3"/>
  <c r="X1159" i="3"/>
  <c r="S1159" i="3"/>
  <c r="M1159" i="3"/>
  <c r="BE1158" i="3"/>
  <c r="AY1158" i="3"/>
  <c r="AT1158" i="3"/>
  <c r="AO1158" i="3"/>
  <c r="AI1158" i="3"/>
  <c r="AD1158" i="3"/>
  <c r="Y1158" i="3"/>
  <c r="S1158" i="3"/>
  <c r="BM1158" i="3" s="1"/>
  <c r="N1158" i="3"/>
  <c r="BI1157" i="3"/>
  <c r="BD1157" i="3"/>
  <c r="AY1157" i="3"/>
  <c r="AS1157" i="3"/>
  <c r="AN1157" i="3"/>
  <c r="AI1157" i="3"/>
  <c r="AC1157" i="3"/>
  <c r="X1157" i="3"/>
  <c r="S1157" i="3"/>
  <c r="M1157" i="3"/>
  <c r="BE1156" i="3"/>
  <c r="AY1156" i="3"/>
  <c r="AT1156" i="3"/>
  <c r="AO1156" i="3"/>
  <c r="AI1156" i="3"/>
  <c r="AD1156" i="3"/>
  <c r="Y1156" i="3"/>
  <c r="S1156" i="3"/>
  <c r="N1156" i="3"/>
  <c r="BI1155" i="3"/>
  <c r="BD1155" i="3"/>
  <c r="AY1155" i="3"/>
  <c r="AS1155" i="3"/>
  <c r="AN1155" i="3"/>
  <c r="AI1155" i="3"/>
  <c r="AC1155" i="3"/>
  <c r="X1155" i="3"/>
  <c r="S1155" i="3"/>
  <c r="M1155" i="3"/>
  <c r="BE1154" i="3"/>
  <c r="AY1154" i="3"/>
  <c r="AT1154" i="3"/>
  <c r="AO1154" i="3"/>
  <c r="AI1154" i="3"/>
  <c r="AD1154" i="3"/>
  <c r="Y1154" i="3"/>
  <c r="S1154" i="3"/>
  <c r="N1154" i="3"/>
  <c r="BI1153" i="3"/>
  <c r="BD1153" i="3"/>
  <c r="AY1153" i="3"/>
  <c r="AS1153" i="3"/>
  <c r="AN1153" i="3"/>
  <c r="AI1153" i="3"/>
  <c r="AC1153" i="3"/>
  <c r="X1153" i="3"/>
  <c r="S1153" i="3"/>
  <c r="BM1153" i="3" s="1"/>
  <c r="M1153" i="3"/>
  <c r="BE1152" i="3"/>
  <c r="AY1152" i="3"/>
  <c r="AT1152" i="3"/>
  <c r="AO1152" i="3"/>
  <c r="AI1152" i="3"/>
  <c r="AD1152" i="3"/>
  <c r="Y1152" i="3"/>
  <c r="S1152" i="3"/>
  <c r="N1152" i="3"/>
  <c r="BI1151" i="3"/>
  <c r="BD1151" i="3"/>
  <c r="AY1151" i="3"/>
  <c r="AS1151" i="3"/>
  <c r="AN1151" i="3"/>
  <c r="AI1151" i="3"/>
  <c r="AC1151" i="3"/>
  <c r="X1151" i="3"/>
  <c r="S1151" i="3"/>
  <c r="M1151" i="3"/>
  <c r="BC1149" i="3"/>
  <c r="AU1149" i="3"/>
  <c r="AM1149" i="3"/>
  <c r="AE1149" i="3"/>
  <c r="W1149" i="3"/>
  <c r="O1149" i="3"/>
  <c r="BC1147" i="3"/>
  <c r="AU1147" i="3"/>
  <c r="AM1147" i="3"/>
  <c r="AE1147" i="3"/>
  <c r="W1147" i="3"/>
  <c r="O1147" i="3"/>
  <c r="BL1147" i="3" s="1"/>
  <c r="BC1145" i="3"/>
  <c r="AU1145" i="3"/>
  <c r="AM1145" i="3"/>
  <c r="AE1145" i="3"/>
  <c r="W1145" i="3"/>
  <c r="O1145" i="3"/>
  <c r="BC1143" i="3"/>
  <c r="AU1143" i="3"/>
  <c r="AM1143" i="3"/>
  <c r="AE1143" i="3"/>
  <c r="W1143" i="3"/>
  <c r="O1143" i="3"/>
  <c r="BL1143" i="3" s="1"/>
  <c r="BC1141" i="3"/>
  <c r="AU1141" i="3"/>
  <c r="AM1141" i="3"/>
  <c r="AE1141" i="3"/>
  <c r="W1141" i="3"/>
  <c r="O1141" i="3"/>
  <c r="BC1139" i="3"/>
  <c r="AU1139" i="3"/>
  <c r="AM1139" i="3"/>
  <c r="AE1139" i="3"/>
  <c r="W1139" i="3"/>
  <c r="O1139" i="3"/>
  <c r="BL1139" i="3" s="1"/>
  <c r="BC1137" i="3"/>
  <c r="AU1137" i="3"/>
  <c r="AM1137" i="3"/>
  <c r="AE1137" i="3"/>
  <c r="W1137" i="3"/>
  <c r="O1137" i="3"/>
  <c r="N1135" i="3"/>
  <c r="R1135" i="3"/>
  <c r="V1135" i="3"/>
  <c r="Z1135" i="3"/>
  <c r="M1135" i="3"/>
  <c r="S1135" i="3"/>
  <c r="X1135" i="3"/>
  <c r="AC1135" i="3"/>
  <c r="AG1135" i="3"/>
  <c r="AK1135" i="3"/>
  <c r="AO1135" i="3"/>
  <c r="AS1135" i="3"/>
  <c r="AW1135" i="3"/>
  <c r="BA1135" i="3"/>
  <c r="BE1135" i="3"/>
  <c r="BI1135" i="3"/>
  <c r="O1135" i="3"/>
  <c r="T1135" i="3"/>
  <c r="Y1135" i="3"/>
  <c r="AD1135" i="3"/>
  <c r="AH1135" i="3"/>
  <c r="AL1135" i="3"/>
  <c r="AP1135" i="3"/>
  <c r="AT1135" i="3"/>
  <c r="AX1135" i="3"/>
  <c r="BB1135" i="3"/>
  <c r="BF1135" i="3"/>
  <c r="P1134" i="3"/>
  <c r="T1134" i="3"/>
  <c r="X1134" i="3"/>
  <c r="AB1134" i="3"/>
  <c r="AF1134" i="3"/>
  <c r="AJ1134" i="3"/>
  <c r="AN1134" i="3"/>
  <c r="AR1134" i="3"/>
  <c r="AV1134" i="3"/>
  <c r="AZ1134" i="3"/>
  <c r="BD1134" i="3"/>
  <c r="BH1134" i="3"/>
  <c r="N1134" i="3"/>
  <c r="BJ1134" i="3" s="1"/>
  <c r="S1134" i="3"/>
  <c r="BM1134" i="3" s="1"/>
  <c r="Y1134" i="3"/>
  <c r="AD1134" i="3"/>
  <c r="AI1134" i="3"/>
  <c r="AO1134" i="3"/>
  <c r="AT1134" i="3"/>
  <c r="AY1134" i="3"/>
  <c r="BE1134" i="3"/>
  <c r="O1134" i="3"/>
  <c r="BL1134" i="3" s="1"/>
  <c r="U1134" i="3"/>
  <c r="Z1134" i="3"/>
  <c r="AE1134" i="3"/>
  <c r="AK1134" i="3"/>
  <c r="AP1134" i="3"/>
  <c r="AU1134" i="3"/>
  <c r="BA1134" i="3"/>
  <c r="BF1134" i="3"/>
  <c r="AU1133" i="3"/>
  <c r="AE1133" i="3"/>
  <c r="O1133" i="3"/>
  <c r="BL1133" i="3" s="1"/>
  <c r="P1132" i="3"/>
  <c r="T1132" i="3"/>
  <c r="X1132" i="3"/>
  <c r="AB1132" i="3"/>
  <c r="AF1132" i="3"/>
  <c r="AJ1132" i="3"/>
  <c r="AN1132" i="3"/>
  <c r="AR1132" i="3"/>
  <c r="AV1132" i="3"/>
  <c r="AZ1132" i="3"/>
  <c r="BD1132" i="3"/>
  <c r="BH1132" i="3"/>
  <c r="N1132" i="3"/>
  <c r="BJ1132" i="3" s="1"/>
  <c r="R1132" i="3"/>
  <c r="V1132" i="3"/>
  <c r="Z1132" i="3"/>
  <c r="AD1132" i="3"/>
  <c r="AH1132" i="3"/>
  <c r="AL1132" i="3"/>
  <c r="AP1132" i="3"/>
  <c r="AT1132" i="3"/>
  <c r="AX1132" i="3"/>
  <c r="BB1132" i="3"/>
  <c r="BF1132" i="3"/>
  <c r="O1132" i="3"/>
  <c r="BL1132" i="3" s="1"/>
  <c r="W1132" i="3"/>
  <c r="AE1132" i="3"/>
  <c r="AM1132" i="3"/>
  <c r="AU1132" i="3"/>
  <c r="BC1132" i="3"/>
  <c r="Q1132" i="3"/>
  <c r="Y1132" i="3"/>
  <c r="AG1132" i="3"/>
  <c r="AO1132" i="3"/>
  <c r="AW1132" i="3"/>
  <c r="BE1132" i="3"/>
  <c r="AU1131" i="3"/>
  <c r="AE1131" i="3"/>
  <c r="O1131" i="3"/>
  <c r="P1081" i="3"/>
  <c r="T1081" i="3"/>
  <c r="X1081" i="3"/>
  <c r="AB1081" i="3"/>
  <c r="AF1081" i="3"/>
  <c r="AJ1081" i="3"/>
  <c r="AN1081" i="3"/>
  <c r="AR1081" i="3"/>
  <c r="AV1081" i="3"/>
  <c r="AZ1081" i="3"/>
  <c r="BD1081" i="3"/>
  <c r="BH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N1081" i="3"/>
  <c r="R1081" i="3"/>
  <c r="V1081" i="3"/>
  <c r="Z1081" i="3"/>
  <c r="AD1081" i="3"/>
  <c r="AH1081" i="3"/>
  <c r="AL1081" i="3"/>
  <c r="AP1081" i="3"/>
  <c r="AT1081" i="3"/>
  <c r="AX1081" i="3"/>
  <c r="BB1081" i="3"/>
  <c r="BF1081" i="3"/>
  <c r="O1081" i="3"/>
  <c r="AE1081" i="3"/>
  <c r="AU1081" i="3"/>
  <c r="S1081" i="3"/>
  <c r="AI1081" i="3"/>
  <c r="AY1081" i="3"/>
  <c r="W1081" i="3"/>
  <c r="AM1081" i="3"/>
  <c r="BC1081" i="3"/>
  <c r="AA1081" i="3"/>
  <c r="AQ1081" i="3"/>
  <c r="BG1081" i="3"/>
  <c r="P1130" i="3"/>
  <c r="BK1130" i="3" s="1"/>
  <c r="T1130" i="3"/>
  <c r="BM1130" i="3" s="1"/>
  <c r="X1130" i="3"/>
  <c r="AB1130" i="3"/>
  <c r="AF1130" i="3"/>
  <c r="AJ1130" i="3"/>
  <c r="AN1130" i="3"/>
  <c r="AR1130" i="3"/>
  <c r="AV1130" i="3"/>
  <c r="AZ1130" i="3"/>
  <c r="BD1130" i="3"/>
  <c r="BH1130" i="3"/>
  <c r="N1130" i="3"/>
  <c r="R1130" i="3"/>
  <c r="V1130" i="3"/>
  <c r="Z1130" i="3"/>
  <c r="AD1130" i="3"/>
  <c r="AH1130" i="3"/>
  <c r="AL1130" i="3"/>
  <c r="AP1130" i="3"/>
  <c r="AT1130" i="3"/>
  <c r="AX1130" i="3"/>
  <c r="BB1130" i="3"/>
  <c r="BF1130" i="3"/>
  <c r="N1127" i="3"/>
  <c r="R1127" i="3"/>
  <c r="V1127" i="3"/>
  <c r="Z1127" i="3"/>
  <c r="AD1127" i="3"/>
  <c r="AH1127" i="3"/>
  <c r="AL1127" i="3"/>
  <c r="AP1127" i="3"/>
  <c r="AT1127" i="3"/>
  <c r="AX1127" i="3"/>
  <c r="BB1127" i="3"/>
  <c r="BF1127" i="3"/>
  <c r="O1127" i="3"/>
  <c r="S1127" i="3"/>
  <c r="W1127" i="3"/>
  <c r="AA1127" i="3"/>
  <c r="AE1127" i="3"/>
  <c r="AI1127" i="3"/>
  <c r="AM1127" i="3"/>
  <c r="AQ1127" i="3"/>
  <c r="AU1127" i="3"/>
  <c r="AY1127" i="3"/>
  <c r="BC1127" i="3"/>
  <c r="BG1127" i="3"/>
  <c r="P1127" i="3"/>
  <c r="T1127" i="3"/>
  <c r="X1127" i="3"/>
  <c r="AB1127" i="3"/>
  <c r="AF1127" i="3"/>
  <c r="AJ1127" i="3"/>
  <c r="AN1127" i="3"/>
  <c r="AR1127" i="3"/>
  <c r="AV1127" i="3"/>
  <c r="AZ1127" i="3"/>
  <c r="BD1127" i="3"/>
  <c r="BH1127" i="3"/>
  <c r="N1125" i="3"/>
  <c r="R1125" i="3"/>
  <c r="V1125" i="3"/>
  <c r="Z1125" i="3"/>
  <c r="AD1125" i="3"/>
  <c r="AH1125" i="3"/>
  <c r="AL1125" i="3"/>
  <c r="AP1125" i="3"/>
  <c r="AT1125" i="3"/>
  <c r="AX1125" i="3"/>
  <c r="BB1125" i="3"/>
  <c r="BF1125" i="3"/>
  <c r="O1125" i="3"/>
  <c r="S1125" i="3"/>
  <c r="W1125" i="3"/>
  <c r="AA1125" i="3"/>
  <c r="AE1125" i="3"/>
  <c r="AI1125" i="3"/>
  <c r="AM1125" i="3"/>
  <c r="AQ1125" i="3"/>
  <c r="AU1125" i="3"/>
  <c r="AY1125" i="3"/>
  <c r="BC1125" i="3"/>
  <c r="BG1125" i="3"/>
  <c r="P1125" i="3"/>
  <c r="T1125" i="3"/>
  <c r="X1125" i="3"/>
  <c r="AB1125" i="3"/>
  <c r="AF1125" i="3"/>
  <c r="AJ1125" i="3"/>
  <c r="AN1125" i="3"/>
  <c r="AR1125" i="3"/>
  <c r="AV1125" i="3"/>
  <c r="AZ1125" i="3"/>
  <c r="BD1125" i="3"/>
  <c r="BH1125" i="3"/>
  <c r="N1123" i="3"/>
  <c r="R1123" i="3"/>
  <c r="V1123" i="3"/>
  <c r="Z1123" i="3"/>
  <c r="AD1123" i="3"/>
  <c r="AH1123" i="3"/>
  <c r="AL1123" i="3"/>
  <c r="AP1123" i="3"/>
  <c r="AT1123" i="3"/>
  <c r="AX1123" i="3"/>
  <c r="BB1123" i="3"/>
  <c r="BF1123" i="3"/>
  <c r="O1123" i="3"/>
  <c r="S1123" i="3"/>
  <c r="W1123" i="3"/>
  <c r="AA1123" i="3"/>
  <c r="AE1123" i="3"/>
  <c r="AI1123" i="3"/>
  <c r="AM1123" i="3"/>
  <c r="AQ1123" i="3"/>
  <c r="AU1123" i="3"/>
  <c r="AY1123" i="3"/>
  <c r="BC1123" i="3"/>
  <c r="BG1123" i="3"/>
  <c r="P1123" i="3"/>
  <c r="T1123" i="3"/>
  <c r="X1123" i="3"/>
  <c r="AB1123" i="3"/>
  <c r="AF1123" i="3"/>
  <c r="AJ1123" i="3"/>
  <c r="AN1123" i="3"/>
  <c r="AR1123" i="3"/>
  <c r="AV1123" i="3"/>
  <c r="AZ1123" i="3"/>
  <c r="BD1123" i="3"/>
  <c r="BH1123" i="3"/>
  <c r="N1121" i="3"/>
  <c r="R1121" i="3"/>
  <c r="V1121" i="3"/>
  <c r="Z1121" i="3"/>
  <c r="AD1121" i="3"/>
  <c r="AH1121" i="3"/>
  <c r="AL1121" i="3"/>
  <c r="AP1121" i="3"/>
  <c r="AT1121" i="3"/>
  <c r="AX1121" i="3"/>
  <c r="BB1121" i="3"/>
  <c r="BF1121" i="3"/>
  <c r="O1121" i="3"/>
  <c r="S1121" i="3"/>
  <c r="W1121" i="3"/>
  <c r="AA1121" i="3"/>
  <c r="AE1121" i="3"/>
  <c r="AI1121" i="3"/>
  <c r="AM1121" i="3"/>
  <c r="AQ1121" i="3"/>
  <c r="AU1121" i="3"/>
  <c r="AY1121" i="3"/>
  <c r="BC1121" i="3"/>
  <c r="BG1121" i="3"/>
  <c r="P1121" i="3"/>
  <c r="T1121" i="3"/>
  <c r="X1121" i="3"/>
  <c r="AB1121" i="3"/>
  <c r="AF1121" i="3"/>
  <c r="AJ1121" i="3"/>
  <c r="AN1121" i="3"/>
  <c r="AR1121" i="3"/>
  <c r="AV1121" i="3"/>
  <c r="AZ1121" i="3"/>
  <c r="BD1121" i="3"/>
  <c r="BH1121" i="3"/>
  <c r="N1119" i="3"/>
  <c r="R1119" i="3"/>
  <c r="V1119" i="3"/>
  <c r="Z1119" i="3"/>
  <c r="AD1119" i="3"/>
  <c r="AH1119" i="3"/>
  <c r="AL1119" i="3"/>
  <c r="AP1119" i="3"/>
  <c r="AT1119" i="3"/>
  <c r="AX1119" i="3"/>
  <c r="BB1119" i="3"/>
  <c r="BF1119" i="3"/>
  <c r="O1119" i="3"/>
  <c r="S1119" i="3"/>
  <c r="W1119" i="3"/>
  <c r="AA1119" i="3"/>
  <c r="AE1119" i="3"/>
  <c r="AI1119" i="3"/>
  <c r="AM1119" i="3"/>
  <c r="AQ1119" i="3"/>
  <c r="AU1119" i="3"/>
  <c r="AY1119" i="3"/>
  <c r="BC1119" i="3"/>
  <c r="BG1119" i="3"/>
  <c r="P1119" i="3"/>
  <c r="T1119" i="3"/>
  <c r="X1119" i="3"/>
  <c r="AB1119" i="3"/>
  <c r="AF1119" i="3"/>
  <c r="AJ1119" i="3"/>
  <c r="AN1119" i="3"/>
  <c r="AR1119" i="3"/>
  <c r="AV1119" i="3"/>
  <c r="AZ1119" i="3"/>
  <c r="BD1119" i="3"/>
  <c r="BH1119" i="3"/>
  <c r="N1117" i="3"/>
  <c r="R1117" i="3"/>
  <c r="V1117" i="3"/>
  <c r="Z1117" i="3"/>
  <c r="AD1117" i="3"/>
  <c r="AH1117" i="3"/>
  <c r="AL1117" i="3"/>
  <c r="AP1117" i="3"/>
  <c r="AT1117" i="3"/>
  <c r="AX1117" i="3"/>
  <c r="BB1117" i="3"/>
  <c r="BF1117" i="3"/>
  <c r="O1117" i="3"/>
  <c r="S1117" i="3"/>
  <c r="W1117" i="3"/>
  <c r="AA1117" i="3"/>
  <c r="AE1117" i="3"/>
  <c r="AI1117" i="3"/>
  <c r="AM1117" i="3"/>
  <c r="AQ1117" i="3"/>
  <c r="AU1117" i="3"/>
  <c r="AY1117" i="3"/>
  <c r="BC1117" i="3"/>
  <c r="BG1117" i="3"/>
  <c r="P1117" i="3"/>
  <c r="T1117" i="3"/>
  <c r="X1117" i="3"/>
  <c r="AB1117" i="3"/>
  <c r="AF1117" i="3"/>
  <c r="AJ1117" i="3"/>
  <c r="AN1117" i="3"/>
  <c r="AR1117" i="3"/>
  <c r="AV1117" i="3"/>
  <c r="AZ1117" i="3"/>
  <c r="BD1117" i="3"/>
  <c r="BH1117" i="3"/>
  <c r="N1115" i="3"/>
  <c r="R1115" i="3"/>
  <c r="V1115" i="3"/>
  <c r="Z1115" i="3"/>
  <c r="AD1115" i="3"/>
  <c r="AH1115" i="3"/>
  <c r="AL1115" i="3"/>
  <c r="AP1115" i="3"/>
  <c r="AT1115" i="3"/>
  <c r="AX1115" i="3"/>
  <c r="BB1115" i="3"/>
  <c r="BF1115" i="3"/>
  <c r="O1115" i="3"/>
  <c r="S1115" i="3"/>
  <c r="W1115" i="3"/>
  <c r="AA1115" i="3"/>
  <c r="AE1115" i="3"/>
  <c r="AI1115" i="3"/>
  <c r="AM1115" i="3"/>
  <c r="AQ1115" i="3"/>
  <c r="AU1115" i="3"/>
  <c r="AY1115" i="3"/>
  <c r="BC1115" i="3"/>
  <c r="BG1115" i="3"/>
  <c r="P1115" i="3"/>
  <c r="T1115" i="3"/>
  <c r="X1115" i="3"/>
  <c r="AB1115" i="3"/>
  <c r="AF1115" i="3"/>
  <c r="AJ1115" i="3"/>
  <c r="AN1115" i="3"/>
  <c r="AR1115" i="3"/>
  <c r="AV1115" i="3"/>
  <c r="AZ1115" i="3"/>
  <c r="BD1115" i="3"/>
  <c r="BH1115" i="3"/>
  <c r="N1113" i="3"/>
  <c r="R1113" i="3"/>
  <c r="V1113" i="3"/>
  <c r="Z1113" i="3"/>
  <c r="AD1113" i="3"/>
  <c r="AH1113" i="3"/>
  <c r="AL1113" i="3"/>
  <c r="AP1113" i="3"/>
  <c r="AT1113" i="3"/>
  <c r="AX1113" i="3"/>
  <c r="BB1113" i="3"/>
  <c r="BF1113" i="3"/>
  <c r="O1113" i="3"/>
  <c r="S1113" i="3"/>
  <c r="W1113" i="3"/>
  <c r="AA1113" i="3"/>
  <c r="AE1113" i="3"/>
  <c r="AI1113" i="3"/>
  <c r="AM1113" i="3"/>
  <c r="AQ1113" i="3"/>
  <c r="AU1113" i="3"/>
  <c r="AY1113" i="3"/>
  <c r="BC1113" i="3"/>
  <c r="BG1113" i="3"/>
  <c r="P1113" i="3"/>
  <c r="T1113" i="3"/>
  <c r="X1113" i="3"/>
  <c r="AB1113" i="3"/>
  <c r="AF1113" i="3"/>
  <c r="AJ1113" i="3"/>
  <c r="AN1113" i="3"/>
  <c r="AR1113" i="3"/>
  <c r="AV1113" i="3"/>
  <c r="AZ1113" i="3"/>
  <c r="BD1113" i="3"/>
  <c r="BH1113" i="3"/>
  <c r="N1111" i="3"/>
  <c r="R1111" i="3"/>
  <c r="V1111" i="3"/>
  <c r="Z1111" i="3"/>
  <c r="AD1111" i="3"/>
  <c r="AH1111" i="3"/>
  <c r="AL1111" i="3"/>
  <c r="AP1111" i="3"/>
  <c r="AT1111" i="3"/>
  <c r="AX1111" i="3"/>
  <c r="BB1111" i="3"/>
  <c r="BF1111" i="3"/>
  <c r="O1111" i="3"/>
  <c r="S1111" i="3"/>
  <c r="W1111" i="3"/>
  <c r="AA1111" i="3"/>
  <c r="AE1111" i="3"/>
  <c r="AI1111" i="3"/>
  <c r="AM1111" i="3"/>
  <c r="AQ1111" i="3"/>
  <c r="AU1111" i="3"/>
  <c r="AY1111" i="3"/>
  <c r="BC1111" i="3"/>
  <c r="BG1111" i="3"/>
  <c r="P1111" i="3"/>
  <c r="T1111" i="3"/>
  <c r="X1111" i="3"/>
  <c r="AB1111" i="3"/>
  <c r="AF1111" i="3"/>
  <c r="AJ1111" i="3"/>
  <c r="AN1111" i="3"/>
  <c r="AR1111" i="3"/>
  <c r="AV1111" i="3"/>
  <c r="AZ1111" i="3"/>
  <c r="BD1111" i="3"/>
  <c r="BH1111" i="3"/>
  <c r="N1109" i="3"/>
  <c r="R1109" i="3"/>
  <c r="V1109" i="3"/>
  <c r="Z1109" i="3"/>
  <c r="AD1109" i="3"/>
  <c r="AH1109" i="3"/>
  <c r="AL1109" i="3"/>
  <c r="AP1109" i="3"/>
  <c r="AT1109" i="3"/>
  <c r="AX1109" i="3"/>
  <c r="BB1109" i="3"/>
  <c r="BF1109" i="3"/>
  <c r="O1109" i="3"/>
  <c r="S1109" i="3"/>
  <c r="W1109" i="3"/>
  <c r="AA1109" i="3"/>
  <c r="AE1109" i="3"/>
  <c r="AI1109" i="3"/>
  <c r="AM1109" i="3"/>
  <c r="AQ1109" i="3"/>
  <c r="AU1109" i="3"/>
  <c r="AY1109" i="3"/>
  <c r="BC1109" i="3"/>
  <c r="BG1109" i="3"/>
  <c r="P1109" i="3"/>
  <c r="T1109" i="3"/>
  <c r="X1109" i="3"/>
  <c r="AB1109" i="3"/>
  <c r="AF1109" i="3"/>
  <c r="AJ1109" i="3"/>
  <c r="AN1109" i="3"/>
  <c r="AR1109" i="3"/>
  <c r="AV1109" i="3"/>
  <c r="AZ1109" i="3"/>
  <c r="BD1109" i="3"/>
  <c r="BH1109" i="3"/>
  <c r="N1107" i="3"/>
  <c r="R1107" i="3"/>
  <c r="V1107" i="3"/>
  <c r="Z1107" i="3"/>
  <c r="AD1107" i="3"/>
  <c r="AH1107" i="3"/>
  <c r="AL1107" i="3"/>
  <c r="AP1107" i="3"/>
  <c r="AT1107" i="3"/>
  <c r="AX1107" i="3"/>
  <c r="BB1107" i="3"/>
  <c r="BF1107" i="3"/>
  <c r="O1107" i="3"/>
  <c r="S1107" i="3"/>
  <c r="W1107" i="3"/>
  <c r="AA1107" i="3"/>
  <c r="AE1107" i="3"/>
  <c r="AI1107" i="3"/>
  <c r="AM1107" i="3"/>
  <c r="AQ1107" i="3"/>
  <c r="AU1107" i="3"/>
  <c r="AY1107" i="3"/>
  <c r="BC1107" i="3"/>
  <c r="BG1107" i="3"/>
  <c r="P1107" i="3"/>
  <c r="T1107" i="3"/>
  <c r="X1107" i="3"/>
  <c r="AB1107" i="3"/>
  <c r="AF1107" i="3"/>
  <c r="AJ1107" i="3"/>
  <c r="AN1107" i="3"/>
  <c r="AR1107" i="3"/>
  <c r="AV1107" i="3"/>
  <c r="AZ1107" i="3"/>
  <c r="BD1107" i="3"/>
  <c r="BH1107" i="3"/>
  <c r="N1105" i="3"/>
  <c r="R1105" i="3"/>
  <c r="V1105" i="3"/>
  <c r="Z1105" i="3"/>
  <c r="AD1105" i="3"/>
  <c r="AH1105" i="3"/>
  <c r="AL1105" i="3"/>
  <c r="AP1105" i="3"/>
  <c r="AT1105" i="3"/>
  <c r="AX1105" i="3"/>
  <c r="BB1105" i="3"/>
  <c r="BF1105" i="3"/>
  <c r="O1105" i="3"/>
  <c r="S1105" i="3"/>
  <c r="W1105" i="3"/>
  <c r="AA1105" i="3"/>
  <c r="AE1105" i="3"/>
  <c r="AI1105" i="3"/>
  <c r="AM1105" i="3"/>
  <c r="AQ1105" i="3"/>
  <c r="AU1105" i="3"/>
  <c r="AY1105" i="3"/>
  <c r="BC1105" i="3"/>
  <c r="BG1105" i="3"/>
  <c r="P1105" i="3"/>
  <c r="T1105" i="3"/>
  <c r="X1105" i="3"/>
  <c r="AB1105" i="3"/>
  <c r="AF1105" i="3"/>
  <c r="AJ1105" i="3"/>
  <c r="AN1105" i="3"/>
  <c r="AR1105" i="3"/>
  <c r="AV1105" i="3"/>
  <c r="AZ1105" i="3"/>
  <c r="BD1105" i="3"/>
  <c r="BH1105" i="3"/>
  <c r="N1103" i="3"/>
  <c r="R1103" i="3"/>
  <c r="V1103" i="3"/>
  <c r="Z1103" i="3"/>
  <c r="AD1103" i="3"/>
  <c r="AH1103" i="3"/>
  <c r="AL1103" i="3"/>
  <c r="AP1103" i="3"/>
  <c r="AT1103" i="3"/>
  <c r="AX1103" i="3"/>
  <c r="BB1103" i="3"/>
  <c r="BF1103" i="3"/>
  <c r="O1103" i="3"/>
  <c r="S1103" i="3"/>
  <c r="W1103" i="3"/>
  <c r="AA1103" i="3"/>
  <c r="AE1103" i="3"/>
  <c r="AI1103" i="3"/>
  <c r="AM1103" i="3"/>
  <c r="AQ1103" i="3"/>
  <c r="AU1103" i="3"/>
  <c r="AY1103" i="3"/>
  <c r="BC1103" i="3"/>
  <c r="BG1103" i="3"/>
  <c r="P1103" i="3"/>
  <c r="T1103" i="3"/>
  <c r="X1103" i="3"/>
  <c r="AB1103" i="3"/>
  <c r="AF1103" i="3"/>
  <c r="AJ1103" i="3"/>
  <c r="AN1103" i="3"/>
  <c r="AR1103" i="3"/>
  <c r="AV1103" i="3"/>
  <c r="AZ1103" i="3"/>
  <c r="BD1103" i="3"/>
  <c r="BH1103" i="3"/>
  <c r="N1101" i="3"/>
  <c r="R1101" i="3"/>
  <c r="V1101" i="3"/>
  <c r="Z1101" i="3"/>
  <c r="AD1101" i="3"/>
  <c r="AH1101" i="3"/>
  <c r="AL1101" i="3"/>
  <c r="AP1101" i="3"/>
  <c r="AT1101" i="3"/>
  <c r="AX1101" i="3"/>
  <c r="BB1101" i="3"/>
  <c r="BF1101" i="3"/>
  <c r="O1101" i="3"/>
  <c r="S1101" i="3"/>
  <c r="W1101" i="3"/>
  <c r="AA1101" i="3"/>
  <c r="AE1101" i="3"/>
  <c r="AI1101" i="3"/>
  <c r="AM1101" i="3"/>
  <c r="AQ1101" i="3"/>
  <c r="AU1101" i="3"/>
  <c r="AY1101" i="3"/>
  <c r="BC1101" i="3"/>
  <c r="BG1101" i="3"/>
  <c r="P1101" i="3"/>
  <c r="T1101" i="3"/>
  <c r="X1101" i="3"/>
  <c r="AB1101" i="3"/>
  <c r="AF1101" i="3"/>
  <c r="AJ1101" i="3"/>
  <c r="AN1101" i="3"/>
  <c r="AR1101" i="3"/>
  <c r="AV1101" i="3"/>
  <c r="AZ1101" i="3"/>
  <c r="BD1101" i="3"/>
  <c r="BH1101" i="3"/>
  <c r="N1099" i="3"/>
  <c r="BJ1099" i="3" s="1"/>
  <c r="R1099" i="3"/>
  <c r="V1099" i="3"/>
  <c r="Z1099" i="3"/>
  <c r="AD1099" i="3"/>
  <c r="AH1099" i="3"/>
  <c r="AL1099" i="3"/>
  <c r="AP1099" i="3"/>
  <c r="AT1099" i="3"/>
  <c r="AX1099" i="3"/>
  <c r="BB1099" i="3"/>
  <c r="BF1099" i="3"/>
  <c r="O1099" i="3"/>
  <c r="BL1099" i="3" s="1"/>
  <c r="S1099" i="3"/>
  <c r="BM1099" i="3" s="1"/>
  <c r="W1099" i="3"/>
  <c r="AA1099" i="3"/>
  <c r="AE1099" i="3"/>
  <c r="AI1099" i="3"/>
  <c r="AM1099" i="3"/>
  <c r="AQ1099" i="3"/>
  <c r="AU1099" i="3"/>
  <c r="AY1099" i="3"/>
  <c r="BC1099" i="3"/>
  <c r="BG1099" i="3"/>
  <c r="P1099" i="3"/>
  <c r="T1099" i="3"/>
  <c r="X1099" i="3"/>
  <c r="AB1099" i="3"/>
  <c r="AF1099" i="3"/>
  <c r="AJ1099" i="3"/>
  <c r="AN1099" i="3"/>
  <c r="AR1099" i="3"/>
  <c r="AV1099" i="3"/>
  <c r="AZ1099" i="3"/>
  <c r="BD1099" i="3"/>
  <c r="BH1099" i="3"/>
  <c r="N1097" i="3"/>
  <c r="R1097" i="3"/>
  <c r="V1097" i="3"/>
  <c r="Z1097" i="3"/>
  <c r="AD1097" i="3"/>
  <c r="AH1097" i="3"/>
  <c r="AL1097" i="3"/>
  <c r="AP1097" i="3"/>
  <c r="AT1097" i="3"/>
  <c r="AX1097" i="3"/>
  <c r="BB1097" i="3"/>
  <c r="BF1097" i="3"/>
  <c r="O1097" i="3"/>
  <c r="S1097" i="3"/>
  <c r="W1097" i="3"/>
  <c r="AA1097" i="3"/>
  <c r="AE1097" i="3"/>
  <c r="AI1097" i="3"/>
  <c r="AM1097" i="3"/>
  <c r="AQ1097" i="3"/>
  <c r="AU1097" i="3"/>
  <c r="AY1097" i="3"/>
  <c r="BC1097" i="3"/>
  <c r="BG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N1095" i="3"/>
  <c r="R1095" i="3"/>
  <c r="V1095" i="3"/>
  <c r="Z1095" i="3"/>
  <c r="AD1095" i="3"/>
  <c r="AH1095" i="3"/>
  <c r="AL1095" i="3"/>
  <c r="AP1095" i="3"/>
  <c r="AT1095" i="3"/>
  <c r="AX1095" i="3"/>
  <c r="BB1095" i="3"/>
  <c r="BF1095" i="3"/>
  <c r="O1095" i="3"/>
  <c r="S1095" i="3"/>
  <c r="W1095" i="3"/>
  <c r="AA1095" i="3"/>
  <c r="AE1095" i="3"/>
  <c r="AI1095" i="3"/>
  <c r="AM1095" i="3"/>
  <c r="AQ1095" i="3"/>
  <c r="AU1095" i="3"/>
  <c r="AY1095" i="3"/>
  <c r="BC1095" i="3"/>
  <c r="BG1095" i="3"/>
  <c r="P1095" i="3"/>
  <c r="T1095" i="3"/>
  <c r="X1095" i="3"/>
  <c r="AB1095" i="3"/>
  <c r="AF1095" i="3"/>
  <c r="AJ1095" i="3"/>
  <c r="AN1095" i="3"/>
  <c r="AR1095" i="3"/>
  <c r="AV1095" i="3"/>
  <c r="AZ1095" i="3"/>
  <c r="BD1095" i="3"/>
  <c r="BH1095" i="3"/>
  <c r="AY1094" i="3"/>
  <c r="AY1093" i="3"/>
  <c r="N1092" i="3"/>
  <c r="R1092" i="3"/>
  <c r="V1092" i="3"/>
  <c r="Z1092" i="3"/>
  <c r="AD1092" i="3"/>
  <c r="AH1092" i="3"/>
  <c r="AL1092" i="3"/>
  <c r="AP1092" i="3"/>
  <c r="AT1092" i="3"/>
  <c r="AX1092" i="3"/>
  <c r="BB1092" i="3"/>
  <c r="BF1092" i="3"/>
  <c r="P1092" i="3"/>
  <c r="T1092" i="3"/>
  <c r="BM1092" i="3" s="1"/>
  <c r="X1092" i="3"/>
  <c r="AB1092" i="3"/>
  <c r="AF1092" i="3"/>
  <c r="AJ1092" i="3"/>
  <c r="AN1092" i="3"/>
  <c r="AR1092" i="3"/>
  <c r="AV1092" i="3"/>
  <c r="AZ1092" i="3"/>
  <c r="BD1092" i="3"/>
  <c r="BH1092" i="3"/>
  <c r="M1092" i="3"/>
  <c r="U1092" i="3"/>
  <c r="AC1092" i="3"/>
  <c r="AK1092" i="3"/>
  <c r="AS1092" i="3"/>
  <c r="BA1092" i="3"/>
  <c r="BI1092" i="3"/>
  <c r="O1092" i="3"/>
  <c r="W1092" i="3"/>
  <c r="AE1092" i="3"/>
  <c r="AM1092" i="3"/>
  <c r="AU1092" i="3"/>
  <c r="BC1092" i="3"/>
  <c r="Q1092" i="3"/>
  <c r="Y1092" i="3"/>
  <c r="AG1092" i="3"/>
  <c r="AO1092" i="3"/>
  <c r="AW1092" i="3"/>
  <c r="BE1092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P1088" i="3"/>
  <c r="T1088" i="3"/>
  <c r="BM1088" i="3" s="1"/>
  <c r="X1088" i="3"/>
  <c r="AB1088" i="3"/>
  <c r="AF1088" i="3"/>
  <c r="AJ1088" i="3"/>
  <c r="AN1088" i="3"/>
  <c r="AR1088" i="3"/>
  <c r="AV1088" i="3"/>
  <c r="AZ1088" i="3"/>
  <c r="BD1088" i="3"/>
  <c r="BH1088" i="3"/>
  <c r="M1088" i="3"/>
  <c r="U1088" i="3"/>
  <c r="AC1088" i="3"/>
  <c r="AK1088" i="3"/>
  <c r="AS1088" i="3"/>
  <c r="BA1088" i="3"/>
  <c r="BI1088" i="3"/>
  <c r="O1088" i="3"/>
  <c r="W1088" i="3"/>
  <c r="AE1088" i="3"/>
  <c r="AM1088" i="3"/>
  <c r="AU1088" i="3"/>
  <c r="BC1088" i="3"/>
  <c r="Q1088" i="3"/>
  <c r="Y1088" i="3"/>
  <c r="AG1088" i="3"/>
  <c r="AO1088" i="3"/>
  <c r="AW1088" i="3"/>
  <c r="BE1088" i="3"/>
  <c r="P1083" i="3"/>
  <c r="T1083" i="3"/>
  <c r="X1083" i="3"/>
  <c r="AB1083" i="3"/>
  <c r="AF1083" i="3"/>
  <c r="AJ1083" i="3"/>
  <c r="AN1083" i="3"/>
  <c r="AR1083" i="3"/>
  <c r="AV1083" i="3"/>
  <c r="AZ1083" i="3"/>
  <c r="BD1083" i="3"/>
  <c r="BH1083" i="3"/>
  <c r="M1083" i="3"/>
  <c r="Q1083" i="3"/>
  <c r="U1083" i="3"/>
  <c r="Y1083" i="3"/>
  <c r="AC1083" i="3"/>
  <c r="AG1083" i="3"/>
  <c r="AK1083" i="3"/>
  <c r="AO1083" i="3"/>
  <c r="AS1083" i="3"/>
  <c r="AW1083" i="3"/>
  <c r="BA1083" i="3"/>
  <c r="BE1083" i="3"/>
  <c r="BI1083" i="3"/>
  <c r="N1083" i="3"/>
  <c r="R1083" i="3"/>
  <c r="V1083" i="3"/>
  <c r="Z1083" i="3"/>
  <c r="AD1083" i="3"/>
  <c r="AH1083" i="3"/>
  <c r="AL1083" i="3"/>
  <c r="AP1083" i="3"/>
  <c r="AT1083" i="3"/>
  <c r="AX1083" i="3"/>
  <c r="BB1083" i="3"/>
  <c r="BF1083" i="3"/>
  <c r="O1083" i="3"/>
  <c r="AE1083" i="3"/>
  <c r="AU1083" i="3"/>
  <c r="S1083" i="3"/>
  <c r="AI1083" i="3"/>
  <c r="AY1083" i="3"/>
  <c r="W1083" i="3"/>
  <c r="AM1083" i="3"/>
  <c r="BC1083" i="3"/>
  <c r="N1075" i="3"/>
  <c r="R1075" i="3"/>
  <c r="V1075" i="3"/>
  <c r="Z1075" i="3"/>
  <c r="AD1075" i="3"/>
  <c r="AH1075" i="3"/>
  <c r="AL1075" i="3"/>
  <c r="AP1075" i="3"/>
  <c r="AT1075" i="3"/>
  <c r="AX1075" i="3"/>
  <c r="BB1075" i="3"/>
  <c r="BF1075" i="3"/>
  <c r="Q1075" i="3"/>
  <c r="W1075" i="3"/>
  <c r="AB1075" i="3"/>
  <c r="AG1075" i="3"/>
  <c r="AM1075" i="3"/>
  <c r="AR1075" i="3"/>
  <c r="AW1075" i="3"/>
  <c r="BC1075" i="3"/>
  <c r="BH1075" i="3"/>
  <c r="M1075" i="3"/>
  <c r="S1075" i="3"/>
  <c r="X1075" i="3"/>
  <c r="AC1075" i="3"/>
  <c r="AI1075" i="3"/>
  <c r="AN1075" i="3"/>
  <c r="AS1075" i="3"/>
  <c r="AY1075" i="3"/>
  <c r="BD1075" i="3"/>
  <c r="BI1075" i="3"/>
  <c r="O1075" i="3"/>
  <c r="T1075" i="3"/>
  <c r="Y1075" i="3"/>
  <c r="AE1075" i="3"/>
  <c r="AJ1075" i="3"/>
  <c r="AO1075" i="3"/>
  <c r="AU1075" i="3"/>
  <c r="AZ1075" i="3"/>
  <c r="BE1075" i="3"/>
  <c r="P1075" i="3"/>
  <c r="AK1075" i="3"/>
  <c r="BG1075" i="3"/>
  <c r="U1075" i="3"/>
  <c r="AQ1075" i="3"/>
  <c r="AA1075" i="3"/>
  <c r="AV1075" i="3"/>
  <c r="AA1071" i="3"/>
  <c r="AQ1071" i="3"/>
  <c r="BG1071" i="3"/>
  <c r="AY1071" i="3"/>
  <c r="S1071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O1068" i="3"/>
  <c r="S1068" i="3"/>
  <c r="W1068" i="3"/>
  <c r="AA1068" i="3"/>
  <c r="AE1068" i="3"/>
  <c r="AI1068" i="3"/>
  <c r="AM1068" i="3"/>
  <c r="AQ1068" i="3"/>
  <c r="AU1068" i="3"/>
  <c r="AY1068" i="3"/>
  <c r="BC1068" i="3"/>
  <c r="BG1068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Y1068" i="3"/>
  <c r="AO1068" i="3"/>
  <c r="BE1068" i="3"/>
  <c r="M1068" i="3"/>
  <c r="AC1068" i="3"/>
  <c r="AS1068" i="3"/>
  <c r="BI1068" i="3"/>
  <c r="Q1068" i="3"/>
  <c r="AG1068" i="3"/>
  <c r="AW1068" i="3"/>
  <c r="U1068" i="3"/>
  <c r="AK1068" i="3"/>
  <c r="BE1130" i="3"/>
  <c r="AW1130" i="3"/>
  <c r="AO1130" i="3"/>
  <c r="AG1130" i="3"/>
  <c r="Y1130" i="3"/>
  <c r="Q1130" i="3"/>
  <c r="AU1128" i="3"/>
  <c r="AE1128" i="3"/>
  <c r="AW1127" i="3"/>
  <c r="AG1127" i="3"/>
  <c r="Q1127" i="3"/>
  <c r="AU1126" i="3"/>
  <c r="AE1126" i="3"/>
  <c r="AW1125" i="3"/>
  <c r="AG1125" i="3"/>
  <c r="Q1125" i="3"/>
  <c r="AU1124" i="3"/>
  <c r="AE1124" i="3"/>
  <c r="AW1123" i="3"/>
  <c r="AG1123" i="3"/>
  <c r="Q1123" i="3"/>
  <c r="AU1122" i="3"/>
  <c r="AE1122" i="3"/>
  <c r="AW1121" i="3"/>
  <c r="AG1121" i="3"/>
  <c r="Q1121" i="3"/>
  <c r="AU1120" i="3"/>
  <c r="AE1120" i="3"/>
  <c r="AW1119" i="3"/>
  <c r="AG1119" i="3"/>
  <c r="Q1119" i="3"/>
  <c r="AU1118" i="3"/>
  <c r="AE1118" i="3"/>
  <c r="AW1117" i="3"/>
  <c r="AG1117" i="3"/>
  <c r="Q1117" i="3"/>
  <c r="AU1116" i="3"/>
  <c r="AE1116" i="3"/>
  <c r="AW1115" i="3"/>
  <c r="AG1115" i="3"/>
  <c r="Q1115" i="3"/>
  <c r="AU1114" i="3"/>
  <c r="AE1114" i="3"/>
  <c r="AW1113" i="3"/>
  <c r="AG1113" i="3"/>
  <c r="Q1113" i="3"/>
  <c r="AU1112" i="3"/>
  <c r="AE1112" i="3"/>
  <c r="AW1111" i="3"/>
  <c r="AG1111" i="3"/>
  <c r="Q1111" i="3"/>
  <c r="AU1110" i="3"/>
  <c r="AE1110" i="3"/>
  <c r="AW1109" i="3"/>
  <c r="AG1109" i="3"/>
  <c r="Q1109" i="3"/>
  <c r="AU1108" i="3"/>
  <c r="AE1108" i="3"/>
  <c r="AW1107" i="3"/>
  <c r="AG1107" i="3"/>
  <c r="Q1107" i="3"/>
  <c r="AU1106" i="3"/>
  <c r="AE1106" i="3"/>
  <c r="O1106" i="3"/>
  <c r="BL1106" i="3" s="1"/>
  <c r="AW1105" i="3"/>
  <c r="AG1105" i="3"/>
  <c r="Q1105" i="3"/>
  <c r="AU1104" i="3"/>
  <c r="AE1104" i="3"/>
  <c r="O1104" i="3"/>
  <c r="AW1103" i="3"/>
  <c r="AG1103" i="3"/>
  <c r="Q1103" i="3"/>
  <c r="AU1102" i="3"/>
  <c r="AE1102" i="3"/>
  <c r="O1102" i="3"/>
  <c r="AW1101" i="3"/>
  <c r="AG1101" i="3"/>
  <c r="Q1101" i="3"/>
  <c r="AU1100" i="3"/>
  <c r="AE1100" i="3"/>
  <c r="O1100" i="3"/>
  <c r="BL1100" i="3" s="1"/>
  <c r="AW1099" i="3"/>
  <c r="AG1099" i="3"/>
  <c r="Q1099" i="3"/>
  <c r="N1094" i="3"/>
  <c r="R1094" i="3"/>
  <c r="V1094" i="3"/>
  <c r="Z1094" i="3"/>
  <c r="AD1094" i="3"/>
  <c r="AH1094" i="3"/>
  <c r="AL1094" i="3"/>
  <c r="AP1094" i="3"/>
  <c r="AT1094" i="3"/>
  <c r="AX1094" i="3"/>
  <c r="O1094" i="3"/>
  <c r="BL1094" i="3" s="1"/>
  <c r="T1094" i="3"/>
  <c r="Y1094" i="3"/>
  <c r="AE1094" i="3"/>
  <c r="AJ1094" i="3"/>
  <c r="AO1094" i="3"/>
  <c r="AU1094" i="3"/>
  <c r="AZ1094" i="3"/>
  <c r="BD1094" i="3"/>
  <c r="BH1094" i="3"/>
  <c r="P1094" i="3"/>
  <c r="BK1094" i="3" s="1"/>
  <c r="U1094" i="3"/>
  <c r="AA1094" i="3"/>
  <c r="AF1094" i="3"/>
  <c r="AK1094" i="3"/>
  <c r="AQ1094" i="3"/>
  <c r="AV1094" i="3"/>
  <c r="BA1094" i="3"/>
  <c r="BE1094" i="3"/>
  <c r="BI1094" i="3"/>
  <c r="Q1094" i="3"/>
  <c r="W1094" i="3"/>
  <c r="AB1094" i="3"/>
  <c r="AG1094" i="3"/>
  <c r="AM1094" i="3"/>
  <c r="AR1094" i="3"/>
  <c r="AW1094" i="3"/>
  <c r="BB1094" i="3"/>
  <c r="BF1094" i="3"/>
  <c r="P1093" i="3"/>
  <c r="T1093" i="3"/>
  <c r="X1093" i="3"/>
  <c r="AB1093" i="3"/>
  <c r="AF1093" i="3"/>
  <c r="AJ1093" i="3"/>
  <c r="AN1093" i="3"/>
  <c r="AR1093" i="3"/>
  <c r="AV1093" i="3"/>
  <c r="AZ1093" i="3"/>
  <c r="BD1093" i="3"/>
  <c r="BH1093" i="3"/>
  <c r="O1093" i="3"/>
  <c r="U1093" i="3"/>
  <c r="Z1093" i="3"/>
  <c r="AE1093" i="3"/>
  <c r="BJ1093" i="3" s="1"/>
  <c r="AK1093" i="3"/>
  <c r="AP1093" i="3"/>
  <c r="AU1093" i="3"/>
  <c r="BA1093" i="3"/>
  <c r="BF1093" i="3"/>
  <c r="Q1093" i="3"/>
  <c r="V1093" i="3"/>
  <c r="AA1093" i="3"/>
  <c r="AG1093" i="3"/>
  <c r="AL1093" i="3"/>
  <c r="AQ1093" i="3"/>
  <c r="AW1093" i="3"/>
  <c r="BB1093" i="3"/>
  <c r="BG1093" i="3"/>
  <c r="M1093" i="3"/>
  <c r="R1093" i="3"/>
  <c r="W1093" i="3"/>
  <c r="AC1093" i="3"/>
  <c r="AH1093" i="3"/>
  <c r="AM1093" i="3"/>
  <c r="AS1093" i="3"/>
  <c r="AX1093" i="3"/>
  <c r="BC1093" i="3"/>
  <c r="BI1093" i="3"/>
  <c r="P1089" i="3"/>
  <c r="T1089" i="3"/>
  <c r="X1089" i="3"/>
  <c r="AB1089" i="3"/>
  <c r="AF1089" i="3"/>
  <c r="AJ1089" i="3"/>
  <c r="AN1089" i="3"/>
  <c r="AR1089" i="3"/>
  <c r="AV1089" i="3"/>
  <c r="AZ1089" i="3"/>
  <c r="BD1089" i="3"/>
  <c r="BH1089" i="3"/>
  <c r="N1089" i="3"/>
  <c r="R1089" i="3"/>
  <c r="BL1089" i="3" s="1"/>
  <c r="V1089" i="3"/>
  <c r="Z1089" i="3"/>
  <c r="AD1089" i="3"/>
  <c r="AH1089" i="3"/>
  <c r="AL1089" i="3"/>
  <c r="AP1089" i="3"/>
  <c r="AT1089" i="3"/>
  <c r="AX1089" i="3"/>
  <c r="BB1089" i="3"/>
  <c r="BF1089" i="3"/>
  <c r="Q1089" i="3"/>
  <c r="Y1089" i="3"/>
  <c r="AG1089" i="3"/>
  <c r="AO1089" i="3"/>
  <c r="AW1089" i="3"/>
  <c r="BE1089" i="3"/>
  <c r="S1089" i="3"/>
  <c r="AA1089" i="3"/>
  <c r="AI1089" i="3"/>
  <c r="AQ1089" i="3"/>
  <c r="AY1089" i="3"/>
  <c r="BG1089" i="3"/>
  <c r="M1089" i="3"/>
  <c r="U1089" i="3"/>
  <c r="AC1089" i="3"/>
  <c r="AK1089" i="3"/>
  <c r="AS1089" i="3"/>
  <c r="BA1089" i="3"/>
  <c r="BI1089" i="3"/>
  <c r="AI1088" i="3"/>
  <c r="P1085" i="3"/>
  <c r="T1085" i="3"/>
  <c r="X1085" i="3"/>
  <c r="AB1085" i="3"/>
  <c r="AF1085" i="3"/>
  <c r="AJ1085" i="3"/>
  <c r="AN1085" i="3"/>
  <c r="AR1085" i="3"/>
  <c r="AV1085" i="3"/>
  <c r="AZ1085" i="3"/>
  <c r="BD1085" i="3"/>
  <c r="BH1085" i="3"/>
  <c r="M1085" i="3"/>
  <c r="Q1085" i="3"/>
  <c r="U1085" i="3"/>
  <c r="Y1085" i="3"/>
  <c r="AC1085" i="3"/>
  <c r="AG1085" i="3"/>
  <c r="AK1085" i="3"/>
  <c r="AO1085" i="3"/>
  <c r="AS1085" i="3"/>
  <c r="AW1085" i="3"/>
  <c r="BA1085" i="3"/>
  <c r="BE1085" i="3"/>
  <c r="BI1085" i="3"/>
  <c r="N1085" i="3"/>
  <c r="BJ1085" i="3" s="1"/>
  <c r="R1085" i="3"/>
  <c r="V1085" i="3"/>
  <c r="Z1085" i="3"/>
  <c r="AD1085" i="3"/>
  <c r="AH1085" i="3"/>
  <c r="AL1085" i="3"/>
  <c r="AP1085" i="3"/>
  <c r="AT1085" i="3"/>
  <c r="AX1085" i="3"/>
  <c r="BB1085" i="3"/>
  <c r="BF1085" i="3"/>
  <c r="O1085" i="3"/>
  <c r="BL1085" i="3" s="1"/>
  <c r="AE1085" i="3"/>
  <c r="AU1085" i="3"/>
  <c r="S1085" i="3"/>
  <c r="BM1085" i="3" s="1"/>
  <c r="AI1085" i="3"/>
  <c r="AY1085" i="3"/>
  <c r="W1085" i="3"/>
  <c r="AM1085" i="3"/>
  <c r="BC1085" i="3"/>
  <c r="BG1083" i="3"/>
  <c r="P1077" i="3"/>
  <c r="T1077" i="3"/>
  <c r="X1077" i="3"/>
  <c r="AB1077" i="3"/>
  <c r="AF1077" i="3"/>
  <c r="AJ1077" i="3"/>
  <c r="AN1077" i="3"/>
  <c r="AR1077" i="3"/>
  <c r="AV1077" i="3"/>
  <c r="AZ1077" i="3"/>
  <c r="BD1077" i="3"/>
  <c r="BH1077" i="3"/>
  <c r="M1077" i="3"/>
  <c r="Q1077" i="3"/>
  <c r="U1077" i="3"/>
  <c r="Y1077" i="3"/>
  <c r="AC1077" i="3"/>
  <c r="AG1077" i="3"/>
  <c r="AK1077" i="3"/>
  <c r="AO1077" i="3"/>
  <c r="AS1077" i="3"/>
  <c r="AW1077" i="3"/>
  <c r="BA1077" i="3"/>
  <c r="BE1077" i="3"/>
  <c r="BI1077" i="3"/>
  <c r="N1077" i="3"/>
  <c r="R1077" i="3"/>
  <c r="V1077" i="3"/>
  <c r="Z1077" i="3"/>
  <c r="AD1077" i="3"/>
  <c r="AH1077" i="3"/>
  <c r="AL1077" i="3"/>
  <c r="AP1077" i="3"/>
  <c r="AT1077" i="3"/>
  <c r="AX1077" i="3"/>
  <c r="BB1077" i="3"/>
  <c r="BF1077" i="3"/>
  <c r="O1077" i="3"/>
  <c r="BL1077" i="3" s="1"/>
  <c r="AE1077" i="3"/>
  <c r="AU1077" i="3"/>
  <c r="S1077" i="3"/>
  <c r="AI1077" i="3"/>
  <c r="AY1077" i="3"/>
  <c r="W1077" i="3"/>
  <c r="AM1077" i="3"/>
  <c r="BC1077" i="3"/>
  <c r="AI1071" i="3"/>
  <c r="BC1130" i="3"/>
  <c r="AU1130" i="3"/>
  <c r="AM1130" i="3"/>
  <c r="AE1130" i="3"/>
  <c r="W1130" i="3"/>
  <c r="O1130" i="3"/>
  <c r="BL1130" i="3" s="1"/>
  <c r="BG1128" i="3"/>
  <c r="AQ1128" i="3"/>
  <c r="P1128" i="3"/>
  <c r="T1128" i="3"/>
  <c r="BM1128" i="3" s="1"/>
  <c r="X1128" i="3"/>
  <c r="AB1128" i="3"/>
  <c r="AF1128" i="3"/>
  <c r="AJ1128" i="3"/>
  <c r="AN1128" i="3"/>
  <c r="AR1128" i="3"/>
  <c r="AV1128" i="3"/>
  <c r="AZ1128" i="3"/>
  <c r="BD1128" i="3"/>
  <c r="BH1128" i="3"/>
  <c r="M1128" i="3"/>
  <c r="Q1128" i="3"/>
  <c r="U1128" i="3"/>
  <c r="Y1128" i="3"/>
  <c r="AC1128" i="3"/>
  <c r="AG1128" i="3"/>
  <c r="AK1128" i="3"/>
  <c r="AO1128" i="3"/>
  <c r="AS1128" i="3"/>
  <c r="AW1128" i="3"/>
  <c r="BA1128" i="3"/>
  <c r="BE1128" i="3"/>
  <c r="BI1128" i="3"/>
  <c r="N1128" i="3"/>
  <c r="BJ1128" i="3" s="1"/>
  <c r="R1128" i="3"/>
  <c r="BL1128" i="3" s="1"/>
  <c r="V1128" i="3"/>
  <c r="Z1128" i="3"/>
  <c r="AD1128" i="3"/>
  <c r="AH1128" i="3"/>
  <c r="AL1128" i="3"/>
  <c r="AP1128" i="3"/>
  <c r="AT1128" i="3"/>
  <c r="AX1128" i="3"/>
  <c r="BB1128" i="3"/>
  <c r="BF1128" i="3"/>
  <c r="BI1127" i="3"/>
  <c r="AS1127" i="3"/>
  <c r="AC1127" i="3"/>
  <c r="M1127" i="3"/>
  <c r="BG1126" i="3"/>
  <c r="AQ1126" i="3"/>
  <c r="P1126" i="3"/>
  <c r="T1126" i="3"/>
  <c r="BM1126" i="3" s="1"/>
  <c r="X1126" i="3"/>
  <c r="AB1126" i="3"/>
  <c r="AF1126" i="3"/>
  <c r="AJ1126" i="3"/>
  <c r="AN1126" i="3"/>
  <c r="AR1126" i="3"/>
  <c r="AV1126" i="3"/>
  <c r="AZ1126" i="3"/>
  <c r="BD1126" i="3"/>
  <c r="BH1126" i="3"/>
  <c r="M1126" i="3"/>
  <c r="Q1126" i="3"/>
  <c r="U1126" i="3"/>
  <c r="Y1126" i="3"/>
  <c r="AC1126" i="3"/>
  <c r="AG1126" i="3"/>
  <c r="AK1126" i="3"/>
  <c r="AO1126" i="3"/>
  <c r="AS1126" i="3"/>
  <c r="AW1126" i="3"/>
  <c r="BA1126" i="3"/>
  <c r="BE1126" i="3"/>
  <c r="BI1126" i="3"/>
  <c r="N1126" i="3"/>
  <c r="R1126" i="3"/>
  <c r="BL1126" i="3" s="1"/>
  <c r="V1126" i="3"/>
  <c r="Z1126" i="3"/>
  <c r="AD1126" i="3"/>
  <c r="AH1126" i="3"/>
  <c r="AL1126" i="3"/>
  <c r="AP1126" i="3"/>
  <c r="AT1126" i="3"/>
  <c r="AX1126" i="3"/>
  <c r="BB1126" i="3"/>
  <c r="BF1126" i="3"/>
  <c r="BI1125" i="3"/>
  <c r="AS1125" i="3"/>
  <c r="AC1125" i="3"/>
  <c r="M1125" i="3"/>
  <c r="BG1124" i="3"/>
  <c r="AQ1124" i="3"/>
  <c r="P1124" i="3"/>
  <c r="T1124" i="3"/>
  <c r="X1124" i="3"/>
  <c r="AB1124" i="3"/>
  <c r="AF1124" i="3"/>
  <c r="AJ1124" i="3"/>
  <c r="AN1124" i="3"/>
  <c r="AR1124" i="3"/>
  <c r="AV1124" i="3"/>
  <c r="AZ1124" i="3"/>
  <c r="BD1124" i="3"/>
  <c r="BH1124" i="3"/>
  <c r="M1124" i="3"/>
  <c r="Q1124" i="3"/>
  <c r="U1124" i="3"/>
  <c r="Y1124" i="3"/>
  <c r="AC1124" i="3"/>
  <c r="AG1124" i="3"/>
  <c r="AK1124" i="3"/>
  <c r="AO1124" i="3"/>
  <c r="AS1124" i="3"/>
  <c r="AW1124" i="3"/>
  <c r="BA1124" i="3"/>
  <c r="BE1124" i="3"/>
  <c r="BI1124" i="3"/>
  <c r="N1124" i="3"/>
  <c r="BJ1124" i="3" s="1"/>
  <c r="R1124" i="3"/>
  <c r="V1124" i="3"/>
  <c r="Z1124" i="3"/>
  <c r="AD1124" i="3"/>
  <c r="AH1124" i="3"/>
  <c r="AL1124" i="3"/>
  <c r="AP1124" i="3"/>
  <c r="AT1124" i="3"/>
  <c r="AX1124" i="3"/>
  <c r="BB1124" i="3"/>
  <c r="BF1124" i="3"/>
  <c r="BI1123" i="3"/>
  <c r="AS1123" i="3"/>
  <c r="AC1123" i="3"/>
  <c r="M1123" i="3"/>
  <c r="BG1122" i="3"/>
  <c r="AQ1122" i="3"/>
  <c r="P1122" i="3"/>
  <c r="T1122" i="3"/>
  <c r="BM1122" i="3" s="1"/>
  <c r="X1122" i="3"/>
  <c r="AB1122" i="3"/>
  <c r="AF1122" i="3"/>
  <c r="AJ1122" i="3"/>
  <c r="AN1122" i="3"/>
  <c r="AR1122" i="3"/>
  <c r="AV1122" i="3"/>
  <c r="AZ1122" i="3"/>
  <c r="BD1122" i="3"/>
  <c r="BH1122" i="3"/>
  <c r="M1122" i="3"/>
  <c r="Q1122" i="3"/>
  <c r="U1122" i="3"/>
  <c r="Y1122" i="3"/>
  <c r="AC1122" i="3"/>
  <c r="AG1122" i="3"/>
  <c r="AK1122" i="3"/>
  <c r="AO1122" i="3"/>
  <c r="AS1122" i="3"/>
  <c r="BL1122" i="3" s="1"/>
  <c r="AW1122" i="3"/>
  <c r="BA1122" i="3"/>
  <c r="BE1122" i="3"/>
  <c r="BI1122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BI1121" i="3"/>
  <c r="AS1121" i="3"/>
  <c r="AC1121" i="3"/>
  <c r="M1121" i="3"/>
  <c r="BG1120" i="3"/>
  <c r="AQ1120" i="3"/>
  <c r="P1120" i="3"/>
  <c r="T1120" i="3"/>
  <c r="BM1120" i="3" s="1"/>
  <c r="X1120" i="3"/>
  <c r="AB1120" i="3"/>
  <c r="AF1120" i="3"/>
  <c r="AJ1120" i="3"/>
  <c r="AN1120" i="3"/>
  <c r="AR1120" i="3"/>
  <c r="AV1120" i="3"/>
  <c r="AZ1120" i="3"/>
  <c r="BD1120" i="3"/>
  <c r="BH1120" i="3"/>
  <c r="M1120" i="3"/>
  <c r="Q1120" i="3"/>
  <c r="U1120" i="3"/>
  <c r="Y1120" i="3"/>
  <c r="AC1120" i="3"/>
  <c r="AG1120" i="3"/>
  <c r="AK1120" i="3"/>
  <c r="AO1120" i="3"/>
  <c r="AS1120" i="3"/>
  <c r="AW1120" i="3"/>
  <c r="BA1120" i="3"/>
  <c r="BE1120" i="3"/>
  <c r="BI1120" i="3"/>
  <c r="N1120" i="3"/>
  <c r="BJ1120" i="3" s="1"/>
  <c r="R1120" i="3"/>
  <c r="BL1120" i="3" s="1"/>
  <c r="V1120" i="3"/>
  <c r="Z1120" i="3"/>
  <c r="AD1120" i="3"/>
  <c r="AH1120" i="3"/>
  <c r="AL1120" i="3"/>
  <c r="AP1120" i="3"/>
  <c r="AT1120" i="3"/>
  <c r="AX1120" i="3"/>
  <c r="BB1120" i="3"/>
  <c r="BF1120" i="3"/>
  <c r="BI1119" i="3"/>
  <c r="AS1119" i="3"/>
  <c r="AC1119" i="3"/>
  <c r="M1119" i="3"/>
  <c r="BG1118" i="3"/>
  <c r="AQ1118" i="3"/>
  <c r="P1118" i="3"/>
  <c r="T1118" i="3"/>
  <c r="X1118" i="3"/>
  <c r="AB1118" i="3"/>
  <c r="AF1118" i="3"/>
  <c r="AJ1118" i="3"/>
  <c r="AN1118" i="3"/>
  <c r="AR1118" i="3"/>
  <c r="AV1118" i="3"/>
  <c r="AZ1118" i="3"/>
  <c r="BD1118" i="3"/>
  <c r="BH1118" i="3"/>
  <c r="M1118" i="3"/>
  <c r="Q1118" i="3"/>
  <c r="U1118" i="3"/>
  <c r="BM1118" i="3" s="1"/>
  <c r="Y1118" i="3"/>
  <c r="AC1118" i="3"/>
  <c r="AG1118" i="3"/>
  <c r="AK1118" i="3"/>
  <c r="AO1118" i="3"/>
  <c r="AS1118" i="3"/>
  <c r="AW1118" i="3"/>
  <c r="BA1118" i="3"/>
  <c r="BE1118" i="3"/>
  <c r="BI1118" i="3"/>
  <c r="N1118" i="3"/>
  <c r="R1118" i="3"/>
  <c r="BL1118" i="3" s="1"/>
  <c r="V1118" i="3"/>
  <c r="Z1118" i="3"/>
  <c r="AD1118" i="3"/>
  <c r="AH1118" i="3"/>
  <c r="AL1118" i="3"/>
  <c r="AP1118" i="3"/>
  <c r="AT1118" i="3"/>
  <c r="AX1118" i="3"/>
  <c r="BB1118" i="3"/>
  <c r="BF1118" i="3"/>
  <c r="BI1117" i="3"/>
  <c r="AS1117" i="3"/>
  <c r="AC1117" i="3"/>
  <c r="M1117" i="3"/>
  <c r="BG1116" i="3"/>
  <c r="AQ1116" i="3"/>
  <c r="P1116" i="3"/>
  <c r="T1116" i="3"/>
  <c r="BM1116" i="3" s="1"/>
  <c r="X1116" i="3"/>
  <c r="AB1116" i="3"/>
  <c r="AF1116" i="3"/>
  <c r="AJ1116" i="3"/>
  <c r="AN1116" i="3"/>
  <c r="AR1116" i="3"/>
  <c r="AV1116" i="3"/>
  <c r="AZ1116" i="3"/>
  <c r="BD1116" i="3"/>
  <c r="BH1116" i="3"/>
  <c r="M1116" i="3"/>
  <c r="Q1116" i="3"/>
  <c r="U1116" i="3"/>
  <c r="Y1116" i="3"/>
  <c r="AC1116" i="3"/>
  <c r="AG1116" i="3"/>
  <c r="AK1116" i="3"/>
  <c r="AO1116" i="3"/>
  <c r="AS1116" i="3"/>
  <c r="AW1116" i="3"/>
  <c r="BA1116" i="3"/>
  <c r="BE1116" i="3"/>
  <c r="BI1116" i="3"/>
  <c r="N1116" i="3"/>
  <c r="R1116" i="3"/>
  <c r="BL1116" i="3" s="1"/>
  <c r="V1116" i="3"/>
  <c r="Z1116" i="3"/>
  <c r="AD1116" i="3"/>
  <c r="AH1116" i="3"/>
  <c r="AL1116" i="3"/>
  <c r="AP1116" i="3"/>
  <c r="AT1116" i="3"/>
  <c r="AX1116" i="3"/>
  <c r="BB1116" i="3"/>
  <c r="BF1116" i="3"/>
  <c r="BI1115" i="3"/>
  <c r="AS1115" i="3"/>
  <c r="AC1115" i="3"/>
  <c r="M1115" i="3"/>
  <c r="BG1114" i="3"/>
  <c r="AQ1114" i="3"/>
  <c r="P1114" i="3"/>
  <c r="T1114" i="3"/>
  <c r="BM1114" i="3" s="1"/>
  <c r="X1114" i="3"/>
  <c r="AB1114" i="3"/>
  <c r="AF1114" i="3"/>
  <c r="AJ1114" i="3"/>
  <c r="AN1114" i="3"/>
  <c r="AR1114" i="3"/>
  <c r="AV1114" i="3"/>
  <c r="AZ1114" i="3"/>
  <c r="BD1114" i="3"/>
  <c r="BH1114" i="3"/>
  <c r="M1114" i="3"/>
  <c r="Q1114" i="3"/>
  <c r="U1114" i="3"/>
  <c r="Y1114" i="3"/>
  <c r="AC1114" i="3"/>
  <c r="AG1114" i="3"/>
  <c r="AK1114" i="3"/>
  <c r="AO1114" i="3"/>
  <c r="AS1114" i="3"/>
  <c r="AW1114" i="3"/>
  <c r="BA1114" i="3"/>
  <c r="BE1114" i="3"/>
  <c r="BI1114" i="3"/>
  <c r="N1114" i="3"/>
  <c r="R1114" i="3"/>
  <c r="BL1114" i="3" s="1"/>
  <c r="V1114" i="3"/>
  <c r="Z1114" i="3"/>
  <c r="AD1114" i="3"/>
  <c r="AH1114" i="3"/>
  <c r="AL1114" i="3"/>
  <c r="AP1114" i="3"/>
  <c r="AT1114" i="3"/>
  <c r="AX1114" i="3"/>
  <c r="BB1114" i="3"/>
  <c r="BF1114" i="3"/>
  <c r="BI1113" i="3"/>
  <c r="AS1113" i="3"/>
  <c r="AC1113" i="3"/>
  <c r="M1113" i="3"/>
  <c r="BG1112" i="3"/>
  <c r="AQ1112" i="3"/>
  <c r="P1112" i="3"/>
  <c r="T1112" i="3"/>
  <c r="BM1112" i="3" s="1"/>
  <c r="X1112" i="3"/>
  <c r="AB1112" i="3"/>
  <c r="AF1112" i="3"/>
  <c r="AJ1112" i="3"/>
  <c r="BL1112" i="3" s="1"/>
  <c r="AN1112" i="3"/>
  <c r="AR1112" i="3"/>
  <c r="AV1112" i="3"/>
  <c r="AZ1112" i="3"/>
  <c r="BD1112" i="3"/>
  <c r="BH1112" i="3"/>
  <c r="M1112" i="3"/>
  <c r="Q1112" i="3"/>
  <c r="U1112" i="3"/>
  <c r="Y1112" i="3"/>
  <c r="AC1112" i="3"/>
  <c r="AG1112" i="3"/>
  <c r="AK1112" i="3"/>
  <c r="AO1112" i="3"/>
  <c r="AS1112" i="3"/>
  <c r="AW1112" i="3"/>
  <c r="BA1112" i="3"/>
  <c r="BE1112" i="3"/>
  <c r="BI1112" i="3"/>
  <c r="N1112" i="3"/>
  <c r="BJ1112" i="3" s="1"/>
  <c r="R1112" i="3"/>
  <c r="V1112" i="3"/>
  <c r="Z1112" i="3"/>
  <c r="AD1112" i="3"/>
  <c r="AH1112" i="3"/>
  <c r="AL1112" i="3"/>
  <c r="AP1112" i="3"/>
  <c r="AT1112" i="3"/>
  <c r="AX1112" i="3"/>
  <c r="BB1112" i="3"/>
  <c r="BF1112" i="3"/>
  <c r="BI1111" i="3"/>
  <c r="AS1111" i="3"/>
  <c r="AC1111" i="3"/>
  <c r="M1111" i="3"/>
  <c r="BG1110" i="3"/>
  <c r="AQ1110" i="3"/>
  <c r="P1110" i="3"/>
  <c r="T1110" i="3"/>
  <c r="X1110" i="3"/>
  <c r="AB1110" i="3"/>
  <c r="AF1110" i="3"/>
  <c r="AJ1110" i="3"/>
  <c r="AN1110" i="3"/>
  <c r="AR1110" i="3"/>
  <c r="AV1110" i="3"/>
  <c r="AZ1110" i="3"/>
  <c r="BD1110" i="3"/>
  <c r="BH1110" i="3"/>
  <c r="M1110" i="3"/>
  <c r="Q1110" i="3"/>
  <c r="U1110" i="3"/>
  <c r="Y1110" i="3"/>
  <c r="AC1110" i="3"/>
  <c r="AG1110" i="3"/>
  <c r="AK1110" i="3"/>
  <c r="AO1110" i="3"/>
  <c r="AS1110" i="3"/>
  <c r="AW1110" i="3"/>
  <c r="BA1110" i="3"/>
  <c r="BE1110" i="3"/>
  <c r="BI1110" i="3"/>
  <c r="N1110" i="3"/>
  <c r="BJ1110" i="3" s="1"/>
  <c r="R1110" i="3"/>
  <c r="V1110" i="3"/>
  <c r="Z1110" i="3"/>
  <c r="AD1110" i="3"/>
  <c r="AH1110" i="3"/>
  <c r="AL1110" i="3"/>
  <c r="AP1110" i="3"/>
  <c r="AT1110" i="3"/>
  <c r="AX1110" i="3"/>
  <c r="BB1110" i="3"/>
  <c r="BF1110" i="3"/>
  <c r="BI1109" i="3"/>
  <c r="AS1109" i="3"/>
  <c r="AC1109" i="3"/>
  <c r="M1109" i="3"/>
  <c r="BG1108" i="3"/>
  <c r="AQ1108" i="3"/>
  <c r="P1108" i="3"/>
  <c r="T1108" i="3"/>
  <c r="X1108" i="3"/>
  <c r="AB1108" i="3"/>
  <c r="AF1108" i="3"/>
  <c r="AJ1108" i="3"/>
  <c r="AN1108" i="3"/>
  <c r="AR1108" i="3"/>
  <c r="AV1108" i="3"/>
  <c r="AZ1108" i="3"/>
  <c r="BD1108" i="3"/>
  <c r="BH1108" i="3"/>
  <c r="M1108" i="3"/>
  <c r="Q1108" i="3"/>
  <c r="U1108" i="3"/>
  <c r="Y1108" i="3"/>
  <c r="AC1108" i="3"/>
  <c r="AG1108" i="3"/>
  <c r="AK1108" i="3"/>
  <c r="AO1108" i="3"/>
  <c r="AS1108" i="3"/>
  <c r="AW1108" i="3"/>
  <c r="BA1108" i="3"/>
  <c r="BE1108" i="3"/>
  <c r="BI1108" i="3"/>
  <c r="N1108" i="3"/>
  <c r="R1108" i="3"/>
  <c r="BL1108" i="3" s="1"/>
  <c r="V1108" i="3"/>
  <c r="BM1108" i="3" s="1"/>
  <c r="Z1108" i="3"/>
  <c r="AD1108" i="3"/>
  <c r="AH1108" i="3"/>
  <c r="AL1108" i="3"/>
  <c r="AP1108" i="3"/>
  <c r="AT1108" i="3"/>
  <c r="AX1108" i="3"/>
  <c r="BB1108" i="3"/>
  <c r="BF1108" i="3"/>
  <c r="BI1107" i="3"/>
  <c r="AS1107" i="3"/>
  <c r="AC1107" i="3"/>
  <c r="M1107" i="3"/>
  <c r="BG1106" i="3"/>
  <c r="AQ1106" i="3"/>
  <c r="P1106" i="3"/>
  <c r="T1106" i="3"/>
  <c r="X1106" i="3"/>
  <c r="AB1106" i="3"/>
  <c r="AF1106" i="3"/>
  <c r="AJ1106" i="3"/>
  <c r="AN1106" i="3"/>
  <c r="AR1106" i="3"/>
  <c r="AV1106" i="3"/>
  <c r="AZ1106" i="3"/>
  <c r="BD1106" i="3"/>
  <c r="BH1106" i="3"/>
  <c r="M1106" i="3"/>
  <c r="Q1106" i="3"/>
  <c r="U1106" i="3"/>
  <c r="Y1106" i="3"/>
  <c r="AC1106" i="3"/>
  <c r="AG1106" i="3"/>
  <c r="AK1106" i="3"/>
  <c r="AO1106" i="3"/>
  <c r="AS1106" i="3"/>
  <c r="AW1106" i="3"/>
  <c r="BA1106" i="3"/>
  <c r="BE1106" i="3"/>
  <c r="BI1106" i="3"/>
  <c r="N1106" i="3"/>
  <c r="BJ1106" i="3" s="1"/>
  <c r="R1106" i="3"/>
  <c r="V1106" i="3"/>
  <c r="Z1106" i="3"/>
  <c r="AD1106" i="3"/>
  <c r="AH1106" i="3"/>
  <c r="AL1106" i="3"/>
  <c r="AP1106" i="3"/>
  <c r="AT1106" i="3"/>
  <c r="AX1106" i="3"/>
  <c r="BB1106" i="3"/>
  <c r="BF1106" i="3"/>
  <c r="BI1105" i="3"/>
  <c r="AS1105" i="3"/>
  <c r="AC1105" i="3"/>
  <c r="M1105" i="3"/>
  <c r="BG1104" i="3"/>
  <c r="AQ1104" i="3"/>
  <c r="P1104" i="3"/>
  <c r="T1104" i="3"/>
  <c r="BM1104" i="3" s="1"/>
  <c r="X1104" i="3"/>
  <c r="AB1104" i="3"/>
  <c r="AF1104" i="3"/>
  <c r="AJ1104" i="3"/>
  <c r="AN1104" i="3"/>
  <c r="AR1104" i="3"/>
  <c r="AV1104" i="3"/>
  <c r="AZ1104" i="3"/>
  <c r="BD1104" i="3"/>
  <c r="BH1104" i="3"/>
  <c r="M1104" i="3"/>
  <c r="Q1104" i="3"/>
  <c r="U1104" i="3"/>
  <c r="Y1104" i="3"/>
  <c r="AC1104" i="3"/>
  <c r="AG1104" i="3"/>
  <c r="AK1104" i="3"/>
  <c r="AO1104" i="3"/>
  <c r="AS1104" i="3"/>
  <c r="AW1104" i="3"/>
  <c r="BA1104" i="3"/>
  <c r="BE1104" i="3"/>
  <c r="BI1104" i="3"/>
  <c r="N1104" i="3"/>
  <c r="BJ1104" i="3" s="1"/>
  <c r="R1104" i="3"/>
  <c r="V1104" i="3"/>
  <c r="Z1104" i="3"/>
  <c r="AD1104" i="3"/>
  <c r="AH1104" i="3"/>
  <c r="AL1104" i="3"/>
  <c r="AP1104" i="3"/>
  <c r="AT1104" i="3"/>
  <c r="AX1104" i="3"/>
  <c r="BB1104" i="3"/>
  <c r="BF1104" i="3"/>
  <c r="BI1103" i="3"/>
  <c r="AS1103" i="3"/>
  <c r="AC1103" i="3"/>
  <c r="M1103" i="3"/>
  <c r="BG1102" i="3"/>
  <c r="AQ1102" i="3"/>
  <c r="P1102" i="3"/>
  <c r="T1102" i="3"/>
  <c r="BM1102" i="3" s="1"/>
  <c r="X1102" i="3"/>
  <c r="AB1102" i="3"/>
  <c r="AF1102" i="3"/>
  <c r="AJ1102" i="3"/>
  <c r="AN1102" i="3"/>
  <c r="AR1102" i="3"/>
  <c r="AV1102" i="3"/>
  <c r="AZ1102" i="3"/>
  <c r="BD1102" i="3"/>
  <c r="BH1102" i="3"/>
  <c r="M1102" i="3"/>
  <c r="Q1102" i="3"/>
  <c r="U1102" i="3"/>
  <c r="Y1102" i="3"/>
  <c r="AC1102" i="3"/>
  <c r="AG1102" i="3"/>
  <c r="AK1102" i="3"/>
  <c r="AO1102" i="3"/>
  <c r="AS1102" i="3"/>
  <c r="AW1102" i="3"/>
  <c r="BA1102" i="3"/>
  <c r="BE1102" i="3"/>
  <c r="BI1102" i="3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BI1101" i="3"/>
  <c r="AS1101" i="3"/>
  <c r="AC1101" i="3"/>
  <c r="M1101" i="3"/>
  <c r="BG1100" i="3"/>
  <c r="AQ1100" i="3"/>
  <c r="P1100" i="3"/>
  <c r="T1100" i="3"/>
  <c r="X1100" i="3"/>
  <c r="AB1100" i="3"/>
  <c r="AF1100" i="3"/>
  <c r="AJ1100" i="3"/>
  <c r="AN1100" i="3"/>
  <c r="AR1100" i="3"/>
  <c r="AV1100" i="3"/>
  <c r="AZ1100" i="3"/>
  <c r="BD1100" i="3"/>
  <c r="BH1100" i="3"/>
  <c r="M1100" i="3"/>
  <c r="Q1100" i="3"/>
  <c r="U1100" i="3"/>
  <c r="Y1100" i="3"/>
  <c r="AC1100" i="3"/>
  <c r="AG1100" i="3"/>
  <c r="AK1100" i="3"/>
  <c r="AO1100" i="3"/>
  <c r="AS1100" i="3"/>
  <c r="AW1100" i="3"/>
  <c r="BA1100" i="3"/>
  <c r="BE1100" i="3"/>
  <c r="BI1100" i="3"/>
  <c r="N1100" i="3"/>
  <c r="BJ1100" i="3" s="1"/>
  <c r="R1100" i="3"/>
  <c r="V1100" i="3"/>
  <c r="Z1100" i="3"/>
  <c r="AD1100" i="3"/>
  <c r="AH1100" i="3"/>
  <c r="AL1100" i="3"/>
  <c r="AP1100" i="3"/>
  <c r="AT1100" i="3"/>
  <c r="AX1100" i="3"/>
  <c r="BB1100" i="3"/>
  <c r="BF1100" i="3"/>
  <c r="BI1099" i="3"/>
  <c r="AS1099" i="3"/>
  <c r="AC1099" i="3"/>
  <c r="M1099" i="3"/>
  <c r="BG1098" i="3"/>
  <c r="AQ1098" i="3"/>
  <c r="P1098" i="3"/>
  <c r="T1098" i="3"/>
  <c r="X1098" i="3"/>
  <c r="AB1098" i="3"/>
  <c r="AF1098" i="3"/>
  <c r="AJ1098" i="3"/>
  <c r="AN1098" i="3"/>
  <c r="AR1098" i="3"/>
  <c r="AV1098" i="3"/>
  <c r="AZ1098" i="3"/>
  <c r="BD1098" i="3"/>
  <c r="BH1098" i="3"/>
  <c r="M1098" i="3"/>
  <c r="Q1098" i="3"/>
  <c r="U1098" i="3"/>
  <c r="Y1098" i="3"/>
  <c r="AC1098" i="3"/>
  <c r="AG1098" i="3"/>
  <c r="AK1098" i="3"/>
  <c r="AO1098" i="3"/>
  <c r="AS1098" i="3"/>
  <c r="AW1098" i="3"/>
  <c r="BA1098" i="3"/>
  <c r="BE1098" i="3"/>
  <c r="BI1098" i="3"/>
  <c r="N1098" i="3"/>
  <c r="BJ1098" i="3" s="1"/>
  <c r="R1098" i="3"/>
  <c r="V1098" i="3"/>
  <c r="Z1098" i="3"/>
  <c r="AD1098" i="3"/>
  <c r="AH1098" i="3"/>
  <c r="AL1098" i="3"/>
  <c r="AP1098" i="3"/>
  <c r="AT1098" i="3"/>
  <c r="AX1098" i="3"/>
  <c r="BB1098" i="3"/>
  <c r="BF1098" i="3"/>
  <c r="BI1097" i="3"/>
  <c r="AS1097" i="3"/>
  <c r="AC1097" i="3"/>
  <c r="M1097" i="3"/>
  <c r="BG1096" i="3"/>
  <c r="AQ1096" i="3"/>
  <c r="P1096" i="3"/>
  <c r="T1096" i="3"/>
  <c r="BM1096" i="3" s="1"/>
  <c r="X1096" i="3"/>
  <c r="AB1096" i="3"/>
  <c r="AF1096" i="3"/>
  <c r="AJ1096" i="3"/>
  <c r="AN1096" i="3"/>
  <c r="AR1096" i="3"/>
  <c r="AV1096" i="3"/>
  <c r="AZ1096" i="3"/>
  <c r="BD1096" i="3"/>
  <c r="BH1096" i="3"/>
  <c r="M1096" i="3"/>
  <c r="Q1096" i="3"/>
  <c r="U1096" i="3"/>
  <c r="Y1096" i="3"/>
  <c r="AC1096" i="3"/>
  <c r="AG1096" i="3"/>
  <c r="AK1096" i="3"/>
  <c r="AO1096" i="3"/>
  <c r="AS1096" i="3"/>
  <c r="AW1096" i="3"/>
  <c r="BA1096" i="3"/>
  <c r="BE1096" i="3"/>
  <c r="BI1096" i="3"/>
  <c r="N1096" i="3"/>
  <c r="BJ1096" i="3" s="1"/>
  <c r="R1096" i="3"/>
  <c r="BL1096" i="3" s="1"/>
  <c r="V1096" i="3"/>
  <c r="Z1096" i="3"/>
  <c r="AD1096" i="3"/>
  <c r="AH1096" i="3"/>
  <c r="AL1096" i="3"/>
  <c r="AP1096" i="3"/>
  <c r="AT1096" i="3"/>
  <c r="AX1096" i="3"/>
  <c r="BB1096" i="3"/>
  <c r="BF1096" i="3"/>
  <c r="BI1095" i="3"/>
  <c r="AS1095" i="3"/>
  <c r="AC1095" i="3"/>
  <c r="M1095" i="3"/>
  <c r="BG1094" i="3"/>
  <c r="AN1094" i="3"/>
  <c r="S1094" i="3"/>
  <c r="AO1093" i="3"/>
  <c r="S1093" i="3"/>
  <c r="BM1093" i="3" s="1"/>
  <c r="BG1092" i="3"/>
  <c r="AA1092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P1090" i="3"/>
  <c r="T1090" i="3"/>
  <c r="BM1090" i="3" s="1"/>
  <c r="X1090" i="3"/>
  <c r="AB1090" i="3"/>
  <c r="AF1090" i="3"/>
  <c r="AJ1090" i="3"/>
  <c r="AN1090" i="3"/>
  <c r="AR1090" i="3"/>
  <c r="AV1090" i="3"/>
  <c r="AZ1090" i="3"/>
  <c r="BD1090" i="3"/>
  <c r="BH1090" i="3"/>
  <c r="M1090" i="3"/>
  <c r="U1090" i="3"/>
  <c r="AC1090" i="3"/>
  <c r="AK1090" i="3"/>
  <c r="AS1090" i="3"/>
  <c r="BA1090" i="3"/>
  <c r="BI1090" i="3"/>
  <c r="O1090" i="3"/>
  <c r="W1090" i="3"/>
  <c r="AE1090" i="3"/>
  <c r="AM1090" i="3"/>
  <c r="AU1090" i="3"/>
  <c r="BC1090" i="3"/>
  <c r="Q1090" i="3"/>
  <c r="Y1090" i="3"/>
  <c r="AG1090" i="3"/>
  <c r="AO1090" i="3"/>
  <c r="AW1090" i="3"/>
  <c r="BE1090" i="3"/>
  <c r="BC1089" i="3"/>
  <c r="W1089" i="3"/>
  <c r="BG1088" i="3"/>
  <c r="AA1088" i="3"/>
  <c r="P1087" i="3"/>
  <c r="T1087" i="3"/>
  <c r="X1087" i="3"/>
  <c r="AB1087" i="3"/>
  <c r="AF1087" i="3"/>
  <c r="AJ1087" i="3"/>
  <c r="AN1087" i="3"/>
  <c r="AR1087" i="3"/>
  <c r="AV1087" i="3"/>
  <c r="AZ1087" i="3"/>
  <c r="BD1087" i="3"/>
  <c r="BH1087" i="3"/>
  <c r="M1087" i="3"/>
  <c r="Q1087" i="3"/>
  <c r="U1087" i="3"/>
  <c r="Y1087" i="3"/>
  <c r="AC1087" i="3"/>
  <c r="AG1087" i="3"/>
  <c r="AK1087" i="3"/>
  <c r="AO1087" i="3"/>
  <c r="AS1087" i="3"/>
  <c r="AW1087" i="3"/>
  <c r="BA1087" i="3"/>
  <c r="BE1087" i="3"/>
  <c r="BI1087" i="3"/>
  <c r="N1087" i="3"/>
  <c r="R1087" i="3"/>
  <c r="V1087" i="3"/>
  <c r="Z1087" i="3"/>
  <c r="AD1087" i="3"/>
  <c r="AH1087" i="3"/>
  <c r="AL1087" i="3"/>
  <c r="AP1087" i="3"/>
  <c r="AT1087" i="3"/>
  <c r="AX1087" i="3"/>
  <c r="BB1087" i="3"/>
  <c r="BF1087" i="3"/>
  <c r="O1087" i="3"/>
  <c r="AE1087" i="3"/>
  <c r="AU1087" i="3"/>
  <c r="S1087" i="3"/>
  <c r="AI1087" i="3"/>
  <c r="AY1087" i="3"/>
  <c r="W1087" i="3"/>
  <c r="AM1087" i="3"/>
  <c r="BC1087" i="3"/>
  <c r="BG1085" i="3"/>
  <c r="AQ1083" i="3"/>
  <c r="P1079" i="3"/>
  <c r="T1079" i="3"/>
  <c r="X1079" i="3"/>
  <c r="AB1079" i="3"/>
  <c r="AF1079" i="3"/>
  <c r="AJ1079" i="3"/>
  <c r="AN1079" i="3"/>
  <c r="AR1079" i="3"/>
  <c r="AV1079" i="3"/>
  <c r="AZ1079" i="3"/>
  <c r="BD1079" i="3"/>
  <c r="BH1079" i="3"/>
  <c r="M1079" i="3"/>
  <c r="Q1079" i="3"/>
  <c r="U1079" i="3"/>
  <c r="Y1079" i="3"/>
  <c r="AC1079" i="3"/>
  <c r="AG1079" i="3"/>
  <c r="AK1079" i="3"/>
  <c r="AO1079" i="3"/>
  <c r="AS1079" i="3"/>
  <c r="AW1079" i="3"/>
  <c r="BA1079" i="3"/>
  <c r="BE1079" i="3"/>
  <c r="BI1079" i="3"/>
  <c r="N1079" i="3"/>
  <c r="R1079" i="3"/>
  <c r="V1079" i="3"/>
  <c r="Z1079" i="3"/>
  <c r="AD1079" i="3"/>
  <c r="AH1079" i="3"/>
  <c r="AL1079" i="3"/>
  <c r="AP1079" i="3"/>
  <c r="AT1079" i="3"/>
  <c r="AX1079" i="3"/>
  <c r="BB1079" i="3"/>
  <c r="BF1079" i="3"/>
  <c r="O1079" i="3"/>
  <c r="AE1079" i="3"/>
  <c r="AU1079" i="3"/>
  <c r="S1079" i="3"/>
  <c r="AI1079" i="3"/>
  <c r="AY1079" i="3"/>
  <c r="W1079" i="3"/>
  <c r="AM1079" i="3"/>
  <c r="BC1079" i="3"/>
  <c r="BG1077" i="3"/>
  <c r="BA1075" i="3"/>
  <c r="BA1068" i="3"/>
  <c r="BE1086" i="3"/>
  <c r="AO1086" i="3"/>
  <c r="BE1084" i="3"/>
  <c r="AO1084" i="3"/>
  <c r="BE1082" i="3"/>
  <c r="AO1082" i="3"/>
  <c r="BE1080" i="3"/>
  <c r="AO1080" i="3"/>
  <c r="BE1078" i="3"/>
  <c r="AO1078" i="3"/>
  <c r="AA1073" i="3"/>
  <c r="AQ1073" i="3"/>
  <c r="BG1073" i="3"/>
  <c r="N1070" i="3"/>
  <c r="R1070" i="3"/>
  <c r="V1070" i="3"/>
  <c r="Z1070" i="3"/>
  <c r="AD1070" i="3"/>
  <c r="AH1070" i="3"/>
  <c r="AL1070" i="3"/>
  <c r="AP1070" i="3"/>
  <c r="AT1070" i="3"/>
  <c r="AX1070" i="3"/>
  <c r="BB1070" i="3"/>
  <c r="BF1070" i="3"/>
  <c r="O1070" i="3"/>
  <c r="S1070" i="3"/>
  <c r="W1070" i="3"/>
  <c r="AA1070" i="3"/>
  <c r="AE1070" i="3"/>
  <c r="AI1070" i="3"/>
  <c r="AM1070" i="3"/>
  <c r="AQ1070" i="3"/>
  <c r="AU1070" i="3"/>
  <c r="AY1070" i="3"/>
  <c r="BC1070" i="3"/>
  <c r="BG1070" i="3"/>
  <c r="P1070" i="3"/>
  <c r="T1070" i="3"/>
  <c r="X1070" i="3"/>
  <c r="AB1070" i="3"/>
  <c r="AF1070" i="3"/>
  <c r="AJ1070" i="3"/>
  <c r="AN1070" i="3"/>
  <c r="AR1070" i="3"/>
  <c r="AV1070" i="3"/>
  <c r="AZ1070" i="3"/>
  <c r="BD1070" i="3"/>
  <c r="BH1070" i="3"/>
  <c r="Y1070" i="3"/>
  <c r="AO1070" i="3"/>
  <c r="BE1070" i="3"/>
  <c r="M1070" i="3"/>
  <c r="AC1070" i="3"/>
  <c r="AS1070" i="3"/>
  <c r="BI1070" i="3"/>
  <c r="Q1070" i="3"/>
  <c r="AG1070" i="3"/>
  <c r="AW1070" i="3"/>
  <c r="AA1065" i="3"/>
  <c r="AQ1065" i="3"/>
  <c r="BG1065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O1062" i="3"/>
  <c r="S1062" i="3"/>
  <c r="W1062" i="3"/>
  <c r="AA1062" i="3"/>
  <c r="AE1062" i="3"/>
  <c r="AI1062" i="3"/>
  <c r="AM1062" i="3"/>
  <c r="AQ1062" i="3"/>
  <c r="AU1062" i="3"/>
  <c r="AY1062" i="3"/>
  <c r="BC1062" i="3"/>
  <c r="BG1062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Y1062" i="3"/>
  <c r="AO1062" i="3"/>
  <c r="BE1062" i="3"/>
  <c r="M1062" i="3"/>
  <c r="AC1062" i="3"/>
  <c r="AS1062" i="3"/>
  <c r="BI1062" i="3"/>
  <c r="Q1062" i="3"/>
  <c r="AG1062" i="3"/>
  <c r="AW1062" i="3"/>
  <c r="O1052" i="3"/>
  <c r="S1052" i="3"/>
  <c r="W1052" i="3"/>
  <c r="AA1052" i="3"/>
  <c r="AE1052" i="3"/>
  <c r="AI1052" i="3"/>
  <c r="AM1052" i="3"/>
  <c r="AQ1052" i="3"/>
  <c r="AU1052" i="3"/>
  <c r="AY1052" i="3"/>
  <c r="BC1052" i="3"/>
  <c r="BG1052" i="3"/>
  <c r="P1052" i="3"/>
  <c r="T1052" i="3"/>
  <c r="X1052" i="3"/>
  <c r="AB1052" i="3"/>
  <c r="AF1052" i="3"/>
  <c r="AJ1052" i="3"/>
  <c r="AN1052" i="3"/>
  <c r="AR1052" i="3"/>
  <c r="AV1052" i="3"/>
  <c r="AZ1052" i="3"/>
  <c r="BD1052" i="3"/>
  <c r="BH1052" i="3"/>
  <c r="M1052" i="3"/>
  <c r="Q1052" i="3"/>
  <c r="U1052" i="3"/>
  <c r="Y1052" i="3"/>
  <c r="AC1052" i="3"/>
  <c r="AG1052" i="3"/>
  <c r="AK1052" i="3"/>
  <c r="AO1052" i="3"/>
  <c r="AS1052" i="3"/>
  <c r="AW1052" i="3"/>
  <c r="BA1052" i="3"/>
  <c r="BE1052" i="3"/>
  <c r="BI1052" i="3"/>
  <c r="N1052" i="3"/>
  <c r="BJ1052" i="3" s="1"/>
  <c r="AD1052" i="3"/>
  <c r="AT1052" i="3"/>
  <c r="R1052" i="3"/>
  <c r="AH1052" i="3"/>
  <c r="AX1052" i="3"/>
  <c r="V1052" i="3"/>
  <c r="AL1052" i="3"/>
  <c r="BB1052" i="3"/>
  <c r="Z1052" i="3"/>
  <c r="AP1052" i="3"/>
  <c r="BF1052" i="3"/>
  <c r="O1040" i="3"/>
  <c r="AE1040" i="3"/>
  <c r="AU1040" i="3"/>
  <c r="P1040" i="3"/>
  <c r="AF1040" i="3"/>
  <c r="AV1040" i="3"/>
  <c r="M1040" i="3"/>
  <c r="AC1040" i="3"/>
  <c r="AS1040" i="3"/>
  <c r="BI1040" i="3"/>
  <c r="R1040" i="3"/>
  <c r="AL1040" i="3"/>
  <c r="BF1040" i="3"/>
  <c r="N1086" i="3"/>
  <c r="BN1086" i="3" s="1"/>
  <c r="R1086" i="3"/>
  <c r="V1086" i="3"/>
  <c r="Z1086" i="3"/>
  <c r="AD1086" i="3"/>
  <c r="AH1086" i="3"/>
  <c r="AL1086" i="3"/>
  <c r="AP1086" i="3"/>
  <c r="AT1086" i="3"/>
  <c r="AX1086" i="3"/>
  <c r="BB1086" i="3"/>
  <c r="BF1086" i="3"/>
  <c r="O1086" i="3"/>
  <c r="S1086" i="3"/>
  <c r="W1086" i="3"/>
  <c r="AA1086" i="3"/>
  <c r="AE1086" i="3"/>
  <c r="AI1086" i="3"/>
  <c r="AM1086" i="3"/>
  <c r="AQ1086" i="3"/>
  <c r="AU1086" i="3"/>
  <c r="AY1086" i="3"/>
  <c r="BC1086" i="3"/>
  <c r="BG1086" i="3"/>
  <c r="P1086" i="3"/>
  <c r="T1086" i="3"/>
  <c r="X1086" i="3"/>
  <c r="AB1086" i="3"/>
  <c r="AF1086" i="3"/>
  <c r="AJ1086" i="3"/>
  <c r="AN1086" i="3"/>
  <c r="AR1086" i="3"/>
  <c r="AV1086" i="3"/>
  <c r="AZ1086" i="3"/>
  <c r="BD1086" i="3"/>
  <c r="BH1086" i="3"/>
  <c r="N1084" i="3"/>
  <c r="R1084" i="3"/>
  <c r="V1084" i="3"/>
  <c r="Z1084" i="3"/>
  <c r="AD1084" i="3"/>
  <c r="AH1084" i="3"/>
  <c r="AL1084" i="3"/>
  <c r="AP1084" i="3"/>
  <c r="AT1084" i="3"/>
  <c r="AX1084" i="3"/>
  <c r="BB1084" i="3"/>
  <c r="BF1084" i="3"/>
  <c r="O1084" i="3"/>
  <c r="S1084" i="3"/>
  <c r="W1084" i="3"/>
  <c r="AA1084" i="3"/>
  <c r="AE1084" i="3"/>
  <c r="AI1084" i="3"/>
  <c r="AM1084" i="3"/>
  <c r="AQ1084" i="3"/>
  <c r="AU1084" i="3"/>
  <c r="AY1084" i="3"/>
  <c r="BC1084" i="3"/>
  <c r="BG1084" i="3"/>
  <c r="P1084" i="3"/>
  <c r="T1084" i="3"/>
  <c r="X1084" i="3"/>
  <c r="AB1084" i="3"/>
  <c r="AF1084" i="3"/>
  <c r="AJ1084" i="3"/>
  <c r="AN1084" i="3"/>
  <c r="AR1084" i="3"/>
  <c r="AV1084" i="3"/>
  <c r="AZ1084" i="3"/>
  <c r="BD1084" i="3"/>
  <c r="BH1084" i="3"/>
  <c r="N1082" i="3"/>
  <c r="R1082" i="3"/>
  <c r="V1082" i="3"/>
  <c r="Z1082" i="3"/>
  <c r="AD1082" i="3"/>
  <c r="AH1082" i="3"/>
  <c r="AL1082" i="3"/>
  <c r="AP1082" i="3"/>
  <c r="AT1082" i="3"/>
  <c r="AX1082" i="3"/>
  <c r="BB1082" i="3"/>
  <c r="BF1082" i="3"/>
  <c r="O1082" i="3"/>
  <c r="S1082" i="3"/>
  <c r="W1082" i="3"/>
  <c r="AA1082" i="3"/>
  <c r="AE1082" i="3"/>
  <c r="AI1082" i="3"/>
  <c r="AM1082" i="3"/>
  <c r="AQ1082" i="3"/>
  <c r="AU1082" i="3"/>
  <c r="AY1082" i="3"/>
  <c r="BC1082" i="3"/>
  <c r="BG1082" i="3"/>
  <c r="P1082" i="3"/>
  <c r="BK1082" i="3" s="1"/>
  <c r="T1082" i="3"/>
  <c r="X1082" i="3"/>
  <c r="AB1082" i="3"/>
  <c r="AF1082" i="3"/>
  <c r="AJ1082" i="3"/>
  <c r="AN1082" i="3"/>
  <c r="AR1082" i="3"/>
  <c r="AV1082" i="3"/>
  <c r="AZ1082" i="3"/>
  <c r="BD1082" i="3"/>
  <c r="BH1082" i="3"/>
  <c r="N1080" i="3"/>
  <c r="BN1080" i="3" s="1"/>
  <c r="R1080" i="3"/>
  <c r="V1080" i="3"/>
  <c r="Z1080" i="3"/>
  <c r="AD1080" i="3"/>
  <c r="AH1080" i="3"/>
  <c r="AL1080" i="3"/>
  <c r="AP1080" i="3"/>
  <c r="AT1080" i="3"/>
  <c r="AX1080" i="3"/>
  <c r="BB1080" i="3"/>
  <c r="BF1080" i="3"/>
  <c r="O1080" i="3"/>
  <c r="S1080" i="3"/>
  <c r="W1080" i="3"/>
  <c r="AA1080" i="3"/>
  <c r="AE1080" i="3"/>
  <c r="AI1080" i="3"/>
  <c r="AM1080" i="3"/>
  <c r="AQ1080" i="3"/>
  <c r="AU1080" i="3"/>
  <c r="AY1080" i="3"/>
  <c r="BC1080" i="3"/>
  <c r="BG1080" i="3"/>
  <c r="P1080" i="3"/>
  <c r="BK1080" i="3" s="1"/>
  <c r="T1080" i="3"/>
  <c r="X1080" i="3"/>
  <c r="AB1080" i="3"/>
  <c r="AF1080" i="3"/>
  <c r="AJ1080" i="3"/>
  <c r="AN1080" i="3"/>
  <c r="AR1080" i="3"/>
  <c r="AV1080" i="3"/>
  <c r="AZ1080" i="3"/>
  <c r="BD1080" i="3"/>
  <c r="BH1080" i="3"/>
  <c r="N1078" i="3"/>
  <c r="BN1078" i="3" s="1"/>
  <c r="R1078" i="3"/>
  <c r="V1078" i="3"/>
  <c r="Z1078" i="3"/>
  <c r="AD1078" i="3"/>
  <c r="AH1078" i="3"/>
  <c r="AL1078" i="3"/>
  <c r="AP1078" i="3"/>
  <c r="AT1078" i="3"/>
  <c r="AX1078" i="3"/>
  <c r="BB1078" i="3"/>
  <c r="BF1078" i="3"/>
  <c r="O1078" i="3"/>
  <c r="S1078" i="3"/>
  <c r="W1078" i="3"/>
  <c r="AA1078" i="3"/>
  <c r="AE1078" i="3"/>
  <c r="AI1078" i="3"/>
  <c r="AM1078" i="3"/>
  <c r="AQ1078" i="3"/>
  <c r="AU1078" i="3"/>
  <c r="AY1078" i="3"/>
  <c r="BC1078" i="3"/>
  <c r="BG1078" i="3"/>
  <c r="P1078" i="3"/>
  <c r="BK1078" i="3" s="1"/>
  <c r="T1078" i="3"/>
  <c r="X1078" i="3"/>
  <c r="AB1078" i="3"/>
  <c r="AF1078" i="3"/>
  <c r="AJ1078" i="3"/>
  <c r="AN1078" i="3"/>
  <c r="AR1078" i="3"/>
  <c r="AV1078" i="3"/>
  <c r="AZ1078" i="3"/>
  <c r="BD1078" i="3"/>
  <c r="BH1078" i="3"/>
  <c r="N1072" i="3"/>
  <c r="R1072" i="3"/>
  <c r="V1072" i="3"/>
  <c r="Z1072" i="3"/>
  <c r="AD1072" i="3"/>
  <c r="AH1072" i="3"/>
  <c r="AL1072" i="3"/>
  <c r="AP1072" i="3"/>
  <c r="AT1072" i="3"/>
  <c r="AX1072" i="3"/>
  <c r="BB1072" i="3"/>
  <c r="BF1072" i="3"/>
  <c r="O1072" i="3"/>
  <c r="S1072" i="3"/>
  <c r="W1072" i="3"/>
  <c r="AA1072" i="3"/>
  <c r="AE1072" i="3"/>
  <c r="AI1072" i="3"/>
  <c r="AM1072" i="3"/>
  <c r="AQ1072" i="3"/>
  <c r="AU1072" i="3"/>
  <c r="AY1072" i="3"/>
  <c r="BC1072" i="3"/>
  <c r="BG1072" i="3"/>
  <c r="P1072" i="3"/>
  <c r="T1072" i="3"/>
  <c r="X1072" i="3"/>
  <c r="AB1072" i="3"/>
  <c r="AF1072" i="3"/>
  <c r="AJ1072" i="3"/>
  <c r="AN1072" i="3"/>
  <c r="AR1072" i="3"/>
  <c r="AV1072" i="3"/>
  <c r="AZ1072" i="3"/>
  <c r="BD1072" i="3"/>
  <c r="BH1072" i="3"/>
  <c r="Y1072" i="3"/>
  <c r="AO1072" i="3"/>
  <c r="BE1072" i="3"/>
  <c r="M1072" i="3"/>
  <c r="AC1072" i="3"/>
  <c r="AS1072" i="3"/>
  <c r="BI1072" i="3"/>
  <c r="Q1072" i="3"/>
  <c r="AG1072" i="3"/>
  <c r="AW1072" i="3"/>
  <c r="O1071" i="3"/>
  <c r="AK1070" i="3"/>
  <c r="AA1067" i="3"/>
  <c r="AQ1067" i="3"/>
  <c r="BG1067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O1064" i="3"/>
  <c r="S1064" i="3"/>
  <c r="W1064" i="3"/>
  <c r="AA1064" i="3"/>
  <c r="AE1064" i="3"/>
  <c r="AI1064" i="3"/>
  <c r="AM1064" i="3"/>
  <c r="AQ1064" i="3"/>
  <c r="AU1064" i="3"/>
  <c r="AY1064" i="3"/>
  <c r="BC1064" i="3"/>
  <c r="BG1064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Y1064" i="3"/>
  <c r="AO1064" i="3"/>
  <c r="BE1064" i="3"/>
  <c r="M1064" i="3"/>
  <c r="AC1064" i="3"/>
  <c r="AS1064" i="3"/>
  <c r="BI1064" i="3"/>
  <c r="Q1064" i="3"/>
  <c r="AG1064" i="3"/>
  <c r="AW1064" i="3"/>
  <c r="O1063" i="3"/>
  <c r="AK1062" i="3"/>
  <c r="AA1059" i="3"/>
  <c r="AQ1059" i="3"/>
  <c r="BG1059" i="3"/>
  <c r="X1056" i="3"/>
  <c r="AN1056" i="3"/>
  <c r="BD1056" i="3"/>
  <c r="U1056" i="3"/>
  <c r="AK1056" i="3"/>
  <c r="BA1056" i="3"/>
  <c r="AA1056" i="3"/>
  <c r="BG1056" i="3"/>
  <c r="AL1056" i="3"/>
  <c r="W1056" i="3"/>
  <c r="BC1056" i="3"/>
  <c r="BF1056" i="3"/>
  <c r="AW1086" i="3"/>
  <c r="AG1086" i="3"/>
  <c r="Q1086" i="3"/>
  <c r="AW1084" i="3"/>
  <c r="AG1084" i="3"/>
  <c r="Q1084" i="3"/>
  <c r="AW1082" i="3"/>
  <c r="AG1082" i="3"/>
  <c r="Q1082" i="3"/>
  <c r="AW1080" i="3"/>
  <c r="AG1080" i="3"/>
  <c r="Q1080" i="3"/>
  <c r="AW1078" i="3"/>
  <c r="AG1078" i="3"/>
  <c r="Q1078" i="3"/>
  <c r="P1076" i="3"/>
  <c r="T1076" i="3"/>
  <c r="X1076" i="3"/>
  <c r="AB1076" i="3"/>
  <c r="AF1076" i="3"/>
  <c r="M1076" i="3"/>
  <c r="R1076" i="3"/>
  <c r="W1076" i="3"/>
  <c r="AC1076" i="3"/>
  <c r="AH1076" i="3"/>
  <c r="AL1076" i="3"/>
  <c r="AP1076" i="3"/>
  <c r="AT1076" i="3"/>
  <c r="AX1076" i="3"/>
  <c r="BB1076" i="3"/>
  <c r="BF1076" i="3"/>
  <c r="N1076" i="3"/>
  <c r="S1076" i="3"/>
  <c r="Y1076" i="3"/>
  <c r="AD1076" i="3"/>
  <c r="AI1076" i="3"/>
  <c r="AM1076" i="3"/>
  <c r="AQ1076" i="3"/>
  <c r="AU1076" i="3"/>
  <c r="AY1076" i="3"/>
  <c r="BC1076" i="3"/>
  <c r="BG1076" i="3"/>
  <c r="O1076" i="3"/>
  <c r="U1076" i="3"/>
  <c r="Z1076" i="3"/>
  <c r="AE1076" i="3"/>
  <c r="AJ1076" i="3"/>
  <c r="AN1076" i="3"/>
  <c r="AR1076" i="3"/>
  <c r="AV1076" i="3"/>
  <c r="AZ1076" i="3"/>
  <c r="BD1076" i="3"/>
  <c r="BH1076" i="3"/>
  <c r="N1074" i="3"/>
  <c r="R1074" i="3"/>
  <c r="BL1074" i="3" s="1"/>
  <c r="V1074" i="3"/>
  <c r="Z1074" i="3"/>
  <c r="AD1074" i="3"/>
  <c r="AH1074" i="3"/>
  <c r="AL1074" i="3"/>
  <c r="AP1074" i="3"/>
  <c r="AT1074" i="3"/>
  <c r="AX1074" i="3"/>
  <c r="BB1074" i="3"/>
  <c r="BF1074" i="3"/>
  <c r="P1074" i="3"/>
  <c r="T1074" i="3"/>
  <c r="X1074" i="3"/>
  <c r="AB1074" i="3"/>
  <c r="AF1074" i="3"/>
  <c r="AJ1074" i="3"/>
  <c r="AN1074" i="3"/>
  <c r="AR1074" i="3"/>
  <c r="AV1074" i="3"/>
  <c r="AZ1074" i="3"/>
  <c r="BD1074" i="3"/>
  <c r="BH1074" i="3"/>
  <c r="Q1074" i="3"/>
  <c r="Y1074" i="3"/>
  <c r="AG1074" i="3"/>
  <c r="AO1074" i="3"/>
  <c r="AW1074" i="3"/>
  <c r="BE1074" i="3"/>
  <c r="S1074" i="3"/>
  <c r="AA1074" i="3"/>
  <c r="AI1074" i="3"/>
  <c r="AQ1074" i="3"/>
  <c r="AY1074" i="3"/>
  <c r="BG1074" i="3"/>
  <c r="M1074" i="3"/>
  <c r="U1074" i="3"/>
  <c r="AC1074" i="3"/>
  <c r="AK1074" i="3"/>
  <c r="AS1074" i="3"/>
  <c r="BA1074" i="3"/>
  <c r="BI1074" i="3"/>
  <c r="O1073" i="3"/>
  <c r="AK1072" i="3"/>
  <c r="U1070" i="3"/>
  <c r="AA1069" i="3"/>
  <c r="AQ1069" i="3"/>
  <c r="BG1069" i="3"/>
  <c r="S1067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O1066" i="3"/>
  <c r="S1066" i="3"/>
  <c r="W1066" i="3"/>
  <c r="AA1066" i="3"/>
  <c r="AE1066" i="3"/>
  <c r="AI1066" i="3"/>
  <c r="AM1066" i="3"/>
  <c r="AQ1066" i="3"/>
  <c r="AU1066" i="3"/>
  <c r="AY1066" i="3"/>
  <c r="BC1066" i="3"/>
  <c r="BG1066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Y1066" i="3"/>
  <c r="AO1066" i="3"/>
  <c r="BE1066" i="3"/>
  <c r="M1066" i="3"/>
  <c r="AC1066" i="3"/>
  <c r="AS1066" i="3"/>
  <c r="BI1066" i="3"/>
  <c r="Q1066" i="3"/>
  <c r="AG1066" i="3"/>
  <c r="AW1066" i="3"/>
  <c r="O1065" i="3"/>
  <c r="AK1064" i="3"/>
  <c r="U1062" i="3"/>
  <c r="AA1061" i="3"/>
  <c r="AQ1061" i="3"/>
  <c r="BG1061" i="3"/>
  <c r="S1059" i="3"/>
  <c r="S1044" i="3"/>
  <c r="AI1044" i="3"/>
  <c r="AY1044" i="3"/>
  <c r="T1044" i="3"/>
  <c r="AJ1044" i="3"/>
  <c r="AZ1044" i="3"/>
  <c r="Q1044" i="3"/>
  <c r="AG1044" i="3"/>
  <c r="AW1044" i="3"/>
  <c r="N1044" i="3"/>
  <c r="AH1044" i="3"/>
  <c r="BB1044" i="3"/>
  <c r="AU1073" i="3"/>
  <c r="AE1073" i="3"/>
  <c r="AU1071" i="3"/>
  <c r="AE1071" i="3"/>
  <c r="AU1069" i="3"/>
  <c r="AE1069" i="3"/>
  <c r="AU1067" i="3"/>
  <c r="AE1067" i="3"/>
  <c r="AU1065" i="3"/>
  <c r="AE1065" i="3"/>
  <c r="AU1063" i="3"/>
  <c r="AE1063" i="3"/>
  <c r="AU1061" i="3"/>
  <c r="AE1061" i="3"/>
  <c r="AU1059" i="3"/>
  <c r="AE1059" i="3"/>
  <c r="P1057" i="3"/>
  <c r="X1057" i="3"/>
  <c r="AF1057" i="3"/>
  <c r="AN1057" i="3"/>
  <c r="AV1057" i="3"/>
  <c r="BD1057" i="3"/>
  <c r="Q1057" i="3"/>
  <c r="Y1057" i="3"/>
  <c r="AG1057" i="3"/>
  <c r="AO1057" i="3"/>
  <c r="AW1057" i="3"/>
  <c r="BE1057" i="3"/>
  <c r="AB1053" i="3"/>
  <c r="AR1053" i="3"/>
  <c r="BH1053" i="3"/>
  <c r="P1053" i="3"/>
  <c r="AF1053" i="3"/>
  <c r="AV1053" i="3"/>
  <c r="T1053" i="3"/>
  <c r="AJ1053" i="3"/>
  <c r="AZ1053" i="3"/>
  <c r="AB1049" i="3"/>
  <c r="AR1049" i="3"/>
  <c r="BH1049" i="3"/>
  <c r="P1049" i="3"/>
  <c r="AF1049" i="3"/>
  <c r="AV1049" i="3"/>
  <c r="T1049" i="3"/>
  <c r="AJ1049" i="3"/>
  <c r="AZ1049" i="3"/>
  <c r="AB1045" i="3"/>
  <c r="AR1045" i="3"/>
  <c r="BH1045" i="3"/>
  <c r="P1045" i="3"/>
  <c r="AF1045" i="3"/>
  <c r="AV1045" i="3"/>
  <c r="T1045" i="3"/>
  <c r="AJ1045" i="3"/>
  <c r="AZ1045" i="3"/>
  <c r="AB1041" i="3"/>
  <c r="AR1041" i="3"/>
  <c r="BH1041" i="3"/>
  <c r="P1041" i="3"/>
  <c r="AF1041" i="3"/>
  <c r="AV1041" i="3"/>
  <c r="T1041" i="3"/>
  <c r="AJ1041" i="3"/>
  <c r="AZ1041" i="3"/>
  <c r="P1073" i="3"/>
  <c r="T1073" i="3"/>
  <c r="BM1073" i="3" s="1"/>
  <c r="X1073" i="3"/>
  <c r="AB1073" i="3"/>
  <c r="AF1073" i="3"/>
  <c r="AJ1073" i="3"/>
  <c r="AN1073" i="3"/>
  <c r="AR1073" i="3"/>
  <c r="AV1073" i="3"/>
  <c r="AZ1073" i="3"/>
  <c r="BD1073" i="3"/>
  <c r="BH1073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N1073" i="3"/>
  <c r="R1073" i="3"/>
  <c r="V1073" i="3"/>
  <c r="Z1073" i="3"/>
  <c r="AD1073" i="3"/>
  <c r="AH1073" i="3"/>
  <c r="AL1073" i="3"/>
  <c r="AP1073" i="3"/>
  <c r="AT1073" i="3"/>
  <c r="AX1073" i="3"/>
  <c r="BB1073" i="3"/>
  <c r="BF1073" i="3"/>
  <c r="P1071" i="3"/>
  <c r="T1071" i="3"/>
  <c r="X1071" i="3"/>
  <c r="AB1071" i="3"/>
  <c r="AF1071" i="3"/>
  <c r="AJ1071" i="3"/>
  <c r="AN1071" i="3"/>
  <c r="AR1071" i="3"/>
  <c r="AV1071" i="3"/>
  <c r="AZ1071" i="3"/>
  <c r="BD1071" i="3"/>
  <c r="BH1071" i="3"/>
  <c r="M1071" i="3"/>
  <c r="Q1071" i="3"/>
  <c r="U1071" i="3"/>
  <c r="Y1071" i="3"/>
  <c r="AC1071" i="3"/>
  <c r="AG1071" i="3"/>
  <c r="AK1071" i="3"/>
  <c r="AO1071" i="3"/>
  <c r="AS1071" i="3"/>
  <c r="AW1071" i="3"/>
  <c r="BA1071" i="3"/>
  <c r="BE1071" i="3"/>
  <c r="BI1071" i="3"/>
  <c r="N1071" i="3"/>
  <c r="BJ1071" i="3" s="1"/>
  <c r="R1071" i="3"/>
  <c r="V1071" i="3"/>
  <c r="Z1071" i="3"/>
  <c r="AD1071" i="3"/>
  <c r="AH1071" i="3"/>
  <c r="AL1071" i="3"/>
  <c r="AP1071" i="3"/>
  <c r="AT1071" i="3"/>
  <c r="AX1071" i="3"/>
  <c r="BB1071" i="3"/>
  <c r="BF1071" i="3"/>
  <c r="P1069" i="3"/>
  <c r="T1069" i="3"/>
  <c r="X1069" i="3"/>
  <c r="AB1069" i="3"/>
  <c r="AF1069" i="3"/>
  <c r="AJ1069" i="3"/>
  <c r="AN1069" i="3"/>
  <c r="AR1069" i="3"/>
  <c r="AV1069" i="3"/>
  <c r="AZ1069" i="3"/>
  <c r="BD1069" i="3"/>
  <c r="BH1069" i="3"/>
  <c r="M1069" i="3"/>
  <c r="Q1069" i="3"/>
  <c r="U1069" i="3"/>
  <c r="Y1069" i="3"/>
  <c r="AC1069" i="3"/>
  <c r="AG1069" i="3"/>
  <c r="AK1069" i="3"/>
  <c r="AO1069" i="3"/>
  <c r="AS1069" i="3"/>
  <c r="BL1069" i="3" s="1"/>
  <c r="AW1069" i="3"/>
  <c r="BA1069" i="3"/>
  <c r="BE1069" i="3"/>
  <c r="BI1069" i="3"/>
  <c r="N1069" i="3"/>
  <c r="R1069" i="3"/>
  <c r="V1069" i="3"/>
  <c r="Z1069" i="3"/>
  <c r="BM1069" i="3" s="1"/>
  <c r="AD1069" i="3"/>
  <c r="AH1069" i="3"/>
  <c r="AL1069" i="3"/>
  <c r="AP1069" i="3"/>
  <c r="AT1069" i="3"/>
  <c r="AX1069" i="3"/>
  <c r="BB1069" i="3"/>
  <c r="BF1069" i="3"/>
  <c r="P1067" i="3"/>
  <c r="T1067" i="3"/>
  <c r="X1067" i="3"/>
  <c r="AB1067" i="3"/>
  <c r="AF1067" i="3"/>
  <c r="AJ1067" i="3"/>
  <c r="AN1067" i="3"/>
  <c r="AR1067" i="3"/>
  <c r="AV1067" i="3"/>
  <c r="AZ1067" i="3"/>
  <c r="BD1067" i="3"/>
  <c r="BH1067" i="3"/>
  <c r="M1067" i="3"/>
  <c r="Q1067" i="3"/>
  <c r="U1067" i="3"/>
  <c r="Y1067" i="3"/>
  <c r="AC1067" i="3"/>
  <c r="AG1067" i="3"/>
  <c r="AK1067" i="3"/>
  <c r="AO1067" i="3"/>
  <c r="AS1067" i="3"/>
  <c r="AW1067" i="3"/>
  <c r="BA1067" i="3"/>
  <c r="BE1067" i="3"/>
  <c r="BI1067" i="3"/>
  <c r="N1067" i="3"/>
  <c r="R1067" i="3"/>
  <c r="BL1067" i="3" s="1"/>
  <c r="V1067" i="3"/>
  <c r="Z1067" i="3"/>
  <c r="AD1067" i="3"/>
  <c r="AH1067" i="3"/>
  <c r="AL1067" i="3"/>
  <c r="AP1067" i="3"/>
  <c r="AT1067" i="3"/>
  <c r="AX1067" i="3"/>
  <c r="BB1067" i="3"/>
  <c r="BF1067" i="3"/>
  <c r="P1065" i="3"/>
  <c r="T1065" i="3"/>
  <c r="BM1065" i="3" s="1"/>
  <c r="X1065" i="3"/>
  <c r="AB1065" i="3"/>
  <c r="AF1065" i="3"/>
  <c r="AJ1065" i="3"/>
  <c r="AN1065" i="3"/>
  <c r="AR1065" i="3"/>
  <c r="AV1065" i="3"/>
  <c r="AZ1065" i="3"/>
  <c r="BD1065" i="3"/>
  <c r="BH1065" i="3"/>
  <c r="M1065" i="3"/>
  <c r="Q1065" i="3"/>
  <c r="U1065" i="3"/>
  <c r="Y1065" i="3"/>
  <c r="AC1065" i="3"/>
  <c r="AG1065" i="3"/>
  <c r="AK1065" i="3"/>
  <c r="AO1065" i="3"/>
  <c r="AS1065" i="3"/>
  <c r="AW1065" i="3"/>
  <c r="BA1065" i="3"/>
  <c r="BE1065" i="3"/>
  <c r="BI1065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P1063" i="3"/>
  <c r="T1063" i="3"/>
  <c r="X1063" i="3"/>
  <c r="AB1063" i="3"/>
  <c r="AF1063" i="3"/>
  <c r="AJ1063" i="3"/>
  <c r="AN1063" i="3"/>
  <c r="AR1063" i="3"/>
  <c r="AV1063" i="3"/>
  <c r="AZ1063" i="3"/>
  <c r="BD1063" i="3"/>
  <c r="BH1063" i="3"/>
  <c r="M1063" i="3"/>
  <c r="Q1063" i="3"/>
  <c r="U1063" i="3"/>
  <c r="Y1063" i="3"/>
  <c r="AC1063" i="3"/>
  <c r="AG1063" i="3"/>
  <c r="AK1063" i="3"/>
  <c r="AO1063" i="3"/>
  <c r="AS1063" i="3"/>
  <c r="AW1063" i="3"/>
  <c r="BA1063" i="3"/>
  <c r="BE1063" i="3"/>
  <c r="BI1063" i="3"/>
  <c r="N1063" i="3"/>
  <c r="BJ1063" i="3" s="1"/>
  <c r="R1063" i="3"/>
  <c r="V1063" i="3"/>
  <c r="Z1063" i="3"/>
  <c r="AD1063" i="3"/>
  <c r="AH1063" i="3"/>
  <c r="AL1063" i="3"/>
  <c r="AP1063" i="3"/>
  <c r="AT1063" i="3"/>
  <c r="AX1063" i="3"/>
  <c r="BB1063" i="3"/>
  <c r="BF1063" i="3"/>
  <c r="P1061" i="3"/>
  <c r="T1061" i="3"/>
  <c r="BM1061" i="3" s="1"/>
  <c r="X1061" i="3"/>
  <c r="AB1061" i="3"/>
  <c r="AF1061" i="3"/>
  <c r="AJ1061" i="3"/>
  <c r="AN1061" i="3"/>
  <c r="AR1061" i="3"/>
  <c r="AV1061" i="3"/>
  <c r="AZ1061" i="3"/>
  <c r="BD1061" i="3"/>
  <c r="BH1061" i="3"/>
  <c r="M1061" i="3"/>
  <c r="Q1061" i="3"/>
  <c r="U1061" i="3"/>
  <c r="Y1061" i="3"/>
  <c r="AC1061" i="3"/>
  <c r="AG1061" i="3"/>
  <c r="AK1061" i="3"/>
  <c r="AO1061" i="3"/>
  <c r="AS1061" i="3"/>
  <c r="AW1061" i="3"/>
  <c r="BA1061" i="3"/>
  <c r="BE1061" i="3"/>
  <c r="BI1061" i="3"/>
  <c r="N1061" i="3"/>
  <c r="R1061" i="3"/>
  <c r="BL1061" i="3" s="1"/>
  <c r="V1061" i="3"/>
  <c r="Z1061" i="3"/>
  <c r="AD1061" i="3"/>
  <c r="AH1061" i="3"/>
  <c r="AL1061" i="3"/>
  <c r="AP1061" i="3"/>
  <c r="AT1061" i="3"/>
  <c r="AX1061" i="3"/>
  <c r="BB1061" i="3"/>
  <c r="BF1061" i="3"/>
  <c r="P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M1059" i="3"/>
  <c r="Q1059" i="3"/>
  <c r="U1059" i="3"/>
  <c r="Y1059" i="3"/>
  <c r="AC1059" i="3"/>
  <c r="AG1059" i="3"/>
  <c r="AK1059" i="3"/>
  <c r="AO1059" i="3"/>
  <c r="AS1059" i="3"/>
  <c r="AW1059" i="3"/>
  <c r="BA1059" i="3"/>
  <c r="BE1059" i="3"/>
  <c r="BI1059" i="3"/>
  <c r="N1059" i="3"/>
  <c r="R1059" i="3"/>
  <c r="BL1059" i="3" s="1"/>
  <c r="V1059" i="3"/>
  <c r="Z1059" i="3"/>
  <c r="AD1059" i="3"/>
  <c r="AH1059" i="3"/>
  <c r="AL1059" i="3"/>
  <c r="AP1059" i="3"/>
  <c r="AT1059" i="3"/>
  <c r="AX1059" i="3"/>
  <c r="BB1059" i="3"/>
  <c r="BF1059" i="3"/>
  <c r="O1054" i="3"/>
  <c r="S1054" i="3"/>
  <c r="W1054" i="3"/>
  <c r="AA1054" i="3"/>
  <c r="AE1054" i="3"/>
  <c r="AI1054" i="3"/>
  <c r="AM1054" i="3"/>
  <c r="AQ1054" i="3"/>
  <c r="AU1054" i="3"/>
  <c r="AY1054" i="3"/>
  <c r="BC1054" i="3"/>
  <c r="BG1054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M1054" i="3"/>
  <c r="Q1054" i="3"/>
  <c r="U1054" i="3"/>
  <c r="Y1054" i="3"/>
  <c r="AC1054" i="3"/>
  <c r="AG1054" i="3"/>
  <c r="AK1054" i="3"/>
  <c r="AO1054" i="3"/>
  <c r="AS1054" i="3"/>
  <c r="AW1054" i="3"/>
  <c r="BA1054" i="3"/>
  <c r="BE1054" i="3"/>
  <c r="BI1054" i="3"/>
  <c r="N1054" i="3"/>
  <c r="AD1054" i="3"/>
  <c r="AT1054" i="3"/>
  <c r="R1054" i="3"/>
  <c r="AH1054" i="3"/>
  <c r="AX1054" i="3"/>
  <c r="V1054" i="3"/>
  <c r="AL1054" i="3"/>
  <c r="BB1054" i="3"/>
  <c r="O1050" i="3"/>
  <c r="S1050" i="3"/>
  <c r="W1050" i="3"/>
  <c r="AA1050" i="3"/>
  <c r="AE1050" i="3"/>
  <c r="AI1050" i="3"/>
  <c r="AM1050" i="3"/>
  <c r="AQ1050" i="3"/>
  <c r="AU1050" i="3"/>
  <c r="AY1050" i="3"/>
  <c r="BC1050" i="3"/>
  <c r="BG1050" i="3"/>
  <c r="P1050" i="3"/>
  <c r="T1050" i="3"/>
  <c r="X1050" i="3"/>
  <c r="AB1050" i="3"/>
  <c r="AF1050" i="3"/>
  <c r="AJ1050" i="3"/>
  <c r="AN1050" i="3"/>
  <c r="AR1050" i="3"/>
  <c r="AV1050" i="3"/>
  <c r="AZ1050" i="3"/>
  <c r="BD1050" i="3"/>
  <c r="BH1050" i="3"/>
  <c r="M1050" i="3"/>
  <c r="Q1050" i="3"/>
  <c r="U1050" i="3"/>
  <c r="Y1050" i="3"/>
  <c r="AC1050" i="3"/>
  <c r="AG1050" i="3"/>
  <c r="AK1050" i="3"/>
  <c r="AO1050" i="3"/>
  <c r="AS1050" i="3"/>
  <c r="AW1050" i="3"/>
  <c r="BA1050" i="3"/>
  <c r="BE1050" i="3"/>
  <c r="BI1050" i="3"/>
  <c r="N1050" i="3"/>
  <c r="BJ1050" i="3" s="1"/>
  <c r="AD1050" i="3"/>
  <c r="AT1050" i="3"/>
  <c r="R1050" i="3"/>
  <c r="AH1050" i="3"/>
  <c r="AX1050" i="3"/>
  <c r="V1050" i="3"/>
  <c r="AL1050" i="3"/>
  <c r="BB1050" i="3"/>
  <c r="O1046" i="3"/>
  <c r="S1046" i="3"/>
  <c r="W1046" i="3"/>
  <c r="AA1046" i="3"/>
  <c r="AE1046" i="3"/>
  <c r="AI1046" i="3"/>
  <c r="AM1046" i="3"/>
  <c r="AQ1046" i="3"/>
  <c r="AU1046" i="3"/>
  <c r="AY1046" i="3"/>
  <c r="BC1046" i="3"/>
  <c r="BG1046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N1046" i="3"/>
  <c r="AD1046" i="3"/>
  <c r="AT1046" i="3"/>
  <c r="R1046" i="3"/>
  <c r="AH1046" i="3"/>
  <c r="AX1046" i="3"/>
  <c r="V1046" i="3"/>
  <c r="AL1046" i="3"/>
  <c r="BB1046" i="3"/>
  <c r="BC1073" i="3"/>
  <c r="AM1073" i="3"/>
  <c r="W1073" i="3"/>
  <c r="BC1071" i="3"/>
  <c r="AM1071" i="3"/>
  <c r="W1071" i="3"/>
  <c r="BC1069" i="3"/>
  <c r="AM1069" i="3"/>
  <c r="W1069" i="3"/>
  <c r="BC1067" i="3"/>
  <c r="AM1067" i="3"/>
  <c r="W1067" i="3"/>
  <c r="BC1065" i="3"/>
  <c r="AM1065" i="3"/>
  <c r="W1065" i="3"/>
  <c r="BC1063" i="3"/>
  <c r="AM1063" i="3"/>
  <c r="W1063" i="3"/>
  <c r="BC1061" i="3"/>
  <c r="AM1061" i="3"/>
  <c r="W1061" i="3"/>
  <c r="BC1059" i="3"/>
  <c r="AM1059" i="3"/>
  <c r="W1059" i="3"/>
  <c r="AB1055" i="3"/>
  <c r="AR1055" i="3"/>
  <c r="BH1055" i="3"/>
  <c r="P1055" i="3"/>
  <c r="AF1055" i="3"/>
  <c r="AV1055" i="3"/>
  <c r="T1055" i="3"/>
  <c r="AJ1055" i="3"/>
  <c r="AZ1055" i="3"/>
  <c r="BF1054" i="3"/>
  <c r="AB1051" i="3"/>
  <c r="AR1051" i="3"/>
  <c r="BH1051" i="3"/>
  <c r="P1051" i="3"/>
  <c r="AF1051" i="3"/>
  <c r="AV1051" i="3"/>
  <c r="T1051" i="3"/>
  <c r="AJ1051" i="3"/>
  <c r="AZ1051" i="3"/>
  <c r="BF1050" i="3"/>
  <c r="AB1047" i="3"/>
  <c r="AR1047" i="3"/>
  <c r="BH1047" i="3"/>
  <c r="P1047" i="3"/>
  <c r="AF1047" i="3"/>
  <c r="AV1047" i="3"/>
  <c r="T1047" i="3"/>
  <c r="AJ1047" i="3"/>
  <c r="AZ1047" i="3"/>
  <c r="AB1043" i="3"/>
  <c r="AR1043" i="3"/>
  <c r="BH1043" i="3"/>
  <c r="P1043" i="3"/>
  <c r="AF1043" i="3"/>
  <c r="AV1043" i="3"/>
  <c r="T1043" i="3"/>
  <c r="AJ1043" i="3"/>
  <c r="AZ1043" i="3"/>
  <c r="N1038" i="3"/>
  <c r="R1038" i="3"/>
  <c r="V1038" i="3"/>
  <c r="Q1038" i="3"/>
  <c r="W1038" i="3"/>
  <c r="AA1038" i="3"/>
  <c r="AE1038" i="3"/>
  <c r="AI1038" i="3"/>
  <c r="AM1038" i="3"/>
  <c r="AQ1038" i="3"/>
  <c r="AU1038" i="3"/>
  <c r="AY1038" i="3"/>
  <c r="BC1038" i="3"/>
  <c r="BG1038" i="3"/>
  <c r="M1038" i="3"/>
  <c r="S1038" i="3"/>
  <c r="X1038" i="3"/>
  <c r="AB1038" i="3"/>
  <c r="AF1038" i="3"/>
  <c r="AJ1038" i="3"/>
  <c r="AN1038" i="3"/>
  <c r="AR1038" i="3"/>
  <c r="AV1038" i="3"/>
  <c r="AZ1038" i="3"/>
  <c r="BD1038" i="3"/>
  <c r="BH1038" i="3"/>
  <c r="O1038" i="3"/>
  <c r="T1038" i="3"/>
  <c r="Y1038" i="3"/>
  <c r="AC1038" i="3"/>
  <c r="AG1038" i="3"/>
  <c r="AK1038" i="3"/>
  <c r="AO1038" i="3"/>
  <c r="AS1038" i="3"/>
  <c r="AW1038" i="3"/>
  <c r="BA1038" i="3"/>
  <c r="BE1038" i="3"/>
  <c r="BI1038" i="3"/>
  <c r="AD1038" i="3"/>
  <c r="AT1038" i="3"/>
  <c r="P1038" i="3"/>
  <c r="AH1038" i="3"/>
  <c r="AX1038" i="3"/>
  <c r="U1038" i="3"/>
  <c r="AL1038" i="3"/>
  <c r="BB1038" i="3"/>
  <c r="O1035" i="3"/>
  <c r="S1035" i="3"/>
  <c r="W1035" i="3"/>
  <c r="AA1035" i="3"/>
  <c r="AE1035" i="3"/>
  <c r="AI1035" i="3"/>
  <c r="AM1035" i="3"/>
  <c r="AQ1035" i="3"/>
  <c r="AU1035" i="3"/>
  <c r="AY1035" i="3"/>
  <c r="BC1035" i="3"/>
  <c r="BG1035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R1035" i="3"/>
  <c r="Z1035" i="3"/>
  <c r="AH1035" i="3"/>
  <c r="AP1035" i="3"/>
  <c r="AX1035" i="3"/>
  <c r="BF1035" i="3"/>
  <c r="M1035" i="3"/>
  <c r="U1035" i="3"/>
  <c r="AC1035" i="3"/>
  <c r="AK1035" i="3"/>
  <c r="AS1035" i="3"/>
  <c r="BA1035" i="3"/>
  <c r="BI1035" i="3"/>
  <c r="N1035" i="3"/>
  <c r="V1035" i="3"/>
  <c r="AD1035" i="3"/>
  <c r="AL1035" i="3"/>
  <c r="AT1035" i="3"/>
  <c r="BB1035" i="3"/>
  <c r="AO1035" i="3"/>
  <c r="Q1035" i="3"/>
  <c r="AW1035" i="3"/>
  <c r="Y1035" i="3"/>
  <c r="BE1035" i="3"/>
  <c r="L1058" i="3"/>
  <c r="T1058" i="3" s="1"/>
  <c r="BH1057" i="3"/>
  <c r="AZ1057" i="3"/>
  <c r="AR1057" i="3"/>
  <c r="AJ1057" i="3"/>
  <c r="AB1057" i="3"/>
  <c r="L1056" i="3"/>
  <c r="AP1056" i="3" s="1"/>
  <c r="M1055" i="3"/>
  <c r="Q1055" i="3"/>
  <c r="U1055" i="3"/>
  <c r="Y1055" i="3"/>
  <c r="AC1055" i="3"/>
  <c r="AG1055" i="3"/>
  <c r="AK1055" i="3"/>
  <c r="AO1055" i="3"/>
  <c r="AS1055" i="3"/>
  <c r="AW1055" i="3"/>
  <c r="BA1055" i="3"/>
  <c r="BE1055" i="3"/>
  <c r="BI1055" i="3"/>
  <c r="N1055" i="3"/>
  <c r="R1055" i="3"/>
  <c r="V1055" i="3"/>
  <c r="Z1055" i="3"/>
  <c r="AD1055" i="3"/>
  <c r="AH1055" i="3"/>
  <c r="AL1055" i="3"/>
  <c r="AP1055" i="3"/>
  <c r="AT1055" i="3"/>
  <c r="AX1055" i="3"/>
  <c r="BB1055" i="3"/>
  <c r="BF1055" i="3"/>
  <c r="O1055" i="3"/>
  <c r="S1055" i="3"/>
  <c r="W1055" i="3"/>
  <c r="AA1055" i="3"/>
  <c r="AE1055" i="3"/>
  <c r="AI1055" i="3"/>
  <c r="AM1055" i="3"/>
  <c r="AQ1055" i="3"/>
  <c r="AU1055" i="3"/>
  <c r="AY1055" i="3"/>
  <c r="BC1055" i="3"/>
  <c r="BG1055" i="3"/>
  <c r="M1053" i="3"/>
  <c r="Q1053" i="3"/>
  <c r="U1053" i="3"/>
  <c r="Y1053" i="3"/>
  <c r="AC1053" i="3"/>
  <c r="AG1053" i="3"/>
  <c r="AK1053" i="3"/>
  <c r="AO1053" i="3"/>
  <c r="AS1053" i="3"/>
  <c r="AW1053" i="3"/>
  <c r="BA1053" i="3"/>
  <c r="BE1053" i="3"/>
  <c r="BI1053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O1053" i="3"/>
  <c r="S1053" i="3"/>
  <c r="W1053" i="3"/>
  <c r="AA1053" i="3"/>
  <c r="AE1053" i="3"/>
  <c r="AI1053" i="3"/>
  <c r="AM1053" i="3"/>
  <c r="AQ1053" i="3"/>
  <c r="AU1053" i="3"/>
  <c r="AY1053" i="3"/>
  <c r="BC1053" i="3"/>
  <c r="BG1053" i="3"/>
  <c r="M1051" i="3"/>
  <c r="Q1051" i="3"/>
  <c r="U1051" i="3"/>
  <c r="Y1051" i="3"/>
  <c r="AC1051" i="3"/>
  <c r="AG1051" i="3"/>
  <c r="AK1051" i="3"/>
  <c r="AO1051" i="3"/>
  <c r="AS1051" i="3"/>
  <c r="AW1051" i="3"/>
  <c r="BA1051" i="3"/>
  <c r="BE1051" i="3"/>
  <c r="BI1051" i="3"/>
  <c r="N1051" i="3"/>
  <c r="R1051" i="3"/>
  <c r="V1051" i="3"/>
  <c r="Z1051" i="3"/>
  <c r="AD1051" i="3"/>
  <c r="AH1051" i="3"/>
  <c r="AL1051" i="3"/>
  <c r="AP1051" i="3"/>
  <c r="AT1051" i="3"/>
  <c r="AX1051" i="3"/>
  <c r="BB1051" i="3"/>
  <c r="BF1051" i="3"/>
  <c r="O1051" i="3"/>
  <c r="S1051" i="3"/>
  <c r="W1051" i="3"/>
  <c r="AA1051" i="3"/>
  <c r="AE1051" i="3"/>
  <c r="AI1051" i="3"/>
  <c r="AM1051" i="3"/>
  <c r="AQ1051" i="3"/>
  <c r="AU1051" i="3"/>
  <c r="AY1051" i="3"/>
  <c r="BC1051" i="3"/>
  <c r="BG1051" i="3"/>
  <c r="M1049" i="3"/>
  <c r="Q1049" i="3"/>
  <c r="U1049" i="3"/>
  <c r="Y1049" i="3"/>
  <c r="AC1049" i="3"/>
  <c r="AG1049" i="3"/>
  <c r="AK1049" i="3"/>
  <c r="AO1049" i="3"/>
  <c r="AS1049" i="3"/>
  <c r="AW1049" i="3"/>
  <c r="BA1049" i="3"/>
  <c r="BE1049" i="3"/>
  <c r="BI1049" i="3"/>
  <c r="N1049" i="3"/>
  <c r="R1049" i="3"/>
  <c r="V1049" i="3"/>
  <c r="Z1049" i="3"/>
  <c r="AD1049" i="3"/>
  <c r="AH1049" i="3"/>
  <c r="AL1049" i="3"/>
  <c r="AP1049" i="3"/>
  <c r="AT1049" i="3"/>
  <c r="AX1049" i="3"/>
  <c r="BB1049" i="3"/>
  <c r="BF1049" i="3"/>
  <c r="O1049" i="3"/>
  <c r="S1049" i="3"/>
  <c r="W1049" i="3"/>
  <c r="AA1049" i="3"/>
  <c r="AE1049" i="3"/>
  <c r="AI1049" i="3"/>
  <c r="AM1049" i="3"/>
  <c r="AQ1049" i="3"/>
  <c r="AU1049" i="3"/>
  <c r="AY1049" i="3"/>
  <c r="BC1049" i="3"/>
  <c r="BG1049" i="3"/>
  <c r="L1048" i="3"/>
  <c r="S1048" i="3" s="1"/>
  <c r="M1047" i="3"/>
  <c r="Q1047" i="3"/>
  <c r="U1047" i="3"/>
  <c r="Y1047" i="3"/>
  <c r="AC1047" i="3"/>
  <c r="AG1047" i="3"/>
  <c r="AK1047" i="3"/>
  <c r="AO1047" i="3"/>
  <c r="AS1047" i="3"/>
  <c r="AW1047" i="3"/>
  <c r="BA1047" i="3"/>
  <c r="BE1047" i="3"/>
  <c r="BI1047" i="3"/>
  <c r="N1047" i="3"/>
  <c r="R1047" i="3"/>
  <c r="V1047" i="3"/>
  <c r="Z1047" i="3"/>
  <c r="AD1047" i="3"/>
  <c r="AH1047" i="3"/>
  <c r="AL1047" i="3"/>
  <c r="AP1047" i="3"/>
  <c r="AT1047" i="3"/>
  <c r="AX1047" i="3"/>
  <c r="BB1047" i="3"/>
  <c r="BF1047" i="3"/>
  <c r="O1047" i="3"/>
  <c r="S1047" i="3"/>
  <c r="W1047" i="3"/>
  <c r="AA1047" i="3"/>
  <c r="AE1047" i="3"/>
  <c r="AI1047" i="3"/>
  <c r="AM1047" i="3"/>
  <c r="AQ1047" i="3"/>
  <c r="AU1047" i="3"/>
  <c r="AY1047" i="3"/>
  <c r="BC1047" i="3"/>
  <c r="BG1047" i="3"/>
  <c r="M1045" i="3"/>
  <c r="Q1045" i="3"/>
  <c r="U1045" i="3"/>
  <c r="Y1045" i="3"/>
  <c r="AC1045" i="3"/>
  <c r="AG1045" i="3"/>
  <c r="AK1045" i="3"/>
  <c r="AO1045" i="3"/>
  <c r="AS1045" i="3"/>
  <c r="AW1045" i="3"/>
  <c r="BA1045" i="3"/>
  <c r="BE1045" i="3"/>
  <c r="BI1045" i="3"/>
  <c r="N1045" i="3"/>
  <c r="R1045" i="3"/>
  <c r="V1045" i="3"/>
  <c r="Z1045" i="3"/>
  <c r="AD1045" i="3"/>
  <c r="AH1045" i="3"/>
  <c r="AL1045" i="3"/>
  <c r="AP1045" i="3"/>
  <c r="AT1045" i="3"/>
  <c r="AX1045" i="3"/>
  <c r="BB1045" i="3"/>
  <c r="BF1045" i="3"/>
  <c r="O1045" i="3"/>
  <c r="S1045" i="3"/>
  <c r="W1045" i="3"/>
  <c r="AA1045" i="3"/>
  <c r="AE1045" i="3"/>
  <c r="AI1045" i="3"/>
  <c r="AM1045" i="3"/>
  <c r="AQ1045" i="3"/>
  <c r="AU1045" i="3"/>
  <c r="AY1045" i="3"/>
  <c r="BC1045" i="3"/>
  <c r="BG1045" i="3"/>
  <c r="L1044" i="3"/>
  <c r="W1044" i="3" s="1"/>
  <c r="M1043" i="3"/>
  <c r="Q1043" i="3"/>
  <c r="U1043" i="3"/>
  <c r="Y1043" i="3"/>
  <c r="AC1043" i="3"/>
  <c r="AG1043" i="3"/>
  <c r="AK1043" i="3"/>
  <c r="AO1043" i="3"/>
  <c r="AS1043" i="3"/>
  <c r="AW1043" i="3"/>
  <c r="BA1043" i="3"/>
  <c r="BE1043" i="3"/>
  <c r="BI1043" i="3"/>
  <c r="N1043" i="3"/>
  <c r="R1043" i="3"/>
  <c r="V1043" i="3"/>
  <c r="Z1043" i="3"/>
  <c r="AD1043" i="3"/>
  <c r="AH1043" i="3"/>
  <c r="AL1043" i="3"/>
  <c r="AP1043" i="3"/>
  <c r="AT1043" i="3"/>
  <c r="AX1043" i="3"/>
  <c r="BB1043" i="3"/>
  <c r="BF1043" i="3"/>
  <c r="O1043" i="3"/>
  <c r="S1043" i="3"/>
  <c r="W1043" i="3"/>
  <c r="AA1043" i="3"/>
  <c r="AE1043" i="3"/>
  <c r="AI1043" i="3"/>
  <c r="AM1043" i="3"/>
  <c r="AQ1043" i="3"/>
  <c r="AU1043" i="3"/>
  <c r="AY1043" i="3"/>
  <c r="BC1043" i="3"/>
  <c r="BG1043" i="3"/>
  <c r="L1042" i="3"/>
  <c r="Z1042" i="3" s="1"/>
  <c r="M1041" i="3"/>
  <c r="Q1041" i="3"/>
  <c r="U1041" i="3"/>
  <c r="Y1041" i="3"/>
  <c r="AC1041" i="3"/>
  <c r="AG1041" i="3"/>
  <c r="AK1041" i="3"/>
  <c r="AO1041" i="3"/>
  <c r="AS1041" i="3"/>
  <c r="AW1041" i="3"/>
  <c r="BA1041" i="3"/>
  <c r="BE1041" i="3"/>
  <c r="BI1041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L1040" i="3"/>
  <c r="S1040" i="3" s="1"/>
  <c r="AZ1039" i="3"/>
  <c r="AJ1039" i="3"/>
  <c r="T1039" i="3"/>
  <c r="M1039" i="3"/>
  <c r="Q1039" i="3"/>
  <c r="U1039" i="3"/>
  <c r="Y1039" i="3"/>
  <c r="AC1039" i="3"/>
  <c r="AG1039" i="3"/>
  <c r="AK1039" i="3"/>
  <c r="AO1039" i="3"/>
  <c r="AS1039" i="3"/>
  <c r="AW1039" i="3"/>
  <c r="BA1039" i="3"/>
  <c r="BE1039" i="3"/>
  <c r="BI1039" i="3"/>
  <c r="N1039" i="3"/>
  <c r="R1039" i="3"/>
  <c r="V1039" i="3"/>
  <c r="Z1039" i="3"/>
  <c r="AD1039" i="3"/>
  <c r="AH1039" i="3"/>
  <c r="AL1039" i="3"/>
  <c r="AP1039" i="3"/>
  <c r="AT1039" i="3"/>
  <c r="AX1039" i="3"/>
  <c r="BB1039" i="3"/>
  <c r="BF1039" i="3"/>
  <c r="O1039" i="3"/>
  <c r="S1039" i="3"/>
  <c r="W1039" i="3"/>
  <c r="AA1039" i="3"/>
  <c r="AE1039" i="3"/>
  <c r="AI1039" i="3"/>
  <c r="AM1039" i="3"/>
  <c r="AQ1039" i="3"/>
  <c r="AU1039" i="3"/>
  <c r="AY1039" i="3"/>
  <c r="BC1039" i="3"/>
  <c r="BG1039" i="3"/>
  <c r="T1037" i="3"/>
  <c r="AB1037" i="3"/>
  <c r="AJ1037" i="3"/>
  <c r="AR1037" i="3"/>
  <c r="AZ1037" i="3"/>
  <c r="BH1037" i="3"/>
  <c r="R1037" i="3"/>
  <c r="AC1037" i="3"/>
  <c r="AM1037" i="3"/>
  <c r="AX1037" i="3"/>
  <c r="BI1037" i="3"/>
  <c r="S1037" i="3"/>
  <c r="AD1037" i="3"/>
  <c r="AO1037" i="3"/>
  <c r="AY1037" i="3"/>
  <c r="O1037" i="3"/>
  <c r="Z1037" i="3"/>
  <c r="AK1037" i="3"/>
  <c r="AU1037" i="3"/>
  <c r="BF1037" i="3"/>
  <c r="M1036" i="3"/>
  <c r="Q1036" i="3"/>
  <c r="U1036" i="3"/>
  <c r="Y1036" i="3"/>
  <c r="BM1036" i="3" s="1"/>
  <c r="AC1036" i="3"/>
  <c r="AG1036" i="3"/>
  <c r="AK1036" i="3"/>
  <c r="AO1036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T1036" i="3"/>
  <c r="AB1036" i="3"/>
  <c r="AJ1036" i="3"/>
  <c r="AR1036" i="3"/>
  <c r="AW1036" i="3"/>
  <c r="BC1036" i="3"/>
  <c r="BH1036" i="3"/>
  <c r="O1036" i="3"/>
  <c r="W1036" i="3"/>
  <c r="AE1036" i="3"/>
  <c r="AM1036" i="3"/>
  <c r="AS1036" i="3"/>
  <c r="AY1036" i="3"/>
  <c r="BD1036" i="3"/>
  <c r="BI1036" i="3"/>
  <c r="P1036" i="3"/>
  <c r="X1036" i="3"/>
  <c r="AF1036" i="3"/>
  <c r="AN1036" i="3"/>
  <c r="AU1036" i="3"/>
  <c r="AZ1036" i="3"/>
  <c r="BE1036" i="3"/>
  <c r="P1032" i="3"/>
  <c r="T1032" i="3"/>
  <c r="X1032" i="3"/>
  <c r="AB1032" i="3"/>
  <c r="AF1032" i="3"/>
  <c r="AJ1032" i="3"/>
  <c r="AN1032" i="3"/>
  <c r="AR1032" i="3"/>
  <c r="AV1032" i="3"/>
  <c r="AZ1032" i="3"/>
  <c r="BD1032" i="3"/>
  <c r="BH1032" i="3"/>
  <c r="M1032" i="3"/>
  <c r="Q1032" i="3"/>
  <c r="U1032" i="3"/>
  <c r="Y1032" i="3"/>
  <c r="AC1032" i="3"/>
  <c r="AG1032" i="3"/>
  <c r="AK1032" i="3"/>
  <c r="AO1032" i="3"/>
  <c r="AS1032" i="3"/>
  <c r="AW1032" i="3"/>
  <c r="BA1032" i="3"/>
  <c r="BE1032" i="3"/>
  <c r="BI1032" i="3"/>
  <c r="N1032" i="3"/>
  <c r="R1032" i="3"/>
  <c r="V1032" i="3"/>
  <c r="Z1032" i="3"/>
  <c r="AD1032" i="3"/>
  <c r="AH1032" i="3"/>
  <c r="AL1032" i="3"/>
  <c r="AP1032" i="3"/>
  <c r="AT1032" i="3"/>
  <c r="AX1032" i="3"/>
  <c r="BB1032" i="3"/>
  <c r="BF1032" i="3"/>
  <c r="AA1032" i="3"/>
  <c r="AQ1032" i="3"/>
  <c r="BG1032" i="3"/>
  <c r="O1032" i="3"/>
  <c r="AE1032" i="3"/>
  <c r="AU1032" i="3"/>
  <c r="S1032" i="3"/>
  <c r="BM1032" i="3" s="1"/>
  <c r="AI1032" i="3"/>
  <c r="AY1032" i="3"/>
  <c r="AV1039" i="3"/>
  <c r="AF1039" i="3"/>
  <c r="AA1037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M1024" i="3"/>
  <c r="Q1024" i="3"/>
  <c r="U1024" i="3"/>
  <c r="Y1024" i="3"/>
  <c r="AC1024" i="3"/>
  <c r="AG1024" i="3"/>
  <c r="AK1024" i="3"/>
  <c r="AO1024" i="3"/>
  <c r="AS1024" i="3"/>
  <c r="AW1024" i="3"/>
  <c r="BA1024" i="3"/>
  <c r="BE1024" i="3"/>
  <c r="BI1024" i="3"/>
  <c r="R1024" i="3"/>
  <c r="W1024" i="3"/>
  <c r="AB1024" i="3"/>
  <c r="AH1024" i="3"/>
  <c r="AM1024" i="3"/>
  <c r="AR1024" i="3"/>
  <c r="AX1024" i="3"/>
  <c r="BC1024" i="3"/>
  <c r="BH1024" i="3"/>
  <c r="N1024" i="3"/>
  <c r="S1024" i="3"/>
  <c r="X1024" i="3"/>
  <c r="AD1024" i="3"/>
  <c r="AI1024" i="3"/>
  <c r="AN1024" i="3"/>
  <c r="AT1024" i="3"/>
  <c r="AY1024" i="3"/>
  <c r="BD1024" i="3"/>
  <c r="O1024" i="3"/>
  <c r="BL1024" i="3" s="1"/>
  <c r="Z1024" i="3"/>
  <c r="AJ1024" i="3"/>
  <c r="AU1024" i="3"/>
  <c r="BF1024" i="3"/>
  <c r="P1024" i="3"/>
  <c r="AA1024" i="3"/>
  <c r="AL1024" i="3"/>
  <c r="AV1024" i="3"/>
  <c r="BG1024" i="3"/>
  <c r="T1024" i="3"/>
  <c r="AE1024" i="3"/>
  <c r="AP1024" i="3"/>
  <c r="AZ1024" i="3"/>
  <c r="V1024" i="3"/>
  <c r="AF1024" i="3"/>
  <c r="AQ1024" i="3"/>
  <c r="M1018" i="3"/>
  <c r="Q1018" i="3"/>
  <c r="U1018" i="3"/>
  <c r="Y1018" i="3"/>
  <c r="AC1018" i="3"/>
  <c r="AG1018" i="3"/>
  <c r="AK1018" i="3"/>
  <c r="AO1018" i="3"/>
  <c r="AS1018" i="3"/>
  <c r="AW1018" i="3"/>
  <c r="BA1018" i="3"/>
  <c r="BE1018" i="3"/>
  <c r="BI1018" i="3"/>
  <c r="R1018" i="3"/>
  <c r="W1018" i="3"/>
  <c r="AB1018" i="3"/>
  <c r="AH1018" i="3"/>
  <c r="AM1018" i="3"/>
  <c r="AR1018" i="3"/>
  <c r="AX1018" i="3"/>
  <c r="BC1018" i="3"/>
  <c r="BH1018" i="3"/>
  <c r="N1018" i="3"/>
  <c r="BJ1018" i="3" s="1"/>
  <c r="S1018" i="3"/>
  <c r="BM1018" i="3" s="1"/>
  <c r="X1018" i="3"/>
  <c r="AD1018" i="3"/>
  <c r="AI1018" i="3"/>
  <c r="AN1018" i="3"/>
  <c r="AT1018" i="3"/>
  <c r="AY1018" i="3"/>
  <c r="BD1018" i="3"/>
  <c r="O1018" i="3"/>
  <c r="BL1018" i="3" s="1"/>
  <c r="T1018" i="3"/>
  <c r="Z1018" i="3"/>
  <c r="AE1018" i="3"/>
  <c r="AJ1018" i="3"/>
  <c r="AP1018" i="3"/>
  <c r="AU1018" i="3"/>
  <c r="AZ1018" i="3"/>
  <c r="BF1018" i="3"/>
  <c r="P1018" i="3"/>
  <c r="AL1018" i="3"/>
  <c r="BG1018" i="3"/>
  <c r="V1018" i="3"/>
  <c r="AQ1018" i="3"/>
  <c r="AA1018" i="3"/>
  <c r="AV1018" i="3"/>
  <c r="AF1018" i="3"/>
  <c r="BB1018" i="3"/>
  <c r="BD1034" i="3"/>
  <c r="AU1034" i="3"/>
  <c r="AE1034" i="3"/>
  <c r="O1034" i="3"/>
  <c r="N1033" i="3"/>
  <c r="BN1033" i="3" s="1"/>
  <c r="R1033" i="3"/>
  <c r="V1033" i="3"/>
  <c r="Z1033" i="3"/>
  <c r="AD1033" i="3"/>
  <c r="AH1033" i="3"/>
  <c r="AL1033" i="3"/>
  <c r="AP1033" i="3"/>
  <c r="AT1033" i="3"/>
  <c r="AX1033" i="3"/>
  <c r="BB1033" i="3"/>
  <c r="BF1033" i="3"/>
  <c r="O1033" i="3"/>
  <c r="S1033" i="3"/>
  <c r="W1033" i="3"/>
  <c r="AA1033" i="3"/>
  <c r="AE1033" i="3"/>
  <c r="AI1033" i="3"/>
  <c r="AM1033" i="3"/>
  <c r="AQ1033" i="3"/>
  <c r="AU1033" i="3"/>
  <c r="AY1033" i="3"/>
  <c r="BC1033" i="3"/>
  <c r="BG1033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P1030" i="3"/>
  <c r="T1030" i="3"/>
  <c r="X1030" i="3"/>
  <c r="AB1030" i="3"/>
  <c r="AF1030" i="3"/>
  <c r="AJ1030" i="3"/>
  <c r="AN1030" i="3"/>
  <c r="AR1030" i="3"/>
  <c r="AV1030" i="3"/>
  <c r="AZ1030" i="3"/>
  <c r="BD1030" i="3"/>
  <c r="BH1030" i="3"/>
  <c r="M1030" i="3"/>
  <c r="Q1030" i="3"/>
  <c r="U1030" i="3"/>
  <c r="Y1030" i="3"/>
  <c r="AC1030" i="3"/>
  <c r="AG1030" i="3"/>
  <c r="AK1030" i="3"/>
  <c r="AO1030" i="3"/>
  <c r="AS1030" i="3"/>
  <c r="AW1030" i="3"/>
  <c r="BA1030" i="3"/>
  <c r="BE1030" i="3"/>
  <c r="BI1030" i="3"/>
  <c r="N1030" i="3"/>
  <c r="R1030" i="3"/>
  <c r="BL1030" i="3" s="1"/>
  <c r="V1030" i="3"/>
  <c r="Z1030" i="3"/>
  <c r="AD1030" i="3"/>
  <c r="AH1030" i="3"/>
  <c r="AL1030" i="3"/>
  <c r="AP1030" i="3"/>
  <c r="AT1030" i="3"/>
  <c r="AX1030" i="3"/>
  <c r="BB1030" i="3"/>
  <c r="BF1030" i="3"/>
  <c r="BI1029" i="3"/>
  <c r="AS1029" i="3"/>
  <c r="AC1029" i="3"/>
  <c r="M1029" i="3"/>
  <c r="BC1028" i="3"/>
  <c r="W1028" i="3"/>
  <c r="BH1027" i="3"/>
  <c r="AB1027" i="3"/>
  <c r="Q1027" i="3"/>
  <c r="P1026" i="3"/>
  <c r="T1026" i="3"/>
  <c r="X1026" i="3"/>
  <c r="AB1026" i="3"/>
  <c r="AF1026" i="3"/>
  <c r="AJ1026" i="3"/>
  <c r="AN1026" i="3"/>
  <c r="AR1026" i="3"/>
  <c r="AV1026" i="3"/>
  <c r="AZ1026" i="3"/>
  <c r="BD1026" i="3"/>
  <c r="BH1026" i="3"/>
  <c r="M1026" i="3"/>
  <c r="Q1026" i="3"/>
  <c r="U1026" i="3"/>
  <c r="Y1026" i="3"/>
  <c r="AC1026" i="3"/>
  <c r="AG1026" i="3"/>
  <c r="AK1026" i="3"/>
  <c r="AO1026" i="3"/>
  <c r="AS1026" i="3"/>
  <c r="AW1026" i="3"/>
  <c r="BA1026" i="3"/>
  <c r="BE1026" i="3"/>
  <c r="BI1026" i="3"/>
  <c r="R1026" i="3"/>
  <c r="Z1026" i="3"/>
  <c r="AH1026" i="3"/>
  <c r="AP1026" i="3"/>
  <c r="AX1026" i="3"/>
  <c r="BF1026" i="3"/>
  <c r="S1026" i="3"/>
  <c r="AA1026" i="3"/>
  <c r="BL1026" i="3" s="1"/>
  <c r="AI1026" i="3"/>
  <c r="AQ1026" i="3"/>
  <c r="AY1026" i="3"/>
  <c r="BG1026" i="3"/>
  <c r="N1026" i="3"/>
  <c r="V1026" i="3"/>
  <c r="AD1026" i="3"/>
  <c r="AL1026" i="3"/>
  <c r="AT1026" i="3"/>
  <c r="BB1026" i="3"/>
  <c r="AA1022" i="3"/>
  <c r="Z1014" i="3"/>
  <c r="L1037" i="3"/>
  <c r="P1037" i="3" s="1"/>
  <c r="BC1034" i="3"/>
  <c r="AQ1034" i="3"/>
  <c r="AW1033" i="3"/>
  <c r="AG1033" i="3"/>
  <c r="Q1033" i="3"/>
  <c r="N1031" i="3"/>
  <c r="R1031" i="3"/>
  <c r="V1031" i="3"/>
  <c r="Z1031" i="3"/>
  <c r="AD1031" i="3"/>
  <c r="AH1031" i="3"/>
  <c r="AL1031" i="3"/>
  <c r="AP1031" i="3"/>
  <c r="AT1031" i="3"/>
  <c r="AX1031" i="3"/>
  <c r="BB1031" i="3"/>
  <c r="BF1031" i="3"/>
  <c r="O1031" i="3"/>
  <c r="S1031" i="3"/>
  <c r="W1031" i="3"/>
  <c r="AA1031" i="3"/>
  <c r="AE1031" i="3"/>
  <c r="AI1031" i="3"/>
  <c r="AM1031" i="3"/>
  <c r="AQ1031" i="3"/>
  <c r="AU1031" i="3"/>
  <c r="AY1031" i="3"/>
  <c r="BC1031" i="3"/>
  <c r="BG1031" i="3"/>
  <c r="P1031" i="3"/>
  <c r="BK1031" i="3" s="1"/>
  <c r="T1031" i="3"/>
  <c r="X1031" i="3"/>
  <c r="AB1031" i="3"/>
  <c r="AF1031" i="3"/>
  <c r="AJ1031" i="3"/>
  <c r="AN1031" i="3"/>
  <c r="AR1031" i="3"/>
  <c r="AV1031" i="3"/>
  <c r="AZ1031" i="3"/>
  <c r="BD1031" i="3"/>
  <c r="BH1031" i="3"/>
  <c r="AY1030" i="3"/>
  <c r="AI1030" i="3"/>
  <c r="S1030" i="3"/>
  <c r="BE1029" i="3"/>
  <c r="AO1029" i="3"/>
  <c r="AU1028" i="3"/>
  <c r="AZ1027" i="3"/>
  <c r="AE1026" i="3"/>
  <c r="BG1022" i="3"/>
  <c r="N1012" i="3"/>
  <c r="P1034" i="3"/>
  <c r="T1034" i="3"/>
  <c r="BM1034" i="3" s="1"/>
  <c r="X1034" i="3"/>
  <c r="AB1034" i="3"/>
  <c r="AF1034" i="3"/>
  <c r="AJ1034" i="3"/>
  <c r="AN1034" i="3"/>
  <c r="AR1034" i="3"/>
  <c r="AV1034" i="3"/>
  <c r="M1034" i="3"/>
  <c r="Q1034" i="3"/>
  <c r="U1034" i="3"/>
  <c r="Y1034" i="3"/>
  <c r="AC1034" i="3"/>
  <c r="AG1034" i="3"/>
  <c r="AK1034" i="3"/>
  <c r="AO1034" i="3"/>
  <c r="AS1034" i="3"/>
  <c r="AW1034" i="3"/>
  <c r="BA1034" i="3"/>
  <c r="BE1034" i="3"/>
  <c r="BI1034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BK1033" i="3"/>
  <c r="N1029" i="3"/>
  <c r="R1029" i="3"/>
  <c r="V1029" i="3"/>
  <c r="Z1029" i="3"/>
  <c r="AD1029" i="3"/>
  <c r="AH1029" i="3"/>
  <c r="AL1029" i="3"/>
  <c r="AP1029" i="3"/>
  <c r="AT1029" i="3"/>
  <c r="AX1029" i="3"/>
  <c r="BB1029" i="3"/>
  <c r="BF1029" i="3"/>
  <c r="O1029" i="3"/>
  <c r="S1029" i="3"/>
  <c r="W1029" i="3"/>
  <c r="AA1029" i="3"/>
  <c r="AE1029" i="3"/>
  <c r="AI1029" i="3"/>
  <c r="AM1029" i="3"/>
  <c r="AQ1029" i="3"/>
  <c r="AU1029" i="3"/>
  <c r="AY1029" i="3"/>
  <c r="BC1029" i="3"/>
  <c r="BG1029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P1028" i="3"/>
  <c r="T1028" i="3"/>
  <c r="X1028" i="3"/>
  <c r="AB1028" i="3"/>
  <c r="AF1028" i="3"/>
  <c r="AJ1028" i="3"/>
  <c r="AN1028" i="3"/>
  <c r="AR1028" i="3"/>
  <c r="AV1028" i="3"/>
  <c r="AZ1028" i="3"/>
  <c r="BD1028" i="3"/>
  <c r="M1028" i="3"/>
  <c r="Q1028" i="3"/>
  <c r="U1028" i="3"/>
  <c r="Y1028" i="3"/>
  <c r="AC1028" i="3"/>
  <c r="AG1028" i="3"/>
  <c r="AK1028" i="3"/>
  <c r="AO1028" i="3"/>
  <c r="AS1028" i="3"/>
  <c r="AW1028" i="3"/>
  <c r="BA1028" i="3"/>
  <c r="BE1028" i="3"/>
  <c r="BI1028" i="3"/>
  <c r="R1028" i="3"/>
  <c r="BL1028" i="3" s="1"/>
  <c r="Z1028" i="3"/>
  <c r="AH1028" i="3"/>
  <c r="AP1028" i="3"/>
  <c r="AX1028" i="3"/>
  <c r="BF1028" i="3"/>
  <c r="S1028" i="3"/>
  <c r="AA1028" i="3"/>
  <c r="AI1028" i="3"/>
  <c r="AQ1028" i="3"/>
  <c r="AY1028" i="3"/>
  <c r="BG1028" i="3"/>
  <c r="N1028" i="3"/>
  <c r="V1028" i="3"/>
  <c r="AD1028" i="3"/>
  <c r="AL1028" i="3"/>
  <c r="AT1028" i="3"/>
  <c r="BB1028" i="3"/>
  <c r="BH1028" i="3"/>
  <c r="M1027" i="3"/>
  <c r="U1027" i="3"/>
  <c r="AC1027" i="3"/>
  <c r="AK1027" i="3"/>
  <c r="AS1027" i="3"/>
  <c r="BA1027" i="3"/>
  <c r="BI1027" i="3"/>
  <c r="P1027" i="3"/>
  <c r="X1027" i="3"/>
  <c r="AF1027" i="3"/>
  <c r="AN1027" i="3"/>
  <c r="AV1027" i="3"/>
  <c r="BD1027" i="3"/>
  <c r="M1022" i="3"/>
  <c r="Q1022" i="3"/>
  <c r="U1022" i="3"/>
  <c r="Y1022" i="3"/>
  <c r="AC1022" i="3"/>
  <c r="AG1022" i="3"/>
  <c r="AK1022" i="3"/>
  <c r="AO1022" i="3"/>
  <c r="AS1022" i="3"/>
  <c r="AW1022" i="3"/>
  <c r="BA1022" i="3"/>
  <c r="BE1022" i="3"/>
  <c r="BI1022" i="3"/>
  <c r="R1022" i="3"/>
  <c r="W1022" i="3"/>
  <c r="AB1022" i="3"/>
  <c r="AH1022" i="3"/>
  <c r="AM1022" i="3"/>
  <c r="AR1022" i="3"/>
  <c r="AX1022" i="3"/>
  <c r="BC1022" i="3"/>
  <c r="BH1022" i="3"/>
  <c r="N1022" i="3"/>
  <c r="S1022" i="3"/>
  <c r="X1022" i="3"/>
  <c r="AD1022" i="3"/>
  <c r="AI1022" i="3"/>
  <c r="AN1022" i="3"/>
  <c r="AT1022" i="3"/>
  <c r="AY1022" i="3"/>
  <c r="BD1022" i="3"/>
  <c r="T1022" i="3"/>
  <c r="AE1022" i="3"/>
  <c r="AP1022" i="3"/>
  <c r="AZ1022" i="3"/>
  <c r="V1022" i="3"/>
  <c r="AF1022" i="3"/>
  <c r="AQ1022" i="3"/>
  <c r="BB1022" i="3"/>
  <c r="O1022" i="3"/>
  <c r="Z1022" i="3"/>
  <c r="AJ1022" i="3"/>
  <c r="AU1022" i="3"/>
  <c r="BF1022" i="3"/>
  <c r="BE1027" i="3"/>
  <c r="AW1027" i="3"/>
  <c r="AO1027" i="3"/>
  <c r="AG1027" i="3"/>
  <c r="Y1027" i="3"/>
  <c r="BG1020" i="3"/>
  <c r="AL1020" i="3"/>
  <c r="BG1016" i="3"/>
  <c r="AL1016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O1015" i="3"/>
  <c r="S1015" i="3"/>
  <c r="W1015" i="3"/>
  <c r="AA1015" i="3"/>
  <c r="AE1015" i="3"/>
  <c r="AI1015" i="3"/>
  <c r="AM1015" i="3"/>
  <c r="AQ1015" i="3"/>
  <c r="AU1015" i="3"/>
  <c r="AY1015" i="3"/>
  <c r="BC1015" i="3"/>
  <c r="BG1015" i="3"/>
  <c r="R1015" i="3"/>
  <c r="Z1015" i="3"/>
  <c r="AH1015" i="3"/>
  <c r="AP1015" i="3"/>
  <c r="AX1015" i="3"/>
  <c r="BF1015" i="3"/>
  <c r="T1015" i="3"/>
  <c r="AB1015" i="3"/>
  <c r="AJ1015" i="3"/>
  <c r="AR1015" i="3"/>
  <c r="AZ1015" i="3"/>
  <c r="BH1015" i="3"/>
  <c r="N1015" i="3"/>
  <c r="BJ1015" i="3" s="1"/>
  <c r="V1015" i="3"/>
  <c r="AD1015" i="3"/>
  <c r="AL1015" i="3"/>
  <c r="AT1015" i="3"/>
  <c r="BB1015" i="3"/>
  <c r="T1011" i="3"/>
  <c r="AJ1011" i="3"/>
  <c r="AZ1011" i="3"/>
  <c r="AV1011" i="3"/>
  <c r="P1011" i="3"/>
  <c r="N1027" i="3"/>
  <c r="R1027" i="3"/>
  <c r="V1027" i="3"/>
  <c r="Z1027" i="3"/>
  <c r="AD1027" i="3"/>
  <c r="AH1027" i="3"/>
  <c r="AL1027" i="3"/>
  <c r="AP1027" i="3"/>
  <c r="AT1027" i="3"/>
  <c r="AX1027" i="3"/>
  <c r="BB1027" i="3"/>
  <c r="BF1027" i="3"/>
  <c r="O1027" i="3"/>
  <c r="S1027" i="3"/>
  <c r="W1027" i="3"/>
  <c r="AA1027" i="3"/>
  <c r="AE1027" i="3"/>
  <c r="AI1027" i="3"/>
  <c r="AM1027" i="3"/>
  <c r="AQ1027" i="3"/>
  <c r="AU1027" i="3"/>
  <c r="AY1027" i="3"/>
  <c r="BC1027" i="3"/>
  <c r="BG1027" i="3"/>
  <c r="BB1020" i="3"/>
  <c r="M1020" i="3"/>
  <c r="Q1020" i="3"/>
  <c r="U1020" i="3"/>
  <c r="Y1020" i="3"/>
  <c r="AC1020" i="3"/>
  <c r="AG1020" i="3"/>
  <c r="AK1020" i="3"/>
  <c r="AO1020" i="3"/>
  <c r="AS1020" i="3"/>
  <c r="AW1020" i="3"/>
  <c r="BA1020" i="3"/>
  <c r="BE1020" i="3"/>
  <c r="BI1020" i="3"/>
  <c r="R1020" i="3"/>
  <c r="W1020" i="3"/>
  <c r="AB1020" i="3"/>
  <c r="AH1020" i="3"/>
  <c r="AM1020" i="3"/>
  <c r="AR1020" i="3"/>
  <c r="AX1020" i="3"/>
  <c r="BC1020" i="3"/>
  <c r="BH1020" i="3"/>
  <c r="N1020" i="3"/>
  <c r="S1020" i="3"/>
  <c r="X1020" i="3"/>
  <c r="AD1020" i="3"/>
  <c r="AI1020" i="3"/>
  <c r="AN1020" i="3"/>
  <c r="AT1020" i="3"/>
  <c r="AY1020" i="3"/>
  <c r="BD1020" i="3"/>
  <c r="O1020" i="3"/>
  <c r="T1020" i="3"/>
  <c r="Z1020" i="3"/>
  <c r="AE1020" i="3"/>
  <c r="AJ1020" i="3"/>
  <c r="AP1020" i="3"/>
  <c r="AU1020" i="3"/>
  <c r="AZ1020" i="3"/>
  <c r="BF1020" i="3"/>
  <c r="BB1016" i="3"/>
  <c r="M1016" i="3"/>
  <c r="Q1016" i="3"/>
  <c r="U1016" i="3"/>
  <c r="Y1016" i="3"/>
  <c r="AC1016" i="3"/>
  <c r="AG1016" i="3"/>
  <c r="AK1016" i="3"/>
  <c r="AO1016" i="3"/>
  <c r="AS1016" i="3"/>
  <c r="AW1016" i="3"/>
  <c r="BA1016" i="3"/>
  <c r="BE1016" i="3"/>
  <c r="BI1016" i="3"/>
  <c r="R1016" i="3"/>
  <c r="W1016" i="3"/>
  <c r="AB1016" i="3"/>
  <c r="AH1016" i="3"/>
  <c r="AM1016" i="3"/>
  <c r="AR1016" i="3"/>
  <c r="AX1016" i="3"/>
  <c r="BC1016" i="3"/>
  <c r="BH1016" i="3"/>
  <c r="N1016" i="3"/>
  <c r="S1016" i="3"/>
  <c r="X1016" i="3"/>
  <c r="AD1016" i="3"/>
  <c r="AI1016" i="3"/>
  <c r="AN1016" i="3"/>
  <c r="AT1016" i="3"/>
  <c r="AY1016" i="3"/>
  <c r="BD1016" i="3"/>
  <c r="O1016" i="3"/>
  <c r="T1016" i="3"/>
  <c r="Z1016" i="3"/>
  <c r="AE1016" i="3"/>
  <c r="AJ1016" i="3"/>
  <c r="AP1016" i="3"/>
  <c r="AU1016" i="3"/>
  <c r="AZ1016" i="3"/>
  <c r="BF1016" i="3"/>
  <c r="T1014" i="3"/>
  <c r="X1014" i="3"/>
  <c r="AB1014" i="3"/>
  <c r="AJ1014" i="3"/>
  <c r="AN1014" i="3"/>
  <c r="AR1014" i="3"/>
  <c r="AZ1014" i="3"/>
  <c r="BD1014" i="3"/>
  <c r="BH1014" i="3"/>
  <c r="Q1014" i="3"/>
  <c r="U1014" i="3"/>
  <c r="Y1014" i="3"/>
  <c r="W1014" i="3"/>
  <c r="AD1014" i="3"/>
  <c r="AI1014" i="3"/>
  <c r="AT1014" i="3"/>
  <c r="AY1014" i="3"/>
  <c r="BE1014" i="3"/>
  <c r="AA1014" i="3"/>
  <c r="AG1014" i="3"/>
  <c r="AL1014" i="3"/>
  <c r="AW1014" i="3"/>
  <c r="BB1014" i="3"/>
  <c r="BG1014" i="3"/>
  <c r="AC1014" i="3"/>
  <c r="AM1014" i="3"/>
  <c r="AX1014" i="3"/>
  <c r="R1014" i="3"/>
  <c r="AE1014" i="3"/>
  <c r="AP1014" i="3"/>
  <c r="V1014" i="3"/>
  <c r="AH1014" i="3"/>
  <c r="AS1014" i="3"/>
  <c r="AF1011" i="3"/>
  <c r="T1013" i="3"/>
  <c r="AJ1013" i="3"/>
  <c r="AZ1013" i="3"/>
  <c r="X1013" i="3"/>
  <c r="AN1013" i="3"/>
  <c r="BD1013" i="3"/>
  <c r="AV1013" i="3"/>
  <c r="P1013" i="3"/>
  <c r="K1025" i="3"/>
  <c r="K1023" i="3"/>
  <c r="K1021" i="3"/>
  <c r="K1019" i="3"/>
  <c r="K1017" i="3"/>
  <c r="BN1006" i="3"/>
  <c r="AB1013" i="3"/>
  <c r="X1011" i="3"/>
  <c r="BH1013" i="3"/>
  <c r="AR1013" i="3"/>
  <c r="AT1012" i="3"/>
  <c r="BH1011" i="3"/>
  <c r="AR1011" i="3"/>
  <c r="AB1011" i="3"/>
  <c r="O1009" i="3"/>
  <c r="BL1009" i="3" s="1"/>
  <c r="U1009" i="3"/>
  <c r="Z1009" i="3"/>
  <c r="AE1009" i="3"/>
  <c r="AK1009" i="3"/>
  <c r="AP1009" i="3"/>
  <c r="AU1009" i="3"/>
  <c r="BA1009" i="3"/>
  <c r="BE1009" i="3"/>
  <c r="BI1009" i="3"/>
  <c r="Q1009" i="3"/>
  <c r="V1009" i="3"/>
  <c r="AA1009" i="3"/>
  <c r="AG1009" i="3"/>
  <c r="AL1009" i="3"/>
  <c r="AQ1009" i="3"/>
  <c r="AW1009" i="3"/>
  <c r="BB1009" i="3"/>
  <c r="BF1009" i="3"/>
  <c r="O1012" i="3"/>
  <c r="W1012" i="3"/>
  <c r="AE1012" i="3"/>
  <c r="AM1012" i="3"/>
  <c r="AU1012" i="3"/>
  <c r="BC1012" i="3"/>
  <c r="P1012" i="3"/>
  <c r="X1012" i="3"/>
  <c r="AF1012" i="3"/>
  <c r="AN1012" i="3"/>
  <c r="AV1012" i="3"/>
  <c r="BD1012" i="3"/>
  <c r="M1012" i="3"/>
  <c r="U1012" i="3"/>
  <c r="AC1012" i="3"/>
  <c r="AK1012" i="3"/>
  <c r="AS1012" i="3"/>
  <c r="BA1012" i="3"/>
  <c r="BI1012" i="3"/>
  <c r="BD1011" i="3"/>
  <c r="AN1011" i="3"/>
  <c r="O1010" i="3"/>
  <c r="S1010" i="3"/>
  <c r="W1010" i="3"/>
  <c r="AA1010" i="3"/>
  <c r="AE1010" i="3"/>
  <c r="AI1010" i="3"/>
  <c r="AM1010" i="3"/>
  <c r="AQ1010" i="3"/>
  <c r="AU1010" i="3"/>
  <c r="AY1010" i="3"/>
  <c r="BC1010" i="3"/>
  <c r="BG1010" i="3"/>
  <c r="P1010" i="3"/>
  <c r="T1010" i="3"/>
  <c r="X1010" i="3"/>
  <c r="AB1010" i="3"/>
  <c r="AF1010" i="3"/>
  <c r="AJ1010" i="3"/>
  <c r="AN1010" i="3"/>
  <c r="AR1010" i="3"/>
  <c r="AV1010" i="3"/>
  <c r="AZ1010" i="3"/>
  <c r="BD1010" i="3"/>
  <c r="BH1010" i="3"/>
  <c r="M1010" i="3"/>
  <c r="Q1010" i="3"/>
  <c r="U1010" i="3"/>
  <c r="Y1010" i="3"/>
  <c r="AC1010" i="3"/>
  <c r="AG1010" i="3"/>
  <c r="AK1010" i="3"/>
  <c r="AO1010" i="3"/>
  <c r="AS1010" i="3"/>
  <c r="AW1010" i="3"/>
  <c r="BA1010" i="3"/>
  <c r="BE1010" i="3"/>
  <c r="BI1010" i="3"/>
  <c r="BD1009" i="3"/>
  <c r="AI1009" i="3"/>
  <c r="N1009" i="3"/>
  <c r="BJ1009" i="3" s="1"/>
  <c r="L1014" i="3"/>
  <c r="M1013" i="3"/>
  <c r="Q1013" i="3"/>
  <c r="U1013" i="3"/>
  <c r="Y1013" i="3"/>
  <c r="AC1013" i="3"/>
  <c r="AG1013" i="3"/>
  <c r="AK1013" i="3"/>
  <c r="AO1013" i="3"/>
  <c r="AS1013" i="3"/>
  <c r="AW1013" i="3"/>
  <c r="BA1013" i="3"/>
  <c r="BE1013" i="3"/>
  <c r="BI1013" i="3"/>
  <c r="N1013" i="3"/>
  <c r="R1013" i="3"/>
  <c r="V1013" i="3"/>
  <c r="Z1013" i="3"/>
  <c r="AD1013" i="3"/>
  <c r="AH1013" i="3"/>
  <c r="AL1013" i="3"/>
  <c r="AP1013" i="3"/>
  <c r="AT1013" i="3"/>
  <c r="AX1013" i="3"/>
  <c r="BB1013" i="3"/>
  <c r="BF1013" i="3"/>
  <c r="O1013" i="3"/>
  <c r="S1013" i="3"/>
  <c r="W1013" i="3"/>
  <c r="AA1013" i="3"/>
  <c r="AE1013" i="3"/>
  <c r="AI1013" i="3"/>
  <c r="AM1013" i="3"/>
  <c r="AQ1013" i="3"/>
  <c r="AU1013" i="3"/>
  <c r="AY1013" i="3"/>
  <c r="BC1013" i="3"/>
  <c r="BG1013" i="3"/>
  <c r="L1012" i="3"/>
  <c r="M1011" i="3"/>
  <c r="Q1011" i="3"/>
  <c r="U1011" i="3"/>
  <c r="Y1011" i="3"/>
  <c r="AC1011" i="3"/>
  <c r="AG1011" i="3"/>
  <c r="AK1011" i="3"/>
  <c r="AO1011" i="3"/>
  <c r="AS1011" i="3"/>
  <c r="AW1011" i="3"/>
  <c r="BA1011" i="3"/>
  <c r="BE1011" i="3"/>
  <c r="BI1011" i="3"/>
  <c r="N1011" i="3"/>
  <c r="R1011" i="3"/>
  <c r="V1011" i="3"/>
  <c r="Z1011" i="3"/>
  <c r="AD1011" i="3"/>
  <c r="AH1011" i="3"/>
  <c r="AL1011" i="3"/>
  <c r="AP1011" i="3"/>
  <c r="AT1011" i="3"/>
  <c r="AX1011" i="3"/>
  <c r="BB1011" i="3"/>
  <c r="BF1011" i="3"/>
  <c r="O1011" i="3"/>
  <c r="S1011" i="3"/>
  <c r="W1011" i="3"/>
  <c r="AA1011" i="3"/>
  <c r="AE1011" i="3"/>
  <c r="AI1011" i="3"/>
  <c r="AM1011" i="3"/>
  <c r="AQ1011" i="3"/>
  <c r="AU1011" i="3"/>
  <c r="AY1011" i="3"/>
  <c r="BC1011" i="3"/>
  <c r="BG1011" i="3"/>
  <c r="BN1009" i="3"/>
  <c r="BK1009" i="3"/>
  <c r="BG1009" i="3"/>
  <c r="BC1009" i="3"/>
  <c r="AX1009" i="3"/>
  <c r="AS1009" i="3"/>
  <c r="AM1009" i="3"/>
  <c r="AH1009" i="3"/>
  <c r="AC1009" i="3"/>
  <c r="W1009" i="3"/>
  <c r="R1009" i="3"/>
  <c r="AV1008" i="3"/>
  <c r="AF1008" i="3"/>
  <c r="L1007" i="3"/>
  <c r="K1007" i="3"/>
  <c r="AZ1006" i="3"/>
  <c r="AJ1006" i="3"/>
  <c r="T1006" i="3"/>
  <c r="O1004" i="3"/>
  <c r="S1004" i="3"/>
  <c r="W1004" i="3"/>
  <c r="AA1004" i="3"/>
  <c r="AE1004" i="3"/>
  <c r="AI1004" i="3"/>
  <c r="AM1004" i="3"/>
  <c r="AQ1004" i="3"/>
  <c r="AU1004" i="3"/>
  <c r="AY1004" i="3"/>
  <c r="BC1004" i="3"/>
  <c r="BG1004" i="3"/>
  <c r="P1004" i="3"/>
  <c r="T1004" i="3"/>
  <c r="X1004" i="3"/>
  <c r="AB1004" i="3"/>
  <c r="AF1004" i="3"/>
  <c r="AJ1004" i="3"/>
  <c r="AN1004" i="3"/>
  <c r="AR1004" i="3"/>
  <c r="AV1004" i="3"/>
  <c r="AZ1004" i="3"/>
  <c r="BD1004" i="3"/>
  <c r="BH1004" i="3"/>
  <c r="M1004" i="3"/>
  <c r="Q1004" i="3"/>
  <c r="U1004" i="3"/>
  <c r="Y1004" i="3"/>
  <c r="AC1004" i="3"/>
  <c r="AG1004" i="3"/>
  <c r="AK1004" i="3"/>
  <c r="AO1004" i="3"/>
  <c r="AS1004" i="3"/>
  <c r="AW1004" i="3"/>
  <c r="BA1004" i="3"/>
  <c r="BE1004" i="3"/>
  <c r="BI1004" i="3"/>
  <c r="Z1004" i="3"/>
  <c r="AP1004" i="3"/>
  <c r="BF1004" i="3"/>
  <c r="N1004" i="3"/>
  <c r="AD1004" i="3"/>
  <c r="AT1004" i="3"/>
  <c r="R1004" i="3"/>
  <c r="AH1004" i="3"/>
  <c r="AX1004" i="3"/>
  <c r="BN1001" i="3"/>
  <c r="BK1001" i="3"/>
  <c r="P1009" i="3"/>
  <c r="T1009" i="3"/>
  <c r="X1009" i="3"/>
  <c r="AB1009" i="3"/>
  <c r="AF1009" i="3"/>
  <c r="AJ1009" i="3"/>
  <c r="AN1009" i="3"/>
  <c r="AR1009" i="3"/>
  <c r="AV1009" i="3"/>
  <c r="AZ1009" i="3"/>
  <c r="U1008" i="3"/>
  <c r="Y1008" i="3"/>
  <c r="AC1008" i="3"/>
  <c r="AG1008" i="3"/>
  <c r="AK1008" i="3"/>
  <c r="AO1008" i="3"/>
  <c r="AS1008" i="3"/>
  <c r="AW1008" i="3"/>
  <c r="BA1008" i="3"/>
  <c r="BE1008" i="3"/>
  <c r="BI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AV1006" i="3"/>
  <c r="AF1006" i="3"/>
  <c r="AL1004" i="3"/>
  <c r="BD1008" i="3"/>
  <c r="AN1008" i="3"/>
  <c r="X1008" i="3"/>
  <c r="M1008" i="3"/>
  <c r="AG1006" i="3"/>
  <c r="AK1006" i="3"/>
  <c r="AO1006" i="3"/>
  <c r="AS1006" i="3"/>
  <c r="AW1006" i="3"/>
  <c r="BA1006" i="3"/>
  <c r="BE1006" i="3"/>
  <c r="BI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V1004" i="3"/>
  <c r="L1002" i="3"/>
  <c r="K1002" i="3"/>
  <c r="O1000" i="3"/>
  <c r="S1000" i="3"/>
  <c r="W1000" i="3"/>
  <c r="AA1000" i="3"/>
  <c r="AE1000" i="3"/>
  <c r="AI1000" i="3"/>
  <c r="AM1000" i="3"/>
  <c r="AQ1000" i="3"/>
  <c r="AU1000" i="3"/>
  <c r="AY1000" i="3"/>
  <c r="BC1000" i="3"/>
  <c r="BG1000" i="3"/>
  <c r="P1000" i="3"/>
  <c r="T1000" i="3"/>
  <c r="X1000" i="3"/>
  <c r="AB1000" i="3"/>
  <c r="AF1000" i="3"/>
  <c r="AJ1000" i="3"/>
  <c r="AN1000" i="3"/>
  <c r="AR1000" i="3"/>
  <c r="AV1000" i="3"/>
  <c r="AZ1000" i="3"/>
  <c r="BD1000" i="3"/>
  <c r="BH1000" i="3"/>
  <c r="M1000" i="3"/>
  <c r="Q1000" i="3"/>
  <c r="U1000" i="3"/>
  <c r="Y1000" i="3"/>
  <c r="AC1000" i="3"/>
  <c r="AG1000" i="3"/>
  <c r="AK1000" i="3"/>
  <c r="AO1000" i="3"/>
  <c r="AS1000" i="3"/>
  <c r="AW1000" i="3"/>
  <c r="BA1000" i="3"/>
  <c r="BE1000" i="3"/>
  <c r="BI1000" i="3"/>
  <c r="BF1008" i="3"/>
  <c r="BB1008" i="3"/>
  <c r="AX1008" i="3"/>
  <c r="AT1008" i="3"/>
  <c r="AP1008" i="3"/>
  <c r="AL1008" i="3"/>
  <c r="AH1008" i="3"/>
  <c r="AD1008" i="3"/>
  <c r="Z1008" i="3"/>
  <c r="V1008" i="3"/>
  <c r="R1008" i="3"/>
  <c r="N1008" i="3"/>
  <c r="BF1006" i="3"/>
  <c r="BB1006" i="3"/>
  <c r="AX1006" i="3"/>
  <c r="AT1006" i="3"/>
  <c r="AP1006" i="3"/>
  <c r="AL1006" i="3"/>
  <c r="AH1006" i="3"/>
  <c r="AD1006" i="3"/>
  <c r="Z1006" i="3"/>
  <c r="V1006" i="3"/>
  <c r="R1006" i="3"/>
  <c r="N1006" i="3"/>
  <c r="BH1005" i="3"/>
  <c r="BD1005" i="3"/>
  <c r="AZ1005" i="3"/>
  <c r="AV1005" i="3"/>
  <c r="AR1005" i="3"/>
  <c r="AN1005" i="3"/>
  <c r="AJ1005" i="3"/>
  <c r="AF1005" i="3"/>
  <c r="AB1005" i="3"/>
  <c r="X1005" i="3"/>
  <c r="T1005" i="3"/>
  <c r="P1005" i="3"/>
  <c r="M1005" i="3"/>
  <c r="AG1003" i="3"/>
  <c r="AK1003" i="3"/>
  <c r="AO1003" i="3"/>
  <c r="AS1003" i="3"/>
  <c r="AW1003" i="3"/>
  <c r="BA1003" i="3"/>
  <c r="BE1003" i="3"/>
  <c r="BI1003" i="3"/>
  <c r="O1003" i="3"/>
  <c r="BL1003" i="3" s="1"/>
  <c r="S1003" i="3"/>
  <c r="W1003" i="3"/>
  <c r="AA1003" i="3"/>
  <c r="AE1003" i="3"/>
  <c r="AI1003" i="3"/>
  <c r="AM1003" i="3"/>
  <c r="AQ1003" i="3"/>
  <c r="AU1003" i="3"/>
  <c r="AY1003" i="3"/>
  <c r="BC1003" i="3"/>
  <c r="BG1003" i="3"/>
  <c r="AV1001" i="3"/>
  <c r="AF1001" i="3"/>
  <c r="BB1000" i="3"/>
  <c r="AL1000" i="3"/>
  <c r="V1000" i="3"/>
  <c r="Q1008" i="3"/>
  <c r="AC1006" i="3"/>
  <c r="Y1006" i="3"/>
  <c r="U1006" i="3"/>
  <c r="Q1006" i="3"/>
  <c r="BG1005" i="3"/>
  <c r="BC1005" i="3"/>
  <c r="AY1005" i="3"/>
  <c r="AU1005" i="3"/>
  <c r="AQ1005" i="3"/>
  <c r="AM1005" i="3"/>
  <c r="AI1005" i="3"/>
  <c r="AE1005" i="3"/>
  <c r="AA1005" i="3"/>
  <c r="W1005" i="3"/>
  <c r="S1005" i="3"/>
  <c r="BM1005" i="3" s="1"/>
  <c r="AW1001" i="3"/>
  <c r="BA1001" i="3"/>
  <c r="BE1001" i="3"/>
  <c r="BI1001" i="3"/>
  <c r="O1001" i="3"/>
  <c r="BL1001" i="3" s="1"/>
  <c r="S1001" i="3"/>
  <c r="BM1001" i="3" s="1"/>
  <c r="W1001" i="3"/>
  <c r="AA1001" i="3"/>
  <c r="AE1001" i="3"/>
  <c r="AI1001" i="3"/>
  <c r="AM1001" i="3"/>
  <c r="AQ1001" i="3"/>
  <c r="AU1001" i="3"/>
  <c r="AY1001" i="3"/>
  <c r="BC1001" i="3"/>
  <c r="BG1001" i="3"/>
  <c r="AX1000" i="3"/>
  <c r="AH1000" i="3"/>
  <c r="R1000" i="3"/>
  <c r="BF1003" i="3"/>
  <c r="BB1003" i="3"/>
  <c r="AX1003" i="3"/>
  <c r="AT1003" i="3"/>
  <c r="AP1003" i="3"/>
  <c r="AL1003" i="3"/>
  <c r="AH1003" i="3"/>
  <c r="AD1003" i="3"/>
  <c r="Z1003" i="3"/>
  <c r="V1003" i="3"/>
  <c r="R1003" i="3"/>
  <c r="N1003" i="3"/>
  <c r="BF1001" i="3"/>
  <c r="BB1001" i="3"/>
  <c r="AX1001" i="3"/>
  <c r="AT1001" i="3"/>
  <c r="AP1001" i="3"/>
  <c r="AL1001" i="3"/>
  <c r="AH1001" i="3"/>
  <c r="AD1001" i="3"/>
  <c r="Z1001" i="3"/>
  <c r="V1001" i="3"/>
  <c r="R1001" i="3"/>
  <c r="N1001" i="3"/>
  <c r="BJ1001" i="3" s="1"/>
  <c r="AC1003" i="3"/>
  <c r="BK1003" i="3" s="1"/>
  <c r="Y1003" i="3"/>
  <c r="U1003" i="3"/>
  <c r="Q1003" i="3"/>
  <c r="AS1001" i="3"/>
  <c r="AO1001" i="3"/>
  <c r="AK1001" i="3"/>
  <c r="AG1001" i="3"/>
  <c r="AC1001" i="3"/>
  <c r="Y1001" i="3"/>
  <c r="U1001" i="3"/>
  <c r="Q1001" i="3"/>
  <c r="E973" i="3"/>
  <c r="F973" i="3"/>
  <c r="G973" i="3"/>
  <c r="H973" i="3"/>
  <c r="L973" i="3" s="1"/>
  <c r="I973" i="3"/>
  <c r="J973" i="3"/>
  <c r="K973" i="3"/>
  <c r="E974" i="3"/>
  <c r="F974" i="3"/>
  <c r="K974" i="3" s="1"/>
  <c r="G974" i="3"/>
  <c r="H974" i="3"/>
  <c r="I974" i="3"/>
  <c r="J974" i="3"/>
  <c r="E975" i="3"/>
  <c r="K975" i="3" s="1"/>
  <c r="F975" i="3"/>
  <c r="G975" i="3"/>
  <c r="H975" i="3"/>
  <c r="I975" i="3"/>
  <c r="J975" i="3"/>
  <c r="L975" i="3"/>
  <c r="E976" i="3"/>
  <c r="F976" i="3"/>
  <c r="K976" i="3" s="1"/>
  <c r="G976" i="3"/>
  <c r="H976" i="3"/>
  <c r="I976" i="3"/>
  <c r="J976" i="3"/>
  <c r="E977" i="3"/>
  <c r="K977" i="3" s="1"/>
  <c r="F977" i="3"/>
  <c r="G977" i="3"/>
  <c r="H977" i="3"/>
  <c r="I977" i="3"/>
  <c r="J977" i="3"/>
  <c r="L977" i="3"/>
  <c r="E978" i="3"/>
  <c r="F978" i="3"/>
  <c r="K978" i="3" s="1"/>
  <c r="G978" i="3"/>
  <c r="H978" i="3"/>
  <c r="I978" i="3"/>
  <c r="J978" i="3"/>
  <c r="E979" i="3"/>
  <c r="K979" i="3" s="1"/>
  <c r="F979" i="3"/>
  <c r="G979" i="3"/>
  <c r="H979" i="3"/>
  <c r="I979" i="3"/>
  <c r="J979" i="3"/>
  <c r="E980" i="3"/>
  <c r="K980" i="3" s="1"/>
  <c r="F980" i="3"/>
  <c r="G980" i="3"/>
  <c r="H980" i="3"/>
  <c r="I980" i="3"/>
  <c r="L980" i="3" s="1"/>
  <c r="Y980" i="3" s="1"/>
  <c r="J980" i="3"/>
  <c r="M980" i="3"/>
  <c r="U980" i="3"/>
  <c r="AC980" i="3"/>
  <c r="AK980" i="3"/>
  <c r="AS980" i="3"/>
  <c r="BA980" i="3"/>
  <c r="BI980" i="3"/>
  <c r="E981" i="3"/>
  <c r="F981" i="3"/>
  <c r="G981" i="3"/>
  <c r="H981" i="3"/>
  <c r="I981" i="3"/>
  <c r="J981" i="3"/>
  <c r="L981" i="3" s="1"/>
  <c r="K981" i="3"/>
  <c r="E982" i="3"/>
  <c r="K982" i="3" s="1"/>
  <c r="AF982" i="3" s="1"/>
  <c r="F982" i="3"/>
  <c r="G982" i="3"/>
  <c r="H982" i="3"/>
  <c r="I982" i="3"/>
  <c r="L982" i="3" s="1"/>
  <c r="J982" i="3"/>
  <c r="E983" i="3"/>
  <c r="F983" i="3"/>
  <c r="G983" i="3"/>
  <c r="H983" i="3"/>
  <c r="I983" i="3"/>
  <c r="J983" i="3"/>
  <c r="L983" i="3" s="1"/>
  <c r="K983" i="3"/>
  <c r="P983" i="3"/>
  <c r="AF983" i="3"/>
  <c r="AJ983" i="3"/>
  <c r="AV983" i="3"/>
  <c r="AZ983" i="3"/>
  <c r="E984" i="3"/>
  <c r="K984" i="3" s="1"/>
  <c r="F984" i="3"/>
  <c r="G984" i="3"/>
  <c r="H984" i="3"/>
  <c r="I984" i="3"/>
  <c r="L984" i="3" s="1"/>
  <c r="J984" i="3"/>
  <c r="BB984" i="3"/>
  <c r="E985" i="3"/>
  <c r="F985" i="3"/>
  <c r="G985" i="3"/>
  <c r="H985" i="3"/>
  <c r="I985" i="3"/>
  <c r="J985" i="3"/>
  <c r="K985" i="3"/>
  <c r="L985" i="3"/>
  <c r="P985" i="3"/>
  <c r="AB985" i="3"/>
  <c r="AF985" i="3"/>
  <c r="AR985" i="3"/>
  <c r="AV985" i="3"/>
  <c r="BB985" i="3"/>
  <c r="BD985" i="3"/>
  <c r="E986" i="3"/>
  <c r="F986" i="3"/>
  <c r="G986" i="3"/>
  <c r="H986" i="3"/>
  <c r="I986" i="3"/>
  <c r="J986" i="3"/>
  <c r="L986" i="3"/>
  <c r="E987" i="3"/>
  <c r="F987" i="3"/>
  <c r="G987" i="3"/>
  <c r="K987" i="3" s="1"/>
  <c r="H987" i="3"/>
  <c r="I987" i="3"/>
  <c r="J987" i="3"/>
  <c r="L987" i="3" s="1"/>
  <c r="E988" i="3"/>
  <c r="F988" i="3"/>
  <c r="G988" i="3"/>
  <c r="H988" i="3"/>
  <c r="I988" i="3"/>
  <c r="J988" i="3"/>
  <c r="E989" i="3"/>
  <c r="F989" i="3"/>
  <c r="G989" i="3"/>
  <c r="H989" i="3"/>
  <c r="L989" i="3" s="1"/>
  <c r="I989" i="3"/>
  <c r="J989" i="3"/>
  <c r="K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K991" i="3"/>
  <c r="M991" i="3" s="1"/>
  <c r="L991" i="3"/>
  <c r="P991" i="3" s="1"/>
  <c r="T991" i="3"/>
  <c r="X991" i="3"/>
  <c r="AB991" i="3"/>
  <c r="AJ991" i="3"/>
  <c r="AN991" i="3"/>
  <c r="AR991" i="3"/>
  <c r="AZ991" i="3"/>
  <c r="BD991" i="3"/>
  <c r="BH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K993" i="3"/>
  <c r="L993" i="3"/>
  <c r="S993" i="3" s="1"/>
  <c r="T993" i="3"/>
  <c r="AB993" i="3"/>
  <c r="AJ993" i="3"/>
  <c r="AR993" i="3"/>
  <c r="AZ993" i="3"/>
  <c r="BH993" i="3"/>
  <c r="E994" i="3"/>
  <c r="F994" i="3"/>
  <c r="G994" i="3"/>
  <c r="H994" i="3"/>
  <c r="I994" i="3"/>
  <c r="J994" i="3"/>
  <c r="E995" i="3"/>
  <c r="F995" i="3"/>
  <c r="G995" i="3"/>
  <c r="K995" i="3" s="1"/>
  <c r="H995" i="3"/>
  <c r="L995" i="3" s="1"/>
  <c r="I995" i="3"/>
  <c r="J995" i="3"/>
  <c r="E996" i="3"/>
  <c r="F996" i="3"/>
  <c r="G996" i="3"/>
  <c r="H996" i="3"/>
  <c r="I996" i="3"/>
  <c r="J996" i="3"/>
  <c r="E997" i="3"/>
  <c r="F997" i="3"/>
  <c r="G997" i="3"/>
  <c r="K997" i="3" s="1"/>
  <c r="H997" i="3"/>
  <c r="I997" i="3"/>
  <c r="L997" i="3" s="1"/>
  <c r="J997" i="3"/>
  <c r="E998" i="3"/>
  <c r="K998" i="3" s="1"/>
  <c r="F998" i="3"/>
  <c r="G998" i="3"/>
  <c r="H998" i="3"/>
  <c r="L998" i="3" s="1"/>
  <c r="I998" i="3"/>
  <c r="J998" i="3"/>
  <c r="BM1211" i="3" l="1"/>
  <c r="BJ1211" i="3"/>
  <c r="BN1262" i="3"/>
  <c r="BK1262" i="3"/>
  <c r="BK1208" i="3"/>
  <c r="BN1208" i="3"/>
  <c r="BL1208" i="3"/>
  <c r="BK1206" i="3"/>
  <c r="BN1206" i="3"/>
  <c r="BK1199" i="3"/>
  <c r="BN1199" i="3"/>
  <c r="BN1213" i="3"/>
  <c r="BK1213" i="3"/>
  <c r="BL1260" i="3"/>
  <c r="BJ1206" i="3"/>
  <c r="BM1206" i="3"/>
  <c r="BJ1201" i="3"/>
  <c r="BJ1203" i="3"/>
  <c r="BL1199" i="3"/>
  <c r="BJ1208" i="3"/>
  <c r="BN1203" i="3"/>
  <c r="BJ1260" i="3"/>
  <c r="BL1206" i="3"/>
  <c r="BM1260" i="3"/>
  <c r="BN1260" i="3"/>
  <c r="BK1260" i="3"/>
  <c r="BJ1213" i="3"/>
  <c r="BM1213" i="3"/>
  <c r="BJ1262" i="3"/>
  <c r="BM1262" i="3"/>
  <c r="BK1211" i="3"/>
  <c r="BN1211" i="3"/>
  <c r="BL1211" i="3"/>
  <c r="BL1203" i="3"/>
  <c r="BM1208" i="3"/>
  <c r="BL1213" i="3"/>
  <c r="BL1068" i="3"/>
  <c r="BJ1068" i="3"/>
  <c r="BJ1075" i="3"/>
  <c r="BM1083" i="3"/>
  <c r="BN1083" i="3"/>
  <c r="BK1083" i="3"/>
  <c r="BL1088" i="3"/>
  <c r="BL1095" i="3"/>
  <c r="BJ1095" i="3"/>
  <c r="BM1097" i="3"/>
  <c r="BM1101" i="3"/>
  <c r="BL1109" i="3"/>
  <c r="BJ1109" i="3"/>
  <c r="BL1111" i="3"/>
  <c r="BJ1111" i="3"/>
  <c r="BM1113" i="3"/>
  <c r="BL1119" i="3"/>
  <c r="BJ1119" i="3"/>
  <c r="BM1121" i="3"/>
  <c r="BJ1130" i="3"/>
  <c r="BM1135" i="3"/>
  <c r="BN1151" i="3"/>
  <c r="BK1151" i="3"/>
  <c r="BJ1156" i="3"/>
  <c r="BN1156" i="3"/>
  <c r="BN1159" i="3"/>
  <c r="BK1159" i="3"/>
  <c r="BJ1164" i="3"/>
  <c r="BN1164" i="3"/>
  <c r="BN1167" i="3"/>
  <c r="BK1167" i="3"/>
  <c r="BM1063" i="3"/>
  <c r="BN1129" i="3"/>
  <c r="BK1129" i="3"/>
  <c r="BN1130" i="3"/>
  <c r="BL1151" i="3"/>
  <c r="BL1155" i="3"/>
  <c r="BL1159" i="3"/>
  <c r="BL1163" i="3"/>
  <c r="BL1167" i="3"/>
  <c r="BN1060" i="3"/>
  <c r="BK1060" i="3"/>
  <c r="BM1131" i="3"/>
  <c r="BJ1131" i="3"/>
  <c r="BJ1137" i="3"/>
  <c r="BN1139" i="3"/>
  <c r="BK1139" i="3"/>
  <c r="O1144" i="3"/>
  <c r="S1144" i="3"/>
  <c r="W1144" i="3"/>
  <c r="AA1144" i="3"/>
  <c r="AE1144" i="3"/>
  <c r="AI1144" i="3"/>
  <c r="AM1144" i="3"/>
  <c r="AQ1144" i="3"/>
  <c r="AU1144" i="3"/>
  <c r="AY1144" i="3"/>
  <c r="BC1144" i="3"/>
  <c r="BG1144" i="3"/>
  <c r="P1144" i="3"/>
  <c r="T1144" i="3"/>
  <c r="X1144" i="3"/>
  <c r="AB1144" i="3"/>
  <c r="AF1144" i="3"/>
  <c r="AJ1144" i="3"/>
  <c r="AN1144" i="3"/>
  <c r="AR1144" i="3"/>
  <c r="AV1144" i="3"/>
  <c r="AZ1144" i="3"/>
  <c r="BD1144" i="3"/>
  <c r="BH1144" i="3"/>
  <c r="M1144" i="3"/>
  <c r="U1144" i="3"/>
  <c r="AC1144" i="3"/>
  <c r="AK1144" i="3"/>
  <c r="AS1144" i="3"/>
  <c r="BA1144" i="3"/>
  <c r="BI1144" i="3"/>
  <c r="N1144" i="3"/>
  <c r="V1144" i="3"/>
  <c r="AD1144" i="3"/>
  <c r="AL1144" i="3"/>
  <c r="AT1144" i="3"/>
  <c r="BB1144" i="3"/>
  <c r="R1144" i="3"/>
  <c r="Z1144" i="3"/>
  <c r="AH1144" i="3"/>
  <c r="AP1144" i="3"/>
  <c r="AX1144" i="3"/>
  <c r="BF1144" i="3"/>
  <c r="Q1144" i="3"/>
  <c r="Y1144" i="3"/>
  <c r="AG1144" i="3"/>
  <c r="AO1144" i="3"/>
  <c r="AW1144" i="3"/>
  <c r="BE1144" i="3"/>
  <c r="BJ1147" i="3"/>
  <c r="BN1149" i="3"/>
  <c r="BK1149" i="3"/>
  <c r="BF1048" i="3"/>
  <c r="AL1048" i="3"/>
  <c r="R1048" i="3"/>
  <c r="BI1048" i="3"/>
  <c r="AS1048" i="3"/>
  <c r="AC1048" i="3"/>
  <c r="M1048" i="3"/>
  <c r="AV1048" i="3"/>
  <c r="AF1048" i="3"/>
  <c r="P1048" i="3"/>
  <c r="AU1048" i="3"/>
  <c r="AE1048" i="3"/>
  <c r="O1048" i="3"/>
  <c r="BM1149" i="3"/>
  <c r="BM1171" i="3"/>
  <c r="BM1173" i="3"/>
  <c r="BJ1173" i="3"/>
  <c r="BK1173" i="3"/>
  <c r="BN1173" i="3"/>
  <c r="BL1174" i="3"/>
  <c r="BM1175" i="3"/>
  <c r="BK1177" i="3"/>
  <c r="BN1177" i="3"/>
  <c r="BM1179" i="3"/>
  <c r="BK1181" i="3"/>
  <c r="BN1181" i="3"/>
  <c r="BL1181" i="3"/>
  <c r="BN1182" i="3"/>
  <c r="BK1182" i="3"/>
  <c r="BL1182" i="3"/>
  <c r="BM1183" i="3"/>
  <c r="BK1185" i="3"/>
  <c r="BN1185" i="3"/>
  <c r="BL1185" i="3"/>
  <c r="BM1186" i="3"/>
  <c r="BJ1189" i="3"/>
  <c r="BN1189" i="3"/>
  <c r="BK1189" i="3"/>
  <c r="BL1191" i="3"/>
  <c r="BN1193" i="3"/>
  <c r="BK1193" i="3"/>
  <c r="BM1143" i="3"/>
  <c r="BL1197" i="3"/>
  <c r="BM1147" i="3"/>
  <c r="BM1006" i="3"/>
  <c r="BL1008" i="3"/>
  <c r="BN1011" i="3"/>
  <c r="BK1011" i="3"/>
  <c r="BL1016" i="3"/>
  <c r="BM1027" i="3"/>
  <c r="BL1015" i="3"/>
  <c r="BN1026" i="3"/>
  <c r="BK1026" i="3"/>
  <c r="BM1057" i="3"/>
  <c r="BM1049" i="3"/>
  <c r="BN1053" i="3"/>
  <c r="BK1053" i="3"/>
  <c r="BL1055" i="3"/>
  <c r="BJ1055" i="3"/>
  <c r="BB1042" i="3"/>
  <c r="AW1042" i="3"/>
  <c r="Q1042" i="3"/>
  <c r="T1042" i="3"/>
  <c r="BM1050" i="3"/>
  <c r="AZ1058" i="3"/>
  <c r="AJ1058" i="3"/>
  <c r="AY1058" i="3"/>
  <c r="R1058" i="3"/>
  <c r="AH1058" i="3"/>
  <c r="BL1065" i="3"/>
  <c r="BN1074" i="3"/>
  <c r="BK1074" i="3"/>
  <c r="BL1071" i="3"/>
  <c r="BM1052" i="3"/>
  <c r="BJ1062" i="3"/>
  <c r="BM1079" i="3"/>
  <c r="BN1097" i="3"/>
  <c r="BK1097" i="3"/>
  <c r="BN1098" i="3"/>
  <c r="BK1098" i="3"/>
  <c r="BN1105" i="3"/>
  <c r="BK1105" i="3"/>
  <c r="BN1113" i="3"/>
  <c r="BK1113" i="3"/>
  <c r="BN1122" i="3"/>
  <c r="BK1122" i="3"/>
  <c r="BK1005" i="3"/>
  <c r="BN1005" i="3"/>
  <c r="BJ1000" i="3"/>
  <c r="BM1000" i="3"/>
  <c r="BL1006" i="3"/>
  <c r="BJ1004" i="3"/>
  <c r="BK1004" i="3"/>
  <c r="BN1004" i="3"/>
  <c r="BL1004" i="3"/>
  <c r="O1007" i="3"/>
  <c r="BL1007" i="3" s="1"/>
  <c r="S1007" i="3"/>
  <c r="BM1007" i="3" s="1"/>
  <c r="W1007" i="3"/>
  <c r="AA1007" i="3"/>
  <c r="AE1007" i="3"/>
  <c r="AI1007" i="3"/>
  <c r="AM1007" i="3"/>
  <c r="AQ1007" i="3"/>
  <c r="AU1007" i="3"/>
  <c r="AY1007" i="3"/>
  <c r="BC1007" i="3"/>
  <c r="BG1007" i="3"/>
  <c r="P1007" i="3"/>
  <c r="T1007" i="3"/>
  <c r="X1007" i="3"/>
  <c r="AB1007" i="3"/>
  <c r="AF1007" i="3"/>
  <c r="AJ1007" i="3"/>
  <c r="AN1007" i="3"/>
  <c r="AR1007" i="3"/>
  <c r="AV1007" i="3"/>
  <c r="AZ1007" i="3"/>
  <c r="BD1007" i="3"/>
  <c r="BH1007" i="3"/>
  <c r="M1007" i="3"/>
  <c r="Q1007" i="3"/>
  <c r="U1007" i="3"/>
  <c r="Y1007" i="3"/>
  <c r="AC1007" i="3"/>
  <c r="AG1007" i="3"/>
  <c r="AK1007" i="3"/>
  <c r="AO1007" i="3"/>
  <c r="AS1007" i="3"/>
  <c r="AW1007" i="3"/>
  <c r="BA1007" i="3"/>
  <c r="BE1007" i="3"/>
  <c r="BI1007" i="3"/>
  <c r="N1007" i="3"/>
  <c r="BJ1007" i="3" s="1"/>
  <c r="AD1007" i="3"/>
  <c r="AT1007" i="3"/>
  <c r="R1007" i="3"/>
  <c r="AH1007" i="3"/>
  <c r="AX1007" i="3"/>
  <c r="V1007" i="3"/>
  <c r="AL1007" i="3"/>
  <c r="BB1007" i="3"/>
  <c r="Z1007" i="3"/>
  <c r="AP1007" i="3"/>
  <c r="BF1007" i="3"/>
  <c r="V1012" i="3"/>
  <c r="AL1012" i="3"/>
  <c r="BB1012" i="3"/>
  <c r="Z1012" i="3"/>
  <c r="AP1012" i="3"/>
  <c r="BF1012" i="3"/>
  <c r="R1012" i="3"/>
  <c r="AH1012" i="3"/>
  <c r="AX1012" i="3"/>
  <c r="BL1013" i="3"/>
  <c r="BJ1013" i="3"/>
  <c r="AW1012" i="3"/>
  <c r="AG1012" i="3"/>
  <c r="Q1012" i="3"/>
  <c r="BJ1012" i="3" s="1"/>
  <c r="AZ1012" i="3"/>
  <c r="AJ1012" i="3"/>
  <c r="T1012" i="3"/>
  <c r="AY1012" i="3"/>
  <c r="AI1012" i="3"/>
  <c r="S1012" i="3"/>
  <c r="AD1012" i="3"/>
  <c r="O1017" i="3"/>
  <c r="S1017" i="3"/>
  <c r="W1017" i="3"/>
  <c r="AA1017" i="3"/>
  <c r="AE1017" i="3"/>
  <c r="AI1017" i="3"/>
  <c r="AM1017" i="3"/>
  <c r="AQ1017" i="3"/>
  <c r="AU1017" i="3"/>
  <c r="AY1017" i="3"/>
  <c r="BC1017" i="3"/>
  <c r="BG1017" i="3"/>
  <c r="M1017" i="3"/>
  <c r="R1017" i="3"/>
  <c r="X1017" i="3"/>
  <c r="AC1017" i="3"/>
  <c r="AH1017" i="3"/>
  <c r="AN1017" i="3"/>
  <c r="AS1017" i="3"/>
  <c r="AX1017" i="3"/>
  <c r="BD1017" i="3"/>
  <c r="BI1017" i="3"/>
  <c r="N1017" i="3"/>
  <c r="T1017" i="3"/>
  <c r="Y1017" i="3"/>
  <c r="AD1017" i="3"/>
  <c r="AJ1017" i="3"/>
  <c r="AO1017" i="3"/>
  <c r="AT1017" i="3"/>
  <c r="AZ1017" i="3"/>
  <c r="BE1017" i="3"/>
  <c r="P1017" i="3"/>
  <c r="U1017" i="3"/>
  <c r="Z1017" i="3"/>
  <c r="AF1017" i="3"/>
  <c r="AK1017" i="3"/>
  <c r="AP1017" i="3"/>
  <c r="AV1017" i="3"/>
  <c r="BA1017" i="3"/>
  <c r="BF1017" i="3"/>
  <c r="V1017" i="3"/>
  <c r="AR1017" i="3"/>
  <c r="AB1017" i="3"/>
  <c r="AW1017" i="3"/>
  <c r="AG1017" i="3"/>
  <c r="BB1017" i="3"/>
  <c r="BH1017" i="3"/>
  <c r="Q1017" i="3"/>
  <c r="AL1017" i="3"/>
  <c r="O1025" i="3"/>
  <c r="S1025" i="3"/>
  <c r="W1025" i="3"/>
  <c r="AA1025" i="3"/>
  <c r="AE1025" i="3"/>
  <c r="M1025" i="3"/>
  <c r="R1025" i="3"/>
  <c r="X1025" i="3"/>
  <c r="AC1025" i="3"/>
  <c r="AH1025" i="3"/>
  <c r="AL1025" i="3"/>
  <c r="AP1025" i="3"/>
  <c r="AT1025" i="3"/>
  <c r="AX1025" i="3"/>
  <c r="BB1025" i="3"/>
  <c r="BF1025" i="3"/>
  <c r="N1025" i="3"/>
  <c r="T1025" i="3"/>
  <c r="Y1025" i="3"/>
  <c r="AD1025" i="3"/>
  <c r="AI1025" i="3"/>
  <c r="AM1025" i="3"/>
  <c r="AQ1025" i="3"/>
  <c r="AU1025" i="3"/>
  <c r="AY1025" i="3"/>
  <c r="BC1025" i="3"/>
  <c r="BG1025" i="3"/>
  <c r="Q1025" i="3"/>
  <c r="AB1025" i="3"/>
  <c r="AK1025" i="3"/>
  <c r="AS1025" i="3"/>
  <c r="BA1025" i="3"/>
  <c r="BI1025" i="3"/>
  <c r="U1025" i="3"/>
  <c r="AF1025" i="3"/>
  <c r="AN1025" i="3"/>
  <c r="AV1025" i="3"/>
  <c r="BD1025" i="3"/>
  <c r="V1025" i="3"/>
  <c r="AG1025" i="3"/>
  <c r="AO1025" i="3"/>
  <c r="AW1025" i="3"/>
  <c r="BE1025" i="3"/>
  <c r="Z1025" i="3"/>
  <c r="BH1025" i="3"/>
  <c r="AJ1025" i="3"/>
  <c r="AR1025" i="3"/>
  <c r="P1025" i="3"/>
  <c r="AZ1025" i="3"/>
  <c r="BJ1016" i="3"/>
  <c r="BL1020" i="3"/>
  <c r="BM1020" i="3"/>
  <c r="BL1027" i="3"/>
  <c r="BJ1027" i="3"/>
  <c r="BK1015" i="3"/>
  <c r="BN1015" i="3"/>
  <c r="BM1029" i="3"/>
  <c r="BJ1034" i="3"/>
  <c r="BL1031" i="3"/>
  <c r="BJ1031" i="3"/>
  <c r="BM1026" i="3"/>
  <c r="BJ1030" i="3"/>
  <c r="BM1033" i="3"/>
  <c r="BJ1024" i="3"/>
  <c r="BL1057" i="3"/>
  <c r="BJ1057" i="3"/>
  <c r="BJ1036" i="3"/>
  <c r="BN1036" i="3"/>
  <c r="BK1036" i="3"/>
  <c r="AP1037" i="3"/>
  <c r="U1037" i="3"/>
  <c r="AT1037" i="3"/>
  <c r="Y1037" i="3"/>
  <c r="BC1037" i="3"/>
  <c r="AH1037" i="3"/>
  <c r="M1037" i="3"/>
  <c r="AV1037" i="3"/>
  <c r="AF1037" i="3"/>
  <c r="BL1039" i="3"/>
  <c r="BJ1039" i="3"/>
  <c r="BM1041" i="3"/>
  <c r="BN1043" i="3"/>
  <c r="BK1043" i="3"/>
  <c r="BM1045" i="3"/>
  <c r="BL1049" i="3"/>
  <c r="BJ1049" i="3"/>
  <c r="BM1051" i="3"/>
  <c r="BN1055" i="3"/>
  <c r="BK1055" i="3"/>
  <c r="BK1035" i="3"/>
  <c r="BN1035" i="3"/>
  <c r="BJ1038" i="3"/>
  <c r="AO1058" i="3"/>
  <c r="AL1042" i="3"/>
  <c r="R1042" i="3"/>
  <c r="BI1042" i="3"/>
  <c r="AS1042" i="3"/>
  <c r="AC1042" i="3"/>
  <c r="M1042" i="3"/>
  <c r="AV1042" i="3"/>
  <c r="AF1042" i="3"/>
  <c r="P1042" i="3"/>
  <c r="AU1042" i="3"/>
  <c r="AE1042" i="3"/>
  <c r="O1042" i="3"/>
  <c r="BK1050" i="3"/>
  <c r="BN1050" i="3"/>
  <c r="BL1050" i="3"/>
  <c r="BN1057" i="3"/>
  <c r="AV1058" i="3"/>
  <c r="AF1058" i="3"/>
  <c r="N1058" i="3"/>
  <c r="AU1058" i="3"/>
  <c r="AE1058" i="3"/>
  <c r="M1058" i="3"/>
  <c r="AT1058" i="3"/>
  <c r="AD1058" i="3"/>
  <c r="BN1063" i="3"/>
  <c r="BK1063" i="3"/>
  <c r="BJ1065" i="3"/>
  <c r="BN1071" i="3"/>
  <c r="BK1071" i="3"/>
  <c r="BJ1073" i="3"/>
  <c r="BF1044" i="3"/>
  <c r="AL1044" i="3"/>
  <c r="R1044" i="3"/>
  <c r="BI1044" i="3"/>
  <c r="AS1044" i="3"/>
  <c r="AC1044" i="3"/>
  <c r="M1044" i="3"/>
  <c r="AV1044" i="3"/>
  <c r="AF1044" i="3"/>
  <c r="P1044" i="3"/>
  <c r="AU1044" i="3"/>
  <c r="AE1044" i="3"/>
  <c r="O1044" i="3"/>
  <c r="BM1066" i="3"/>
  <c r="BL1073" i="3"/>
  <c r="BM1076" i="3"/>
  <c r="BN1076" i="3"/>
  <c r="BK1076" i="3"/>
  <c r="Z1056" i="3"/>
  <c r="AU1056" i="3"/>
  <c r="O1056" i="3"/>
  <c r="AD1056" i="3"/>
  <c r="AY1056" i="3"/>
  <c r="S1056" i="3"/>
  <c r="AW1056" i="3"/>
  <c r="AG1056" i="3"/>
  <c r="Q1056" i="3"/>
  <c r="AZ1056" i="3"/>
  <c r="AJ1056" i="3"/>
  <c r="T1056" i="3"/>
  <c r="BM1064" i="3"/>
  <c r="BM1072" i="3"/>
  <c r="AP1040" i="3"/>
  <c r="V1040" i="3"/>
  <c r="AT1040" i="3"/>
  <c r="BE1040" i="3"/>
  <c r="AO1040" i="3"/>
  <c r="Y1040" i="3"/>
  <c r="BH1040" i="3"/>
  <c r="AR1040" i="3"/>
  <c r="AB1040" i="3"/>
  <c r="BG1040" i="3"/>
  <c r="AQ1040" i="3"/>
  <c r="AA1040" i="3"/>
  <c r="BK1052" i="3"/>
  <c r="BN1052" i="3"/>
  <c r="BL1052" i="3"/>
  <c r="BN1062" i="3"/>
  <c r="BK1062" i="3"/>
  <c r="BM1070" i="3"/>
  <c r="BL1087" i="3"/>
  <c r="BJ1087" i="3"/>
  <c r="BN1090" i="3"/>
  <c r="BK1090" i="3"/>
  <c r="BJ1090" i="3"/>
  <c r="BN1095" i="3"/>
  <c r="BK1095" i="3"/>
  <c r="BN1096" i="3"/>
  <c r="BK1096" i="3"/>
  <c r="BJ1102" i="3"/>
  <c r="BN1103" i="3"/>
  <c r="BK1103" i="3"/>
  <c r="BN1104" i="3"/>
  <c r="BK1104" i="3"/>
  <c r="BN1111" i="3"/>
  <c r="BK1111" i="3"/>
  <c r="BN1112" i="3"/>
  <c r="BK1112" i="3"/>
  <c r="BJ1118" i="3"/>
  <c r="BN1119" i="3"/>
  <c r="BK1119" i="3"/>
  <c r="BN1120" i="3"/>
  <c r="BK1120" i="3"/>
  <c r="BJ1126" i="3"/>
  <c r="BN1127" i="3"/>
  <c r="BK1127" i="3"/>
  <c r="BN1128" i="3"/>
  <c r="BK1128" i="3"/>
  <c r="BM1077" i="3"/>
  <c r="BN1077" i="3"/>
  <c r="BK1077" i="3"/>
  <c r="BK1093" i="3"/>
  <c r="BN1093" i="3"/>
  <c r="BL1102" i="3"/>
  <c r="BN1068" i="3"/>
  <c r="BK1068" i="3"/>
  <c r="BM1071" i="3"/>
  <c r="BL1075" i="3"/>
  <c r="BL1097" i="3"/>
  <c r="BJ1097" i="3"/>
  <c r="BL1101" i="3"/>
  <c r="BJ1101" i="3"/>
  <c r="BM1103" i="3"/>
  <c r="BL1113" i="3"/>
  <c r="BJ1113" i="3"/>
  <c r="BM1115" i="3"/>
  <c r="BL1121" i="3"/>
  <c r="BJ1121" i="3"/>
  <c r="BM1123" i="3"/>
  <c r="BM1125" i="3"/>
  <c r="BL1135" i="3"/>
  <c r="BN1135" i="3"/>
  <c r="BK1135" i="3"/>
  <c r="BJ1135" i="3"/>
  <c r="BM1151" i="3"/>
  <c r="BJ1154" i="3"/>
  <c r="BN1154" i="3"/>
  <c r="BM1156" i="3"/>
  <c r="BN1157" i="3"/>
  <c r="BK1157" i="3"/>
  <c r="BM1159" i="3"/>
  <c r="BJ1162" i="3"/>
  <c r="BN1162" i="3"/>
  <c r="BM1164" i="3"/>
  <c r="BN1165" i="3"/>
  <c r="BK1165" i="3"/>
  <c r="BM1167" i="3"/>
  <c r="BJ1170" i="3"/>
  <c r="BL1129" i="3"/>
  <c r="BL1152" i="3"/>
  <c r="BL1156" i="3"/>
  <c r="BL1160" i="3"/>
  <c r="BL1164" i="3"/>
  <c r="BL1168" i="3"/>
  <c r="BN1137" i="3"/>
  <c r="BK1137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M1140" i="3"/>
  <c r="U1140" i="3"/>
  <c r="AC1140" i="3"/>
  <c r="AK1140" i="3"/>
  <c r="AS1140" i="3"/>
  <c r="BA1140" i="3"/>
  <c r="BI1140" i="3"/>
  <c r="R1140" i="3"/>
  <c r="Z1140" i="3"/>
  <c r="AH1140" i="3"/>
  <c r="AP1140" i="3"/>
  <c r="AX1140" i="3"/>
  <c r="BF1140" i="3"/>
  <c r="N1140" i="3"/>
  <c r="V1140" i="3"/>
  <c r="AD1140" i="3"/>
  <c r="AL1140" i="3"/>
  <c r="AT1140" i="3"/>
  <c r="BB1140" i="3"/>
  <c r="Q1140" i="3"/>
  <c r="Y1140" i="3"/>
  <c r="AG1140" i="3"/>
  <c r="AO1140" i="3"/>
  <c r="AW1140" i="3"/>
  <c r="BE1140" i="3"/>
  <c r="O1142" i="3"/>
  <c r="BL1142" i="3" s="1"/>
  <c r="S1142" i="3"/>
  <c r="BM1142" i="3" s="1"/>
  <c r="W1142" i="3"/>
  <c r="AA1142" i="3"/>
  <c r="AE1142" i="3"/>
  <c r="AI1142" i="3"/>
  <c r="AM1142" i="3"/>
  <c r="AQ1142" i="3"/>
  <c r="AU1142" i="3"/>
  <c r="AY1142" i="3"/>
  <c r="BC1142" i="3"/>
  <c r="BG1142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M1142" i="3"/>
  <c r="U1142" i="3"/>
  <c r="AC1142" i="3"/>
  <c r="AK1142" i="3"/>
  <c r="AS1142" i="3"/>
  <c r="BA1142" i="3"/>
  <c r="BI1142" i="3"/>
  <c r="AH1142" i="3"/>
  <c r="BF1142" i="3"/>
  <c r="N1142" i="3"/>
  <c r="BJ1142" i="3" s="1"/>
  <c r="V1142" i="3"/>
  <c r="AD1142" i="3"/>
  <c r="AL1142" i="3"/>
  <c r="AT1142" i="3"/>
  <c r="BB1142" i="3"/>
  <c r="Z1142" i="3"/>
  <c r="AX1142" i="3"/>
  <c r="Q1142" i="3"/>
  <c r="Y1142" i="3"/>
  <c r="AG1142" i="3"/>
  <c r="AO1142" i="3"/>
  <c r="AW1142" i="3"/>
  <c r="BE1142" i="3"/>
  <c r="R1142" i="3"/>
  <c r="AP1142" i="3"/>
  <c r="BJ1145" i="3"/>
  <c r="BN1147" i="3"/>
  <c r="BK1147" i="3"/>
  <c r="O1150" i="3"/>
  <c r="BL1150" i="3" s="1"/>
  <c r="P1150" i="3"/>
  <c r="T1150" i="3"/>
  <c r="X1150" i="3"/>
  <c r="AB1150" i="3"/>
  <c r="AF1150" i="3"/>
  <c r="AJ1150" i="3"/>
  <c r="AN1150" i="3"/>
  <c r="AR1150" i="3"/>
  <c r="AV1150" i="3"/>
  <c r="AZ1150" i="3"/>
  <c r="BD1150" i="3"/>
  <c r="BH1150" i="3"/>
  <c r="M1150" i="3"/>
  <c r="S1150" i="3"/>
  <c r="BM1150" i="3" s="1"/>
  <c r="Y1150" i="3"/>
  <c r="AD1150" i="3"/>
  <c r="AI1150" i="3"/>
  <c r="AO1150" i="3"/>
  <c r="AT1150" i="3"/>
  <c r="AY1150" i="3"/>
  <c r="BE1150" i="3"/>
  <c r="N1150" i="3"/>
  <c r="BJ1150" i="3" s="1"/>
  <c r="U1150" i="3"/>
  <c r="Z1150" i="3"/>
  <c r="AE1150" i="3"/>
  <c r="AK1150" i="3"/>
  <c r="AP1150" i="3"/>
  <c r="AU1150" i="3"/>
  <c r="BA1150" i="3"/>
  <c r="BF1150" i="3"/>
  <c r="Q1150" i="3"/>
  <c r="V1150" i="3"/>
  <c r="AA1150" i="3"/>
  <c r="AG1150" i="3"/>
  <c r="AL1150" i="3"/>
  <c r="AQ1150" i="3"/>
  <c r="AW1150" i="3"/>
  <c r="BB1150" i="3"/>
  <c r="BG1150" i="3"/>
  <c r="R1150" i="3"/>
  <c r="W1150" i="3"/>
  <c r="AC1150" i="3"/>
  <c r="AH1150" i="3"/>
  <c r="AM1150" i="3"/>
  <c r="AS1150" i="3"/>
  <c r="AX1150" i="3"/>
  <c r="BC1150" i="3"/>
  <c r="BI1150" i="3"/>
  <c r="BM999" i="3"/>
  <c r="AP1048" i="3"/>
  <c r="V1048" i="3"/>
  <c r="AT1048" i="3"/>
  <c r="BE1048" i="3"/>
  <c r="AO1048" i="3"/>
  <c r="Y1048" i="3"/>
  <c r="BH1048" i="3"/>
  <c r="AR1048" i="3"/>
  <c r="AB1048" i="3"/>
  <c r="BG1048" i="3"/>
  <c r="AQ1048" i="3"/>
  <c r="AA1048" i="3"/>
  <c r="BN1091" i="3"/>
  <c r="BK1091" i="3"/>
  <c r="BJ1171" i="3"/>
  <c r="BL1171" i="3"/>
  <c r="BN1174" i="3"/>
  <c r="BK1174" i="3"/>
  <c r="BJ1174" i="3"/>
  <c r="BL1175" i="3"/>
  <c r="BN1178" i="3"/>
  <c r="BK1178" i="3"/>
  <c r="BL1179" i="3"/>
  <c r="BJ1179" i="3"/>
  <c r="BM1180" i="3"/>
  <c r="BJ1182" i="3"/>
  <c r="BJ1183" i="3"/>
  <c r="BL1183" i="3"/>
  <c r="BN1186" i="3"/>
  <c r="BK1186" i="3"/>
  <c r="BL1186" i="3"/>
  <c r="BJ1186" i="3"/>
  <c r="BJ1187" i="3"/>
  <c r="BM1187" i="3"/>
  <c r="BM1188" i="3"/>
  <c r="BN1190" i="3"/>
  <c r="BK1190" i="3"/>
  <c r="BJ1191" i="3"/>
  <c r="BM1192" i="3"/>
  <c r="BM1194" i="3"/>
  <c r="BN1194" i="3"/>
  <c r="BK1194" i="3"/>
  <c r="BJ1194" i="3"/>
  <c r="BM1195" i="3"/>
  <c r="BM1197" i="3"/>
  <c r="BM1004" i="3"/>
  <c r="BJ1022" i="3"/>
  <c r="BM1028" i="3"/>
  <c r="BM1031" i="3"/>
  <c r="BM1024" i="3"/>
  <c r="BM1039" i="3"/>
  <c r="BL1043" i="3"/>
  <c r="AC1058" i="3"/>
  <c r="AS1058" i="3"/>
  <c r="BI1058" i="3"/>
  <c r="BA1058" i="3"/>
  <c r="U1058" i="3"/>
  <c r="AK1058" i="3"/>
  <c r="AH1042" i="3"/>
  <c r="AG1042" i="3"/>
  <c r="AZ1042" i="3"/>
  <c r="AY1042" i="3"/>
  <c r="AI1042" i="3"/>
  <c r="S1042" i="3"/>
  <c r="BK1057" i="3"/>
  <c r="S1058" i="3"/>
  <c r="AI1058" i="3"/>
  <c r="AX1058" i="3"/>
  <c r="Q1058" i="3"/>
  <c r="BN1069" i="3"/>
  <c r="BK1069" i="3"/>
  <c r="AW1058" i="3"/>
  <c r="BN1079" i="3"/>
  <c r="BK1079" i="3"/>
  <c r="BN1106" i="3"/>
  <c r="BK1106" i="3"/>
  <c r="BN1121" i="3"/>
  <c r="BK1121" i="3"/>
  <c r="BJ1077" i="3"/>
  <c r="BM1089" i="3"/>
  <c r="BJ1008" i="3"/>
  <c r="BK1000" i="3"/>
  <c r="BN1000" i="3"/>
  <c r="BN1008" i="3"/>
  <c r="BK1008" i="3"/>
  <c r="BM1011" i="3"/>
  <c r="O1019" i="3"/>
  <c r="S1019" i="3"/>
  <c r="W1019" i="3"/>
  <c r="AA1019" i="3"/>
  <c r="AE1019" i="3"/>
  <c r="AI1019" i="3"/>
  <c r="AM1019" i="3"/>
  <c r="AQ1019" i="3"/>
  <c r="AU1019" i="3"/>
  <c r="AY1019" i="3"/>
  <c r="BC1019" i="3"/>
  <c r="BG1019" i="3"/>
  <c r="M1019" i="3"/>
  <c r="R1019" i="3"/>
  <c r="X1019" i="3"/>
  <c r="AC1019" i="3"/>
  <c r="AH1019" i="3"/>
  <c r="AN1019" i="3"/>
  <c r="AS1019" i="3"/>
  <c r="AX1019" i="3"/>
  <c r="BD1019" i="3"/>
  <c r="BI1019" i="3"/>
  <c r="N1019" i="3"/>
  <c r="T1019" i="3"/>
  <c r="Y1019" i="3"/>
  <c r="AD1019" i="3"/>
  <c r="AJ1019" i="3"/>
  <c r="AO1019" i="3"/>
  <c r="AT1019" i="3"/>
  <c r="AZ1019" i="3"/>
  <c r="BE1019" i="3"/>
  <c r="P1019" i="3"/>
  <c r="U1019" i="3"/>
  <c r="Z1019" i="3"/>
  <c r="AF1019" i="3"/>
  <c r="AK1019" i="3"/>
  <c r="AP1019" i="3"/>
  <c r="AV1019" i="3"/>
  <c r="BA1019" i="3"/>
  <c r="BF1019" i="3"/>
  <c r="AG1019" i="3"/>
  <c r="BB1019" i="3"/>
  <c r="Q1019" i="3"/>
  <c r="AL1019" i="3"/>
  <c r="BH1019" i="3"/>
  <c r="V1019" i="3"/>
  <c r="AR1019" i="3"/>
  <c r="AB1019" i="3"/>
  <c r="AW1019" i="3"/>
  <c r="BJ1020" i="3"/>
  <c r="BN1022" i="3"/>
  <c r="BK1022" i="3"/>
  <c r="BJ1028" i="3"/>
  <c r="BL1029" i="3"/>
  <c r="BJ1029" i="3"/>
  <c r="BN1034" i="3"/>
  <c r="BK1034" i="3"/>
  <c r="BN1029" i="3"/>
  <c r="BK1029" i="3"/>
  <c r="BN1030" i="3"/>
  <c r="BK1030" i="3"/>
  <c r="BL1033" i="3"/>
  <c r="BJ1033" i="3"/>
  <c r="BJ1032" i="3"/>
  <c r="BL1036" i="3"/>
  <c r="BN1039" i="3"/>
  <c r="BK1039" i="3"/>
  <c r="BL1041" i="3"/>
  <c r="BJ1041" i="3"/>
  <c r="BL1045" i="3"/>
  <c r="BJ1045" i="3"/>
  <c r="BM1047" i="3"/>
  <c r="BN1049" i="3"/>
  <c r="BK1049" i="3"/>
  <c r="BL1051" i="3"/>
  <c r="BJ1051" i="3"/>
  <c r="BM1053" i="3"/>
  <c r="BN1031" i="3"/>
  <c r="BJ1035" i="3"/>
  <c r="BM1035" i="3"/>
  <c r="BM1038" i="3"/>
  <c r="BE1058" i="3"/>
  <c r="V1042" i="3"/>
  <c r="AT1042" i="3"/>
  <c r="BE1042" i="3"/>
  <c r="AO1042" i="3"/>
  <c r="Y1042" i="3"/>
  <c r="BH1042" i="3"/>
  <c r="AR1042" i="3"/>
  <c r="AB1042" i="3"/>
  <c r="BG1042" i="3"/>
  <c r="AQ1042" i="3"/>
  <c r="AA1042" i="3"/>
  <c r="BJ1046" i="3"/>
  <c r="BM1046" i="3"/>
  <c r="BJ1054" i="3"/>
  <c r="BM1054" i="3"/>
  <c r="BH1058" i="3"/>
  <c r="AR1058" i="3"/>
  <c r="AB1058" i="3"/>
  <c r="BG1058" i="3"/>
  <c r="AQ1058" i="3"/>
  <c r="AA1058" i="3"/>
  <c r="BF1058" i="3"/>
  <c r="AP1058" i="3"/>
  <c r="Z1058" i="3"/>
  <c r="P1058" i="3"/>
  <c r="BJ1059" i="3"/>
  <c r="BN1065" i="3"/>
  <c r="BK1065" i="3"/>
  <c r="BJ1067" i="3"/>
  <c r="BN1073" i="3"/>
  <c r="BK1073" i="3"/>
  <c r="AP1044" i="3"/>
  <c r="V1044" i="3"/>
  <c r="AT1044" i="3"/>
  <c r="BE1044" i="3"/>
  <c r="AO1044" i="3"/>
  <c r="Y1044" i="3"/>
  <c r="BH1044" i="3"/>
  <c r="AR1044" i="3"/>
  <c r="AB1044" i="3"/>
  <c r="BG1044" i="3"/>
  <c r="AQ1044" i="3"/>
  <c r="AA1044" i="3"/>
  <c r="BM1059" i="3"/>
  <c r="BL1066" i="3"/>
  <c r="BJ1066" i="3"/>
  <c r="BM1074" i="3"/>
  <c r="BJ1076" i="3"/>
  <c r="AX1056" i="3"/>
  <c r="AM1056" i="3"/>
  <c r="BB1056" i="3"/>
  <c r="V1056" i="3"/>
  <c r="AQ1056" i="3"/>
  <c r="BI1056" i="3"/>
  <c r="AS1056" i="3"/>
  <c r="AC1056" i="3"/>
  <c r="M1056" i="3"/>
  <c r="AV1056" i="3"/>
  <c r="AF1056" i="3"/>
  <c r="P1056" i="3"/>
  <c r="BL1064" i="3"/>
  <c r="BJ1064" i="3"/>
  <c r="BL1072" i="3"/>
  <c r="BJ1072" i="3"/>
  <c r="BM1078" i="3"/>
  <c r="BM1080" i="3"/>
  <c r="BM1082" i="3"/>
  <c r="BM1084" i="3"/>
  <c r="BM1086" i="3"/>
  <c r="Z1040" i="3"/>
  <c r="AX1040" i="3"/>
  <c r="AD1040" i="3"/>
  <c r="BA1040" i="3"/>
  <c r="AK1040" i="3"/>
  <c r="U1040" i="3"/>
  <c r="BL1040" i="3" s="1"/>
  <c r="BD1040" i="3"/>
  <c r="AN1040" i="3"/>
  <c r="X1040" i="3"/>
  <c r="BC1040" i="3"/>
  <c r="AM1040" i="3"/>
  <c r="W1040" i="3"/>
  <c r="BL1070" i="3"/>
  <c r="BJ1070" i="3"/>
  <c r="BK1084" i="3"/>
  <c r="BM1087" i="3"/>
  <c r="BN1087" i="3"/>
  <c r="BK1087" i="3"/>
  <c r="BL1090" i="3"/>
  <c r="BM1094" i="3"/>
  <c r="BN1101" i="3"/>
  <c r="BK1101" i="3"/>
  <c r="BN1102" i="3"/>
  <c r="BK1102" i="3"/>
  <c r="BJ1108" i="3"/>
  <c r="BN1109" i="3"/>
  <c r="BK1109" i="3"/>
  <c r="BN1110" i="3"/>
  <c r="BK1110" i="3"/>
  <c r="BJ1116" i="3"/>
  <c r="BN1117" i="3"/>
  <c r="BK1117" i="3"/>
  <c r="BN1118" i="3"/>
  <c r="BK1118" i="3"/>
  <c r="BN1125" i="3"/>
  <c r="BK1125" i="3"/>
  <c r="BN1126" i="3"/>
  <c r="BK1126" i="3"/>
  <c r="BN1085" i="3"/>
  <c r="BK1085" i="3"/>
  <c r="BN1089" i="3"/>
  <c r="BK1089" i="3"/>
  <c r="BJ1089" i="3"/>
  <c r="BJ1094" i="3"/>
  <c r="BM1075" i="3"/>
  <c r="BN1092" i="3"/>
  <c r="BK1092" i="3"/>
  <c r="BJ1092" i="3"/>
  <c r="BL1103" i="3"/>
  <c r="BJ1103" i="3"/>
  <c r="BM1105" i="3"/>
  <c r="BM1107" i="3"/>
  <c r="BL1115" i="3"/>
  <c r="BJ1115" i="3"/>
  <c r="BM1117" i="3"/>
  <c r="BL1123" i="3"/>
  <c r="BJ1123" i="3"/>
  <c r="BL1125" i="3"/>
  <c r="BJ1125" i="3"/>
  <c r="BM1127" i="3"/>
  <c r="BL1081" i="3"/>
  <c r="BJ1081" i="3"/>
  <c r="BL1137" i="3"/>
  <c r="BL1141" i="3"/>
  <c r="BL1145" i="3"/>
  <c r="BL1149" i="3"/>
  <c r="BJ1152" i="3"/>
  <c r="BN1152" i="3"/>
  <c r="BM1154" i="3"/>
  <c r="BN1155" i="3"/>
  <c r="BK1155" i="3"/>
  <c r="BM1157" i="3"/>
  <c r="BJ1160" i="3"/>
  <c r="BN1160" i="3"/>
  <c r="BM1162" i="3"/>
  <c r="BN1163" i="3"/>
  <c r="BK1163" i="3"/>
  <c r="BM1165" i="3"/>
  <c r="BJ1168" i="3"/>
  <c r="BN1168" i="3"/>
  <c r="BM1170" i="3"/>
  <c r="BM1129" i="3"/>
  <c r="BJ1129" i="3"/>
  <c r="BL1153" i="3"/>
  <c r="BL1157" i="3"/>
  <c r="BL1161" i="3"/>
  <c r="BL1165" i="3"/>
  <c r="BL1169" i="3"/>
  <c r="BM1060" i="3"/>
  <c r="BN1131" i="3"/>
  <c r="BK1131" i="3"/>
  <c r="BN1133" i="3"/>
  <c r="BK1133" i="3"/>
  <c r="O1138" i="3"/>
  <c r="S1138" i="3"/>
  <c r="W1138" i="3"/>
  <c r="AA1138" i="3"/>
  <c r="AE1138" i="3"/>
  <c r="AI1138" i="3"/>
  <c r="AM1138" i="3"/>
  <c r="AQ1138" i="3"/>
  <c r="AU1138" i="3"/>
  <c r="AY1138" i="3"/>
  <c r="BC1138" i="3"/>
  <c r="BG1138" i="3"/>
  <c r="P1138" i="3"/>
  <c r="T1138" i="3"/>
  <c r="X1138" i="3"/>
  <c r="AB1138" i="3"/>
  <c r="AF1138" i="3"/>
  <c r="AJ1138" i="3"/>
  <c r="AN1138" i="3"/>
  <c r="AR1138" i="3"/>
  <c r="AV1138" i="3"/>
  <c r="AZ1138" i="3"/>
  <c r="BD1138" i="3"/>
  <c r="BH1138" i="3"/>
  <c r="M1138" i="3"/>
  <c r="U1138" i="3"/>
  <c r="AC1138" i="3"/>
  <c r="AK1138" i="3"/>
  <c r="AS1138" i="3"/>
  <c r="BA1138" i="3"/>
  <c r="BI1138" i="3"/>
  <c r="R1138" i="3"/>
  <c r="Z1138" i="3"/>
  <c r="AH1138" i="3"/>
  <c r="AP1138" i="3"/>
  <c r="AX1138" i="3"/>
  <c r="BF1138" i="3"/>
  <c r="N1138" i="3"/>
  <c r="V1138" i="3"/>
  <c r="AD1138" i="3"/>
  <c r="AL1138" i="3"/>
  <c r="AT1138" i="3"/>
  <c r="BB1138" i="3"/>
  <c r="Q1138" i="3"/>
  <c r="Y1138" i="3"/>
  <c r="AG1138" i="3"/>
  <c r="AO1138" i="3"/>
  <c r="AW1138" i="3"/>
  <c r="BE1138" i="3"/>
  <c r="BJ1141" i="3"/>
  <c r="BJ1143" i="3"/>
  <c r="BN1145" i="3"/>
  <c r="BK1145" i="3"/>
  <c r="O1148" i="3"/>
  <c r="BL1148" i="3" s="1"/>
  <c r="S1148" i="3"/>
  <c r="BM1148" i="3" s="1"/>
  <c r="W1148" i="3"/>
  <c r="AA1148" i="3"/>
  <c r="AE1148" i="3"/>
  <c r="AI1148" i="3"/>
  <c r="AM1148" i="3"/>
  <c r="AQ1148" i="3"/>
  <c r="AU1148" i="3"/>
  <c r="AY1148" i="3"/>
  <c r="BC1148" i="3"/>
  <c r="BG1148" i="3"/>
  <c r="P1148" i="3"/>
  <c r="T1148" i="3"/>
  <c r="X1148" i="3"/>
  <c r="AB1148" i="3"/>
  <c r="AF1148" i="3"/>
  <c r="AJ1148" i="3"/>
  <c r="AN1148" i="3"/>
  <c r="AR1148" i="3"/>
  <c r="AV1148" i="3"/>
  <c r="AZ1148" i="3"/>
  <c r="BD1148" i="3"/>
  <c r="BH1148" i="3"/>
  <c r="M1148" i="3"/>
  <c r="U1148" i="3"/>
  <c r="AC1148" i="3"/>
  <c r="AK1148" i="3"/>
  <c r="AS1148" i="3"/>
  <c r="BA1148" i="3"/>
  <c r="BI1148" i="3"/>
  <c r="N1148" i="3"/>
  <c r="BJ1148" i="3" s="1"/>
  <c r="V1148" i="3"/>
  <c r="AD1148" i="3"/>
  <c r="AL1148" i="3"/>
  <c r="AT1148" i="3"/>
  <c r="BB1148" i="3"/>
  <c r="Q1148" i="3"/>
  <c r="Y1148" i="3"/>
  <c r="AG1148" i="3"/>
  <c r="AO1148" i="3"/>
  <c r="AW1148" i="3"/>
  <c r="BE1148" i="3"/>
  <c r="R1148" i="3"/>
  <c r="Z1148" i="3"/>
  <c r="AH1148" i="3"/>
  <c r="AP1148" i="3"/>
  <c r="AX1148" i="3"/>
  <c r="BF1148" i="3"/>
  <c r="BJ1151" i="3"/>
  <c r="BJ1153" i="3"/>
  <c r="BJ1155" i="3"/>
  <c r="BJ1157" i="3"/>
  <c r="BJ1159" i="3"/>
  <c r="BJ1161" i="3"/>
  <c r="BJ1163" i="3"/>
  <c r="BJ1165" i="3"/>
  <c r="BJ1167" i="3"/>
  <c r="BJ1169" i="3"/>
  <c r="BL999" i="3"/>
  <c r="BJ999" i="3"/>
  <c r="Z1048" i="3"/>
  <c r="AX1048" i="3"/>
  <c r="AD1048" i="3"/>
  <c r="BA1048" i="3"/>
  <c r="AK1048" i="3"/>
  <c r="U1048" i="3"/>
  <c r="BD1048" i="3"/>
  <c r="AN1048" i="3"/>
  <c r="X1048" i="3"/>
  <c r="BC1048" i="3"/>
  <c r="AM1048" i="3"/>
  <c r="W1048" i="3"/>
  <c r="BK1171" i="3"/>
  <c r="BN1171" i="3"/>
  <c r="BK1175" i="3"/>
  <c r="BN1175" i="3"/>
  <c r="BM1177" i="3"/>
  <c r="BN1179" i="3"/>
  <c r="BK1179" i="3"/>
  <c r="BN1180" i="3"/>
  <c r="BK1180" i="3"/>
  <c r="BL1180" i="3"/>
  <c r="BK1183" i="3"/>
  <c r="BN1183" i="3"/>
  <c r="BM1184" i="3"/>
  <c r="BN1187" i="3"/>
  <c r="BK1187" i="3"/>
  <c r="BL1187" i="3"/>
  <c r="BL1188" i="3"/>
  <c r="BM1189" i="3"/>
  <c r="BN1191" i="3"/>
  <c r="BK1191" i="3"/>
  <c r="BL1192" i="3"/>
  <c r="BM1193" i="3"/>
  <c r="BL1194" i="3"/>
  <c r="BJ1195" i="3"/>
  <c r="BL1195" i="3"/>
  <c r="BM1196" i="3"/>
  <c r="BK1197" i="3"/>
  <c r="BN1197" i="3"/>
  <c r="BM1013" i="3"/>
  <c r="O1023" i="3"/>
  <c r="S1023" i="3"/>
  <c r="W1023" i="3"/>
  <c r="AA1023" i="3"/>
  <c r="AE1023" i="3"/>
  <c r="AI1023" i="3"/>
  <c r="AM1023" i="3"/>
  <c r="AQ1023" i="3"/>
  <c r="AU1023" i="3"/>
  <c r="AY1023" i="3"/>
  <c r="BC1023" i="3"/>
  <c r="BG1023" i="3"/>
  <c r="M1023" i="3"/>
  <c r="R1023" i="3"/>
  <c r="X1023" i="3"/>
  <c r="AC1023" i="3"/>
  <c r="AH1023" i="3"/>
  <c r="AN1023" i="3"/>
  <c r="AS1023" i="3"/>
  <c r="AX1023" i="3"/>
  <c r="BD1023" i="3"/>
  <c r="BI1023" i="3"/>
  <c r="N1023" i="3"/>
  <c r="T1023" i="3"/>
  <c r="Y1023" i="3"/>
  <c r="AD1023" i="3"/>
  <c r="AJ1023" i="3"/>
  <c r="AO1023" i="3"/>
  <c r="AT1023" i="3"/>
  <c r="AZ1023" i="3"/>
  <c r="BE1023" i="3"/>
  <c r="V1023" i="3"/>
  <c r="AG1023" i="3"/>
  <c r="AR1023" i="3"/>
  <c r="BB1023" i="3"/>
  <c r="P1023" i="3"/>
  <c r="Z1023" i="3"/>
  <c r="AK1023" i="3"/>
  <c r="AV1023" i="3"/>
  <c r="BF1023" i="3"/>
  <c r="Q1023" i="3"/>
  <c r="AB1023" i="3"/>
  <c r="AL1023" i="3"/>
  <c r="AW1023" i="3"/>
  <c r="BH1023" i="3"/>
  <c r="U1023" i="3"/>
  <c r="AF1023" i="3"/>
  <c r="AP1023" i="3"/>
  <c r="BA1023" i="3"/>
  <c r="BM1016" i="3"/>
  <c r="BN1020" i="3"/>
  <c r="BK1020" i="3"/>
  <c r="BF1042" i="3"/>
  <c r="AP1042" i="3"/>
  <c r="BJ1043" i="3"/>
  <c r="BN1047" i="3"/>
  <c r="BK1047" i="3"/>
  <c r="Y1058" i="3"/>
  <c r="N1042" i="3"/>
  <c r="AJ1042" i="3"/>
  <c r="BN1061" i="3"/>
  <c r="BK1061" i="3"/>
  <c r="BJ1074" i="3"/>
  <c r="BL1063" i="3"/>
  <c r="BL1062" i="3"/>
  <c r="BN1114" i="3"/>
  <c r="BK1114" i="3"/>
  <c r="BJ1006" i="3"/>
  <c r="BL1000" i="3"/>
  <c r="BN1013" i="3"/>
  <c r="BK1013" i="3"/>
  <c r="BJ1010" i="3"/>
  <c r="BM1010" i="3"/>
  <c r="BK1012" i="3"/>
  <c r="BN1012" i="3"/>
  <c r="BJ1003" i="3"/>
  <c r="BN1003" i="3"/>
  <c r="BM1003" i="3"/>
  <c r="O1002" i="3"/>
  <c r="S1002" i="3"/>
  <c r="W1002" i="3"/>
  <c r="AA1002" i="3"/>
  <c r="AE1002" i="3"/>
  <c r="AI1002" i="3"/>
  <c r="AM1002" i="3"/>
  <c r="AQ1002" i="3"/>
  <c r="AU1002" i="3"/>
  <c r="AY1002" i="3"/>
  <c r="BC1002" i="3"/>
  <c r="BG1002" i="3"/>
  <c r="P1002" i="3"/>
  <c r="T1002" i="3"/>
  <c r="X1002" i="3"/>
  <c r="AB1002" i="3"/>
  <c r="AF1002" i="3"/>
  <c r="AJ1002" i="3"/>
  <c r="AN1002" i="3"/>
  <c r="AR1002" i="3"/>
  <c r="AV1002" i="3"/>
  <c r="AZ1002" i="3"/>
  <c r="BD1002" i="3"/>
  <c r="BH1002" i="3"/>
  <c r="M1002" i="3"/>
  <c r="Q1002" i="3"/>
  <c r="U1002" i="3"/>
  <c r="Y1002" i="3"/>
  <c r="AC1002" i="3"/>
  <c r="AG1002" i="3"/>
  <c r="AK1002" i="3"/>
  <c r="AO1002" i="3"/>
  <c r="AS1002" i="3"/>
  <c r="AW1002" i="3"/>
  <c r="BA1002" i="3"/>
  <c r="BE1002" i="3"/>
  <c r="BI1002" i="3"/>
  <c r="N1002" i="3"/>
  <c r="AD1002" i="3"/>
  <c r="AT1002" i="3"/>
  <c r="R1002" i="3"/>
  <c r="AH1002" i="3"/>
  <c r="AX1002" i="3"/>
  <c r="V1002" i="3"/>
  <c r="AL1002" i="3"/>
  <c r="BB1002" i="3"/>
  <c r="AP1002" i="3"/>
  <c r="BF1002" i="3"/>
  <c r="Z1002" i="3"/>
  <c r="BM1008" i="3"/>
  <c r="BL1011" i="3"/>
  <c r="BJ1011" i="3"/>
  <c r="AU1014" i="3"/>
  <c r="BF1014" i="3"/>
  <c r="AK1014" i="3"/>
  <c r="BK1010" i="3"/>
  <c r="BN1010" i="3"/>
  <c r="BL1010" i="3"/>
  <c r="BE1012" i="3"/>
  <c r="AO1012" i="3"/>
  <c r="Y1012" i="3"/>
  <c r="BH1012" i="3"/>
  <c r="AR1012" i="3"/>
  <c r="AB1012" i="3"/>
  <c r="BG1012" i="3"/>
  <c r="AQ1012" i="3"/>
  <c r="AA1012" i="3"/>
  <c r="BL1012" i="3" s="1"/>
  <c r="BK1006" i="3"/>
  <c r="O1021" i="3"/>
  <c r="S1021" i="3"/>
  <c r="W1021" i="3"/>
  <c r="AA1021" i="3"/>
  <c r="AE1021" i="3"/>
  <c r="AI1021" i="3"/>
  <c r="AM1021" i="3"/>
  <c r="AQ1021" i="3"/>
  <c r="AU1021" i="3"/>
  <c r="AY1021" i="3"/>
  <c r="BC1021" i="3"/>
  <c r="BG1021" i="3"/>
  <c r="M1021" i="3"/>
  <c r="R1021" i="3"/>
  <c r="X1021" i="3"/>
  <c r="AC1021" i="3"/>
  <c r="AH1021" i="3"/>
  <c r="AN1021" i="3"/>
  <c r="AS1021" i="3"/>
  <c r="AX1021" i="3"/>
  <c r="BD1021" i="3"/>
  <c r="BI1021" i="3"/>
  <c r="N1021" i="3"/>
  <c r="T1021" i="3"/>
  <c r="Y1021" i="3"/>
  <c r="AD1021" i="3"/>
  <c r="AJ1021" i="3"/>
  <c r="AO1021" i="3"/>
  <c r="AT1021" i="3"/>
  <c r="AZ1021" i="3"/>
  <c r="BE1021" i="3"/>
  <c r="Q1021" i="3"/>
  <c r="AB1021" i="3"/>
  <c r="AL1021" i="3"/>
  <c r="AW1021" i="3"/>
  <c r="BH1021" i="3"/>
  <c r="U1021" i="3"/>
  <c r="AF1021" i="3"/>
  <c r="AP1021" i="3"/>
  <c r="BA1021" i="3"/>
  <c r="V1021" i="3"/>
  <c r="AG1021" i="3"/>
  <c r="AR1021" i="3"/>
  <c r="BB1021" i="3"/>
  <c r="AK1021" i="3"/>
  <c r="AV1021" i="3"/>
  <c r="P1021" i="3"/>
  <c r="BF1021" i="3"/>
  <c r="Z1021" i="3"/>
  <c r="BC1014" i="3"/>
  <c r="BA1014" i="3"/>
  <c r="BI1014" i="3"/>
  <c r="N1014" i="3"/>
  <c r="BJ1014" i="3" s="1"/>
  <c r="AQ1014" i="3"/>
  <c r="S1014" i="3"/>
  <c r="BM1014" i="3" s="1"/>
  <c r="AO1014" i="3"/>
  <c r="O1014" i="3"/>
  <c r="BL1014" i="3" s="1"/>
  <c r="M1014" i="3"/>
  <c r="AV1014" i="3"/>
  <c r="AF1014" i="3"/>
  <c r="P1014" i="3"/>
  <c r="BN1016" i="3"/>
  <c r="BK1016" i="3"/>
  <c r="BM1015" i="3"/>
  <c r="BL1022" i="3"/>
  <c r="BM1022" i="3"/>
  <c r="BN1027" i="3"/>
  <c r="BK1027" i="3"/>
  <c r="BK1028" i="3"/>
  <c r="BN1028" i="3"/>
  <c r="BM1030" i="3"/>
  <c r="V1037" i="3"/>
  <c r="BM1037" i="3" s="1"/>
  <c r="AQ1037" i="3"/>
  <c r="AG1037" i="3"/>
  <c r="BB1037" i="3"/>
  <c r="AL1037" i="3"/>
  <c r="BG1037" i="3"/>
  <c r="Q1037" i="3"/>
  <c r="BJ1026" i="3"/>
  <c r="BL1034" i="3"/>
  <c r="BN1018" i="3"/>
  <c r="BK1018" i="3"/>
  <c r="BN1024" i="3"/>
  <c r="BK1024" i="3"/>
  <c r="AW1037" i="3"/>
  <c r="BL1032" i="3"/>
  <c r="BN1032" i="3"/>
  <c r="BK1032" i="3"/>
  <c r="BA1037" i="3"/>
  <c r="AE1037" i="3"/>
  <c r="BE1037" i="3"/>
  <c r="AI1037" i="3"/>
  <c r="BL1037" i="3" s="1"/>
  <c r="N1037" i="3"/>
  <c r="AS1037" i="3"/>
  <c r="W1037" i="3"/>
  <c r="BD1037" i="3"/>
  <c r="AN1037" i="3"/>
  <c r="X1037" i="3"/>
  <c r="BN1041" i="3"/>
  <c r="BK1041" i="3"/>
  <c r="BM1043" i="3"/>
  <c r="BN1045" i="3"/>
  <c r="BK1045" i="3"/>
  <c r="BL1047" i="3"/>
  <c r="BJ1047" i="3"/>
  <c r="BN1051" i="3"/>
  <c r="BK1051" i="3"/>
  <c r="BL1053" i="3"/>
  <c r="BJ1053" i="3"/>
  <c r="BM1055" i="3"/>
  <c r="BL1035" i="3"/>
  <c r="BL1038" i="3"/>
  <c r="BK1038" i="3"/>
  <c r="BN1038" i="3"/>
  <c r="AX1042" i="3"/>
  <c r="AD1042" i="3"/>
  <c r="BA1042" i="3"/>
  <c r="AK1042" i="3"/>
  <c r="U1042" i="3"/>
  <c r="BD1042" i="3"/>
  <c r="AN1042" i="3"/>
  <c r="X1042" i="3"/>
  <c r="BC1042" i="3"/>
  <c r="AM1042" i="3"/>
  <c r="W1042" i="3"/>
  <c r="BK1046" i="3"/>
  <c r="BN1046" i="3"/>
  <c r="BL1046" i="3"/>
  <c r="BK1054" i="3"/>
  <c r="BN1054" i="3"/>
  <c r="BL1054" i="3"/>
  <c r="BD1058" i="3"/>
  <c r="AN1058" i="3"/>
  <c r="X1058" i="3"/>
  <c r="BC1058" i="3"/>
  <c r="AM1058" i="3"/>
  <c r="W1058" i="3"/>
  <c r="BB1058" i="3"/>
  <c r="AL1058" i="3"/>
  <c r="V1058" i="3"/>
  <c r="BN1059" i="3"/>
  <c r="BK1059" i="3"/>
  <c r="BJ1061" i="3"/>
  <c r="BN1067" i="3"/>
  <c r="BK1067" i="3"/>
  <c r="BJ1069" i="3"/>
  <c r="AG1058" i="3"/>
  <c r="Z1044" i="3"/>
  <c r="AX1044" i="3"/>
  <c r="AD1044" i="3"/>
  <c r="BA1044" i="3"/>
  <c r="AK1044" i="3"/>
  <c r="U1044" i="3"/>
  <c r="BM1044" i="3" s="1"/>
  <c r="BD1044" i="3"/>
  <c r="AN1044" i="3"/>
  <c r="X1044" i="3"/>
  <c r="BJ1044" i="3" s="1"/>
  <c r="BC1044" i="3"/>
  <c r="AM1044" i="3"/>
  <c r="BN1066" i="3"/>
  <c r="BK1066" i="3"/>
  <c r="BM1067" i="3"/>
  <c r="BL1076" i="3"/>
  <c r="AH1056" i="3"/>
  <c r="R1056" i="3"/>
  <c r="AE1056" i="3"/>
  <c r="AT1056" i="3"/>
  <c r="N1056" i="3"/>
  <c r="AI1056" i="3"/>
  <c r="BE1056" i="3"/>
  <c r="AO1056" i="3"/>
  <c r="Y1056" i="3"/>
  <c r="BH1056" i="3"/>
  <c r="AR1056" i="3"/>
  <c r="AB1056" i="3"/>
  <c r="O1058" i="3"/>
  <c r="BL1058" i="3" s="1"/>
  <c r="BN1064" i="3"/>
  <c r="BK1064" i="3"/>
  <c r="BN1072" i="3"/>
  <c r="BK1072" i="3"/>
  <c r="BL1078" i="3"/>
  <c r="BJ1078" i="3"/>
  <c r="BL1080" i="3"/>
  <c r="BJ1080" i="3"/>
  <c r="BL1082" i="3"/>
  <c r="BJ1082" i="3"/>
  <c r="BL1084" i="3"/>
  <c r="BJ1084" i="3"/>
  <c r="BL1086" i="3"/>
  <c r="BJ1086" i="3"/>
  <c r="BB1040" i="3"/>
  <c r="AH1040" i="3"/>
  <c r="N1040" i="3"/>
  <c r="AW1040" i="3"/>
  <c r="AG1040" i="3"/>
  <c r="Q1040" i="3"/>
  <c r="AZ1040" i="3"/>
  <c r="AJ1040" i="3"/>
  <c r="T1040" i="3"/>
  <c r="BM1040" i="3" s="1"/>
  <c r="AY1040" i="3"/>
  <c r="BK1040" i="3" s="1"/>
  <c r="AI1040" i="3"/>
  <c r="BM1062" i="3"/>
  <c r="BN1070" i="3"/>
  <c r="BK1070" i="3"/>
  <c r="BL1079" i="3"/>
  <c r="BJ1079" i="3"/>
  <c r="BN1084" i="3"/>
  <c r="BN1099" i="3"/>
  <c r="BK1099" i="3"/>
  <c r="BN1100" i="3"/>
  <c r="BK1100" i="3"/>
  <c r="BN1107" i="3"/>
  <c r="BK1107" i="3"/>
  <c r="BN1108" i="3"/>
  <c r="BK1108" i="3"/>
  <c r="BJ1114" i="3"/>
  <c r="BN1115" i="3"/>
  <c r="BK1115" i="3"/>
  <c r="BN1116" i="3"/>
  <c r="BK1116" i="3"/>
  <c r="BJ1122" i="3"/>
  <c r="BN1123" i="3"/>
  <c r="BK1123" i="3"/>
  <c r="BN1124" i="3"/>
  <c r="BK1124" i="3"/>
  <c r="BN1082" i="3"/>
  <c r="BL1093" i="3"/>
  <c r="BL1104" i="3"/>
  <c r="BM1068" i="3"/>
  <c r="BN1075" i="3"/>
  <c r="BK1075" i="3"/>
  <c r="BL1083" i="3"/>
  <c r="BJ1083" i="3"/>
  <c r="BN1088" i="3"/>
  <c r="BK1088" i="3"/>
  <c r="BJ1088" i="3"/>
  <c r="BL1092" i="3"/>
  <c r="BM1095" i="3"/>
  <c r="BL1105" i="3"/>
  <c r="BJ1105" i="3"/>
  <c r="BL1107" i="3"/>
  <c r="BJ1107" i="3"/>
  <c r="BM1109" i="3"/>
  <c r="BM1111" i="3"/>
  <c r="BL1117" i="3"/>
  <c r="BJ1117" i="3"/>
  <c r="BM1119" i="3"/>
  <c r="BL1127" i="3"/>
  <c r="BJ1127" i="3"/>
  <c r="BM1081" i="3"/>
  <c r="BN1081" i="3"/>
  <c r="BK1081" i="3"/>
  <c r="BL1131" i="3"/>
  <c r="BM1152" i="3"/>
  <c r="BN1153" i="3"/>
  <c r="BK1153" i="3"/>
  <c r="BM1155" i="3"/>
  <c r="BJ1158" i="3"/>
  <c r="BN1158" i="3"/>
  <c r="BM1160" i="3"/>
  <c r="BN1161" i="3"/>
  <c r="BK1161" i="3"/>
  <c r="BM1163" i="3"/>
  <c r="BJ1166" i="3"/>
  <c r="BN1166" i="3"/>
  <c r="BM1168" i="3"/>
  <c r="BN1169" i="3"/>
  <c r="BK1169" i="3"/>
  <c r="BL1154" i="3"/>
  <c r="BL1158" i="3"/>
  <c r="BL1162" i="3"/>
  <c r="BL1166" i="3"/>
  <c r="BL1170" i="3"/>
  <c r="BL1060" i="3"/>
  <c r="BJ1060" i="3"/>
  <c r="O1136" i="3"/>
  <c r="S1136" i="3"/>
  <c r="W1136" i="3"/>
  <c r="AA1136" i="3"/>
  <c r="AE1136" i="3"/>
  <c r="AI1136" i="3"/>
  <c r="AM1136" i="3"/>
  <c r="AQ1136" i="3"/>
  <c r="AU1136" i="3"/>
  <c r="AY1136" i="3"/>
  <c r="BC1136" i="3"/>
  <c r="BG1136" i="3"/>
  <c r="P1136" i="3"/>
  <c r="T1136" i="3"/>
  <c r="X1136" i="3"/>
  <c r="AB1136" i="3"/>
  <c r="AF1136" i="3"/>
  <c r="AJ1136" i="3"/>
  <c r="AN1136" i="3"/>
  <c r="AR1136" i="3"/>
  <c r="AV1136" i="3"/>
  <c r="AZ1136" i="3"/>
  <c r="BD1136" i="3"/>
  <c r="BH1136" i="3"/>
  <c r="M1136" i="3"/>
  <c r="U1136" i="3"/>
  <c r="AC1136" i="3"/>
  <c r="AK1136" i="3"/>
  <c r="AS1136" i="3"/>
  <c r="BA1136" i="3"/>
  <c r="BI1136" i="3"/>
  <c r="R1136" i="3"/>
  <c r="Z1136" i="3"/>
  <c r="AH1136" i="3"/>
  <c r="AP1136" i="3"/>
  <c r="AX1136" i="3"/>
  <c r="BF1136" i="3"/>
  <c r="N1136" i="3"/>
  <c r="V1136" i="3"/>
  <c r="AD1136" i="3"/>
  <c r="AL1136" i="3"/>
  <c r="AT1136" i="3"/>
  <c r="BB1136" i="3"/>
  <c r="Q1136" i="3"/>
  <c r="Y1136" i="3"/>
  <c r="AG1136" i="3"/>
  <c r="AO1136" i="3"/>
  <c r="AW1136" i="3"/>
  <c r="BE1136" i="3"/>
  <c r="BN1141" i="3"/>
  <c r="BK1141" i="3"/>
  <c r="BN1143" i="3"/>
  <c r="BK1143" i="3"/>
  <c r="O1146" i="3"/>
  <c r="S1146" i="3"/>
  <c r="W1146" i="3"/>
  <c r="AA1146" i="3"/>
  <c r="AE1146" i="3"/>
  <c r="AI1146" i="3"/>
  <c r="AM1146" i="3"/>
  <c r="AQ1146" i="3"/>
  <c r="AU1146" i="3"/>
  <c r="AY1146" i="3"/>
  <c r="BC1146" i="3"/>
  <c r="BG1146" i="3"/>
  <c r="P1146" i="3"/>
  <c r="T1146" i="3"/>
  <c r="X1146" i="3"/>
  <c r="AB1146" i="3"/>
  <c r="AF1146" i="3"/>
  <c r="AJ1146" i="3"/>
  <c r="AN1146" i="3"/>
  <c r="AR1146" i="3"/>
  <c r="AV1146" i="3"/>
  <c r="AZ1146" i="3"/>
  <c r="BD1146" i="3"/>
  <c r="BH1146" i="3"/>
  <c r="M1146" i="3"/>
  <c r="U1146" i="3"/>
  <c r="AC1146" i="3"/>
  <c r="AK1146" i="3"/>
  <c r="AS1146" i="3"/>
  <c r="BA1146" i="3"/>
  <c r="BI1146" i="3"/>
  <c r="R1146" i="3"/>
  <c r="Z1146" i="3"/>
  <c r="AH1146" i="3"/>
  <c r="AP1146" i="3"/>
  <c r="AX1146" i="3"/>
  <c r="BF1146" i="3"/>
  <c r="N1146" i="3"/>
  <c r="V1146" i="3"/>
  <c r="AD1146" i="3"/>
  <c r="AL1146" i="3"/>
  <c r="AT1146" i="3"/>
  <c r="BB1146" i="3"/>
  <c r="Q1146" i="3"/>
  <c r="Y1146" i="3"/>
  <c r="AG1146" i="3"/>
  <c r="AO1146" i="3"/>
  <c r="AW1146" i="3"/>
  <c r="BE1146" i="3"/>
  <c r="BJ1149" i="3"/>
  <c r="BN999" i="3"/>
  <c r="BK999" i="3"/>
  <c r="BB1048" i="3"/>
  <c r="AH1048" i="3"/>
  <c r="N1048" i="3"/>
  <c r="AW1048" i="3"/>
  <c r="AG1048" i="3"/>
  <c r="Q1048" i="3"/>
  <c r="AZ1048" i="3"/>
  <c r="AJ1048" i="3"/>
  <c r="T1048" i="3"/>
  <c r="BM1048" i="3" s="1"/>
  <c r="AY1048" i="3"/>
  <c r="AI1048" i="3"/>
  <c r="BN1094" i="3"/>
  <c r="BN1172" i="3"/>
  <c r="BK1172" i="3"/>
  <c r="BL1173" i="3"/>
  <c r="BM1174" i="3"/>
  <c r="BJ1175" i="3"/>
  <c r="BN1176" i="3"/>
  <c r="BK1176" i="3"/>
  <c r="BJ1177" i="3"/>
  <c r="BL1177" i="3"/>
  <c r="BJ1180" i="3"/>
  <c r="BJ1181" i="3"/>
  <c r="BM1181" i="3"/>
  <c r="BM1182" i="3"/>
  <c r="BN1184" i="3"/>
  <c r="BK1184" i="3"/>
  <c r="BL1184" i="3"/>
  <c r="BJ1184" i="3"/>
  <c r="BJ1185" i="3"/>
  <c r="BM1185" i="3"/>
  <c r="BN1188" i="3"/>
  <c r="BK1188" i="3"/>
  <c r="BJ1188" i="3"/>
  <c r="BL1189" i="3"/>
  <c r="BM1191" i="3"/>
  <c r="BN1192" i="3"/>
  <c r="BK1192" i="3"/>
  <c r="BJ1192" i="3"/>
  <c r="BL1193" i="3"/>
  <c r="BJ1193" i="3"/>
  <c r="BK1195" i="3"/>
  <c r="BN1195" i="3"/>
  <c r="BM1145" i="3"/>
  <c r="BN1196" i="3"/>
  <c r="BK1196" i="3"/>
  <c r="BL1196" i="3"/>
  <c r="BJ1196" i="3"/>
  <c r="BJ1197" i="3"/>
  <c r="BM1137" i="3"/>
  <c r="BN1198" i="3"/>
  <c r="BK1198" i="3"/>
  <c r="O989" i="3"/>
  <c r="S989" i="3"/>
  <c r="W989" i="3"/>
  <c r="AA989" i="3"/>
  <c r="AE989" i="3"/>
  <c r="AI989" i="3"/>
  <c r="AM989" i="3"/>
  <c r="AQ989" i="3"/>
  <c r="AU989" i="3"/>
  <c r="AY989" i="3"/>
  <c r="BC989" i="3"/>
  <c r="BG989" i="3"/>
  <c r="P989" i="3"/>
  <c r="AF989" i="3"/>
  <c r="AV989" i="3"/>
  <c r="T989" i="3"/>
  <c r="AJ989" i="3"/>
  <c r="AZ989" i="3"/>
  <c r="AB989" i="3"/>
  <c r="AR989" i="3"/>
  <c r="BH989" i="3"/>
  <c r="X989" i="3"/>
  <c r="AN989" i="3"/>
  <c r="BD989" i="3"/>
  <c r="M973" i="3"/>
  <c r="Q973" i="3"/>
  <c r="U973" i="3"/>
  <c r="Y973" i="3"/>
  <c r="AC973" i="3"/>
  <c r="AG973" i="3"/>
  <c r="AK973" i="3"/>
  <c r="AO973" i="3"/>
  <c r="AS973" i="3"/>
  <c r="AW973" i="3"/>
  <c r="BA973" i="3"/>
  <c r="BE973" i="3"/>
  <c r="BI973" i="3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O973" i="3"/>
  <c r="S973" i="3"/>
  <c r="W973" i="3"/>
  <c r="AA973" i="3"/>
  <c r="AE973" i="3"/>
  <c r="AI973" i="3"/>
  <c r="AM973" i="3"/>
  <c r="AQ973" i="3"/>
  <c r="AU973" i="3"/>
  <c r="AY973" i="3"/>
  <c r="BC973" i="3"/>
  <c r="BG973" i="3"/>
  <c r="P973" i="3"/>
  <c r="AF973" i="3"/>
  <c r="AV973" i="3"/>
  <c r="T973" i="3"/>
  <c r="AJ973" i="3"/>
  <c r="AZ973" i="3"/>
  <c r="X973" i="3"/>
  <c r="AN973" i="3"/>
  <c r="BD973" i="3"/>
  <c r="AB973" i="3"/>
  <c r="AR973" i="3"/>
  <c r="BH973" i="3"/>
  <c r="N998" i="3"/>
  <c r="R998" i="3"/>
  <c r="V998" i="3"/>
  <c r="Z998" i="3"/>
  <c r="AD998" i="3"/>
  <c r="AH998" i="3"/>
  <c r="AL998" i="3"/>
  <c r="AP998" i="3"/>
  <c r="AT998" i="3"/>
  <c r="AX998" i="3"/>
  <c r="BB998" i="3"/>
  <c r="BF998" i="3"/>
  <c r="X998" i="3"/>
  <c r="AF998" i="3"/>
  <c r="AN998" i="3"/>
  <c r="AV998" i="3"/>
  <c r="BD998" i="3"/>
  <c r="O998" i="3"/>
  <c r="S998" i="3"/>
  <c r="W998" i="3"/>
  <c r="AA998" i="3"/>
  <c r="AE998" i="3"/>
  <c r="AI998" i="3"/>
  <c r="AM998" i="3"/>
  <c r="AQ998" i="3"/>
  <c r="AU998" i="3"/>
  <c r="AY998" i="3"/>
  <c r="BC998" i="3"/>
  <c r="BG998" i="3"/>
  <c r="M998" i="3"/>
  <c r="Q998" i="3"/>
  <c r="U998" i="3"/>
  <c r="Y998" i="3"/>
  <c r="AC998" i="3"/>
  <c r="AG998" i="3"/>
  <c r="AK998" i="3"/>
  <c r="AO998" i="3"/>
  <c r="AS998" i="3"/>
  <c r="BA998" i="3"/>
  <c r="BE998" i="3"/>
  <c r="P998" i="3"/>
  <c r="T998" i="3"/>
  <c r="AB998" i="3"/>
  <c r="AJ998" i="3"/>
  <c r="AR998" i="3"/>
  <c r="AZ998" i="3"/>
  <c r="BH998" i="3"/>
  <c r="AW998" i="3"/>
  <c r="BI998" i="3"/>
  <c r="N997" i="3"/>
  <c r="R997" i="3"/>
  <c r="V997" i="3"/>
  <c r="Z997" i="3"/>
  <c r="Q997" i="3"/>
  <c r="W997" i="3"/>
  <c r="AB997" i="3"/>
  <c r="AF997" i="3"/>
  <c r="AJ997" i="3"/>
  <c r="AN997" i="3"/>
  <c r="AR997" i="3"/>
  <c r="AV997" i="3"/>
  <c r="AZ997" i="3"/>
  <c r="BD997" i="3"/>
  <c r="BH997" i="3"/>
  <c r="AL997" i="3"/>
  <c r="AX997" i="3"/>
  <c r="P997" i="3"/>
  <c r="AA997" i="3"/>
  <c r="AM997" i="3"/>
  <c r="AU997" i="3"/>
  <c r="BC997" i="3"/>
  <c r="M997" i="3"/>
  <c r="S997" i="3"/>
  <c r="X997" i="3"/>
  <c r="AC997" i="3"/>
  <c r="AG997" i="3"/>
  <c r="AK997" i="3"/>
  <c r="AO997" i="3"/>
  <c r="AS997" i="3"/>
  <c r="AW997" i="3"/>
  <c r="BA997" i="3"/>
  <c r="BE997" i="3"/>
  <c r="BI997" i="3"/>
  <c r="AH997" i="3"/>
  <c r="O997" i="3"/>
  <c r="T997" i="3"/>
  <c r="Y997" i="3"/>
  <c r="AD997" i="3"/>
  <c r="AP997" i="3"/>
  <c r="AT997" i="3"/>
  <c r="BB997" i="3"/>
  <c r="BF997" i="3"/>
  <c r="U997" i="3"/>
  <c r="AE997" i="3"/>
  <c r="AI997" i="3"/>
  <c r="AQ997" i="3"/>
  <c r="AY997" i="3"/>
  <c r="BG997" i="3"/>
  <c r="M995" i="3"/>
  <c r="Q995" i="3"/>
  <c r="U995" i="3"/>
  <c r="Y995" i="3"/>
  <c r="AC995" i="3"/>
  <c r="AG995" i="3"/>
  <c r="AK995" i="3"/>
  <c r="AO995" i="3"/>
  <c r="AS995" i="3"/>
  <c r="AW995" i="3"/>
  <c r="BA995" i="3"/>
  <c r="BE995" i="3"/>
  <c r="BI995" i="3"/>
  <c r="N995" i="3"/>
  <c r="R995" i="3"/>
  <c r="V995" i="3"/>
  <c r="Z995" i="3"/>
  <c r="AD995" i="3"/>
  <c r="AH995" i="3"/>
  <c r="AL995" i="3"/>
  <c r="AP995" i="3"/>
  <c r="AT995" i="3"/>
  <c r="AX995" i="3"/>
  <c r="BB995" i="3"/>
  <c r="BF995" i="3"/>
  <c r="O995" i="3"/>
  <c r="W995" i="3"/>
  <c r="AE995" i="3"/>
  <c r="AM995" i="3"/>
  <c r="AU995" i="3"/>
  <c r="BC995" i="3"/>
  <c r="AA995" i="3"/>
  <c r="AI995" i="3"/>
  <c r="AQ995" i="3"/>
  <c r="BG995" i="3"/>
  <c r="T995" i="3"/>
  <c r="AB995" i="3"/>
  <c r="AJ995" i="3"/>
  <c r="AZ995" i="3"/>
  <c r="BH995" i="3"/>
  <c r="P995" i="3"/>
  <c r="X995" i="3"/>
  <c r="AF995" i="3"/>
  <c r="AN995" i="3"/>
  <c r="AV995" i="3"/>
  <c r="BD995" i="3"/>
  <c r="S995" i="3"/>
  <c r="AY995" i="3"/>
  <c r="AR995" i="3"/>
  <c r="M987" i="3"/>
  <c r="Q987" i="3"/>
  <c r="U987" i="3"/>
  <c r="Y987" i="3"/>
  <c r="AC987" i="3"/>
  <c r="R987" i="3"/>
  <c r="W987" i="3"/>
  <c r="AB987" i="3"/>
  <c r="AG987" i="3"/>
  <c r="AK987" i="3"/>
  <c r="AO987" i="3"/>
  <c r="AS987" i="3"/>
  <c r="AW987" i="3"/>
  <c r="BA987" i="3"/>
  <c r="BE987" i="3"/>
  <c r="BI987" i="3"/>
  <c r="N987" i="3"/>
  <c r="S987" i="3"/>
  <c r="X987" i="3"/>
  <c r="AD987" i="3"/>
  <c r="AH987" i="3"/>
  <c r="AL987" i="3"/>
  <c r="AP987" i="3"/>
  <c r="AT987" i="3"/>
  <c r="AX987" i="3"/>
  <c r="BB987" i="3"/>
  <c r="BF987" i="3"/>
  <c r="O987" i="3"/>
  <c r="T987" i="3"/>
  <c r="Z987" i="3"/>
  <c r="AE987" i="3"/>
  <c r="AI987" i="3"/>
  <c r="AM987" i="3"/>
  <c r="AQ987" i="3"/>
  <c r="AU987" i="3"/>
  <c r="AY987" i="3"/>
  <c r="BC987" i="3"/>
  <c r="BG987" i="3"/>
  <c r="P987" i="3"/>
  <c r="AJ987" i="3"/>
  <c r="AZ987" i="3"/>
  <c r="AF987" i="3"/>
  <c r="AV987" i="3"/>
  <c r="V987" i="3"/>
  <c r="AN987" i="3"/>
  <c r="BD987" i="3"/>
  <c r="AA987" i="3"/>
  <c r="AR987" i="3"/>
  <c r="BH987" i="3"/>
  <c r="O984" i="3"/>
  <c r="S984" i="3"/>
  <c r="W984" i="3"/>
  <c r="AA984" i="3"/>
  <c r="AE984" i="3"/>
  <c r="AI984" i="3"/>
  <c r="AM984" i="3"/>
  <c r="AQ984" i="3"/>
  <c r="AU984" i="3"/>
  <c r="AY984" i="3"/>
  <c r="BC984" i="3"/>
  <c r="BG984" i="3"/>
  <c r="P984" i="3"/>
  <c r="T984" i="3"/>
  <c r="X984" i="3"/>
  <c r="AB984" i="3"/>
  <c r="AF984" i="3"/>
  <c r="AJ984" i="3"/>
  <c r="AN984" i="3"/>
  <c r="AR984" i="3"/>
  <c r="AV984" i="3"/>
  <c r="AZ984" i="3"/>
  <c r="BD984" i="3"/>
  <c r="BH984" i="3"/>
  <c r="M984" i="3"/>
  <c r="Q984" i="3"/>
  <c r="U984" i="3"/>
  <c r="Y984" i="3"/>
  <c r="AC984" i="3"/>
  <c r="AG984" i="3"/>
  <c r="AK984" i="3"/>
  <c r="AO984" i="3"/>
  <c r="AS984" i="3"/>
  <c r="AW984" i="3"/>
  <c r="BA984" i="3"/>
  <c r="BE984" i="3"/>
  <c r="BI984" i="3"/>
  <c r="Z984" i="3"/>
  <c r="AP984" i="3"/>
  <c r="BF984" i="3"/>
  <c r="N984" i="3"/>
  <c r="AD984" i="3"/>
  <c r="AT984" i="3"/>
  <c r="R984" i="3"/>
  <c r="AH984" i="3"/>
  <c r="AX984" i="3"/>
  <c r="K994" i="3"/>
  <c r="BG993" i="3"/>
  <c r="AY993" i="3"/>
  <c r="AQ993" i="3"/>
  <c r="AI993" i="3"/>
  <c r="AA993" i="3"/>
  <c r="M993" i="3"/>
  <c r="Q993" i="3"/>
  <c r="U993" i="3"/>
  <c r="BM993" i="3" s="1"/>
  <c r="Y993" i="3"/>
  <c r="AC993" i="3"/>
  <c r="AG993" i="3"/>
  <c r="AK993" i="3"/>
  <c r="AO993" i="3"/>
  <c r="AS993" i="3"/>
  <c r="AW993" i="3"/>
  <c r="BA993" i="3"/>
  <c r="BE993" i="3"/>
  <c r="BI993" i="3"/>
  <c r="N993" i="3"/>
  <c r="R993" i="3"/>
  <c r="V993" i="3"/>
  <c r="Z993" i="3"/>
  <c r="AD993" i="3"/>
  <c r="AH993" i="3"/>
  <c r="AL993" i="3"/>
  <c r="AP993" i="3"/>
  <c r="AT993" i="3"/>
  <c r="AX993" i="3"/>
  <c r="BB993" i="3"/>
  <c r="BF993" i="3"/>
  <c r="L992" i="3"/>
  <c r="K992" i="3"/>
  <c r="M989" i="3"/>
  <c r="AL984" i="3"/>
  <c r="P981" i="3"/>
  <c r="T981" i="3"/>
  <c r="X981" i="3"/>
  <c r="AB981" i="3"/>
  <c r="AF981" i="3"/>
  <c r="AJ981" i="3"/>
  <c r="AN981" i="3"/>
  <c r="AR981" i="3"/>
  <c r="AV981" i="3"/>
  <c r="AZ981" i="3"/>
  <c r="BD981" i="3"/>
  <c r="BH981" i="3"/>
  <c r="M981" i="3"/>
  <c r="Q981" i="3"/>
  <c r="U981" i="3"/>
  <c r="Y981" i="3"/>
  <c r="AC981" i="3"/>
  <c r="AG981" i="3"/>
  <c r="AK981" i="3"/>
  <c r="AO981" i="3"/>
  <c r="AS981" i="3"/>
  <c r="AW981" i="3"/>
  <c r="BA981" i="3"/>
  <c r="BE981" i="3"/>
  <c r="BI981" i="3"/>
  <c r="N981" i="3"/>
  <c r="R981" i="3"/>
  <c r="V981" i="3"/>
  <c r="Z981" i="3"/>
  <c r="AD981" i="3"/>
  <c r="AH981" i="3"/>
  <c r="AL981" i="3"/>
  <c r="AP981" i="3"/>
  <c r="AT981" i="3"/>
  <c r="AX981" i="3"/>
  <c r="BB981" i="3"/>
  <c r="BF981" i="3"/>
  <c r="O981" i="3"/>
  <c r="AE981" i="3"/>
  <c r="AU981" i="3"/>
  <c r="S981" i="3"/>
  <c r="AI981" i="3"/>
  <c r="AY981" i="3"/>
  <c r="W981" i="3"/>
  <c r="AM981" i="3"/>
  <c r="BC981" i="3"/>
  <c r="AA981" i="3"/>
  <c r="AQ981" i="3"/>
  <c r="BG981" i="3"/>
  <c r="K996" i="3"/>
  <c r="L994" i="3"/>
  <c r="BD993" i="3"/>
  <c r="AV993" i="3"/>
  <c r="AN993" i="3"/>
  <c r="AF993" i="3"/>
  <c r="X993" i="3"/>
  <c r="P993" i="3"/>
  <c r="AV991" i="3"/>
  <c r="AF991" i="3"/>
  <c r="L990" i="3"/>
  <c r="K990" i="3"/>
  <c r="V984" i="3"/>
  <c r="P977" i="3"/>
  <c r="AF977" i="3"/>
  <c r="AV977" i="3"/>
  <c r="T977" i="3"/>
  <c r="AJ977" i="3"/>
  <c r="AZ977" i="3"/>
  <c r="X977" i="3"/>
  <c r="AN977" i="3"/>
  <c r="BD977" i="3"/>
  <c r="AB977" i="3"/>
  <c r="AR977" i="3"/>
  <c r="BH977" i="3"/>
  <c r="N982" i="3"/>
  <c r="R982" i="3"/>
  <c r="V982" i="3"/>
  <c r="Z982" i="3"/>
  <c r="AD982" i="3"/>
  <c r="AH982" i="3"/>
  <c r="AL982" i="3"/>
  <c r="AP982" i="3"/>
  <c r="AT982" i="3"/>
  <c r="AX982" i="3"/>
  <c r="BB982" i="3"/>
  <c r="BF982" i="3"/>
  <c r="O982" i="3"/>
  <c r="S982" i="3"/>
  <c r="W982" i="3"/>
  <c r="AA982" i="3"/>
  <c r="AE982" i="3"/>
  <c r="AI982" i="3"/>
  <c r="AM982" i="3"/>
  <c r="AQ982" i="3"/>
  <c r="AU982" i="3"/>
  <c r="AY982" i="3"/>
  <c r="BC982" i="3"/>
  <c r="BG982" i="3"/>
  <c r="Q982" i="3"/>
  <c r="Y982" i="3"/>
  <c r="AG982" i="3"/>
  <c r="AO982" i="3"/>
  <c r="AW982" i="3"/>
  <c r="BE982" i="3"/>
  <c r="T982" i="3"/>
  <c r="AB982" i="3"/>
  <c r="AJ982" i="3"/>
  <c r="AR982" i="3"/>
  <c r="AZ982" i="3"/>
  <c r="BH982" i="3"/>
  <c r="M982" i="3"/>
  <c r="U982" i="3"/>
  <c r="AC982" i="3"/>
  <c r="AK982" i="3"/>
  <c r="AS982" i="3"/>
  <c r="BA982" i="3"/>
  <c r="BI982" i="3"/>
  <c r="AN982" i="3"/>
  <c r="P982" i="3"/>
  <c r="AV982" i="3"/>
  <c r="X982" i="3"/>
  <c r="BD982" i="3"/>
  <c r="L996" i="3"/>
  <c r="BC993" i="3"/>
  <c r="AU993" i="3"/>
  <c r="AM993" i="3"/>
  <c r="AE993" i="3"/>
  <c r="W993" i="3"/>
  <c r="O993" i="3"/>
  <c r="O991" i="3"/>
  <c r="S991" i="3"/>
  <c r="BK991" i="3" s="1"/>
  <c r="W991" i="3"/>
  <c r="AA991" i="3"/>
  <c r="AE991" i="3"/>
  <c r="AI991" i="3"/>
  <c r="AM991" i="3"/>
  <c r="AQ991" i="3"/>
  <c r="AU991" i="3"/>
  <c r="AY991" i="3"/>
  <c r="BC991" i="3"/>
  <c r="BG991" i="3"/>
  <c r="L988" i="3"/>
  <c r="K988" i="3"/>
  <c r="N985" i="3"/>
  <c r="R985" i="3"/>
  <c r="V985" i="3"/>
  <c r="Z985" i="3"/>
  <c r="AD985" i="3"/>
  <c r="AH985" i="3"/>
  <c r="AL985" i="3"/>
  <c r="AP985" i="3"/>
  <c r="AT985" i="3"/>
  <c r="O985" i="3"/>
  <c r="S985" i="3"/>
  <c r="W985" i="3"/>
  <c r="AA985" i="3"/>
  <c r="AE985" i="3"/>
  <c r="AI985" i="3"/>
  <c r="AM985" i="3"/>
  <c r="AQ985" i="3"/>
  <c r="AU985" i="3"/>
  <c r="AY985" i="3"/>
  <c r="BC985" i="3"/>
  <c r="BG985" i="3"/>
  <c r="M983" i="3"/>
  <c r="Q983" i="3"/>
  <c r="U983" i="3"/>
  <c r="Y983" i="3"/>
  <c r="AC983" i="3"/>
  <c r="R983" i="3"/>
  <c r="W983" i="3"/>
  <c r="AB983" i="3"/>
  <c r="AG983" i="3"/>
  <c r="AK983" i="3"/>
  <c r="AO983" i="3"/>
  <c r="AS983" i="3"/>
  <c r="AW983" i="3"/>
  <c r="BA983" i="3"/>
  <c r="BE983" i="3"/>
  <c r="BI983" i="3"/>
  <c r="N983" i="3"/>
  <c r="S983" i="3"/>
  <c r="X983" i="3"/>
  <c r="AD983" i="3"/>
  <c r="AH983" i="3"/>
  <c r="AL983" i="3"/>
  <c r="AP983" i="3"/>
  <c r="AT983" i="3"/>
  <c r="AX983" i="3"/>
  <c r="BB983" i="3"/>
  <c r="BF983" i="3"/>
  <c r="O983" i="3"/>
  <c r="T983" i="3"/>
  <c r="Z983" i="3"/>
  <c r="AE983" i="3"/>
  <c r="AI983" i="3"/>
  <c r="AM983" i="3"/>
  <c r="AQ983" i="3"/>
  <c r="AU983" i="3"/>
  <c r="AY983" i="3"/>
  <c r="BC983" i="3"/>
  <c r="BG983" i="3"/>
  <c r="BN980" i="3"/>
  <c r="BF991" i="3"/>
  <c r="BB991" i="3"/>
  <c r="AX991" i="3"/>
  <c r="AT991" i="3"/>
  <c r="AP991" i="3"/>
  <c r="AL991" i="3"/>
  <c r="AH991" i="3"/>
  <c r="AD991" i="3"/>
  <c r="Z991" i="3"/>
  <c r="V991" i="3"/>
  <c r="R991" i="3"/>
  <c r="N991" i="3"/>
  <c r="BF989" i="3"/>
  <c r="BB989" i="3"/>
  <c r="AX989" i="3"/>
  <c r="AT989" i="3"/>
  <c r="AP989" i="3"/>
  <c r="AL989" i="3"/>
  <c r="AH989" i="3"/>
  <c r="AD989" i="3"/>
  <c r="Z989" i="3"/>
  <c r="V989" i="3"/>
  <c r="R989" i="3"/>
  <c r="N989" i="3"/>
  <c r="K986" i="3"/>
  <c r="BH985" i="3"/>
  <c r="AZ985" i="3"/>
  <c r="AN985" i="3"/>
  <c r="X985" i="3"/>
  <c r="M985" i="3"/>
  <c r="BH983" i="3"/>
  <c r="AR983" i="3"/>
  <c r="AA983" i="3"/>
  <c r="P975" i="3"/>
  <c r="AF975" i="3"/>
  <c r="AV975" i="3"/>
  <c r="T975" i="3"/>
  <c r="AJ975" i="3"/>
  <c r="AZ975" i="3"/>
  <c r="X975" i="3"/>
  <c r="AN975" i="3"/>
  <c r="BD975" i="3"/>
  <c r="AB975" i="3"/>
  <c r="AR975" i="3"/>
  <c r="BH975" i="3"/>
  <c r="BI991" i="3"/>
  <c r="BE991" i="3"/>
  <c r="BA991" i="3"/>
  <c r="AW991" i="3"/>
  <c r="AS991" i="3"/>
  <c r="AO991" i="3"/>
  <c r="AK991" i="3"/>
  <c r="AG991" i="3"/>
  <c r="AC991" i="3"/>
  <c r="Y991" i="3"/>
  <c r="U991" i="3"/>
  <c r="Q991" i="3"/>
  <c r="BI989" i="3"/>
  <c r="BE989" i="3"/>
  <c r="BA989" i="3"/>
  <c r="AW989" i="3"/>
  <c r="AS989" i="3"/>
  <c r="AO989" i="3"/>
  <c r="AK989" i="3"/>
  <c r="AG989" i="3"/>
  <c r="AC989" i="3"/>
  <c r="Y989" i="3"/>
  <c r="U989" i="3"/>
  <c r="Q989" i="3"/>
  <c r="BF985" i="3"/>
  <c r="AX985" i="3"/>
  <c r="AJ985" i="3"/>
  <c r="T985" i="3"/>
  <c r="BD983" i="3"/>
  <c r="AN983" i="3"/>
  <c r="V983" i="3"/>
  <c r="BE980" i="3"/>
  <c r="AO980" i="3"/>
  <c r="N980" i="3"/>
  <c r="R980" i="3"/>
  <c r="V980" i="3"/>
  <c r="Z980" i="3"/>
  <c r="AD980" i="3"/>
  <c r="AH980" i="3"/>
  <c r="AL980" i="3"/>
  <c r="AP980" i="3"/>
  <c r="AT980" i="3"/>
  <c r="AX980" i="3"/>
  <c r="BB980" i="3"/>
  <c r="BF980" i="3"/>
  <c r="O980" i="3"/>
  <c r="S980" i="3"/>
  <c r="W980" i="3"/>
  <c r="AA980" i="3"/>
  <c r="AE980" i="3"/>
  <c r="AI980" i="3"/>
  <c r="AM980" i="3"/>
  <c r="AQ980" i="3"/>
  <c r="AU980" i="3"/>
  <c r="AY980" i="3"/>
  <c r="BC980" i="3"/>
  <c r="BG980" i="3"/>
  <c r="P980" i="3"/>
  <c r="BK980" i="3" s="1"/>
  <c r="T980" i="3"/>
  <c r="X980" i="3"/>
  <c r="AB980" i="3"/>
  <c r="AF980" i="3"/>
  <c r="AJ980" i="3"/>
  <c r="AN980" i="3"/>
  <c r="AR980" i="3"/>
  <c r="AV980" i="3"/>
  <c r="AZ980" i="3"/>
  <c r="BD980" i="3"/>
  <c r="BH980" i="3"/>
  <c r="L979" i="3"/>
  <c r="X979" i="3" s="1"/>
  <c r="BI985" i="3"/>
  <c r="BE985" i="3"/>
  <c r="BA985" i="3"/>
  <c r="AW985" i="3"/>
  <c r="AS985" i="3"/>
  <c r="AO985" i="3"/>
  <c r="AK985" i="3"/>
  <c r="AG985" i="3"/>
  <c r="AC985" i="3"/>
  <c r="Y985" i="3"/>
  <c r="U985" i="3"/>
  <c r="Q985" i="3"/>
  <c r="AW980" i="3"/>
  <c r="AG980" i="3"/>
  <c r="Q980" i="3"/>
  <c r="AU979" i="3"/>
  <c r="S978" i="3"/>
  <c r="AI978" i="3"/>
  <c r="X978" i="3"/>
  <c r="AN978" i="3"/>
  <c r="BD978" i="3"/>
  <c r="U978" i="3"/>
  <c r="AK978" i="3"/>
  <c r="BA978" i="3"/>
  <c r="S976" i="3"/>
  <c r="AI976" i="3"/>
  <c r="AY976" i="3"/>
  <c r="T976" i="3"/>
  <c r="AJ976" i="3"/>
  <c r="AZ976" i="3"/>
  <c r="Q976" i="3"/>
  <c r="AG976" i="3"/>
  <c r="AW976" i="3"/>
  <c r="O974" i="3"/>
  <c r="AE974" i="3"/>
  <c r="AU974" i="3"/>
  <c r="P974" i="3"/>
  <c r="AF974" i="3"/>
  <c r="AV974" i="3"/>
  <c r="M974" i="3"/>
  <c r="AC974" i="3"/>
  <c r="AS974" i="3"/>
  <c r="BI974" i="3"/>
  <c r="V978" i="3"/>
  <c r="L978" i="3"/>
  <c r="AA978" i="3" s="1"/>
  <c r="M977" i="3"/>
  <c r="Q977" i="3"/>
  <c r="U977" i="3"/>
  <c r="Y977" i="3"/>
  <c r="AC977" i="3"/>
  <c r="AG977" i="3"/>
  <c r="AK977" i="3"/>
  <c r="AO977" i="3"/>
  <c r="AS977" i="3"/>
  <c r="AW977" i="3"/>
  <c r="BA977" i="3"/>
  <c r="BE977" i="3"/>
  <c r="BI977" i="3"/>
  <c r="N977" i="3"/>
  <c r="R977" i="3"/>
  <c r="V977" i="3"/>
  <c r="Z977" i="3"/>
  <c r="AD977" i="3"/>
  <c r="AH977" i="3"/>
  <c r="AL977" i="3"/>
  <c r="AP977" i="3"/>
  <c r="AT977" i="3"/>
  <c r="AX977" i="3"/>
  <c r="BB977" i="3"/>
  <c r="BF977" i="3"/>
  <c r="O977" i="3"/>
  <c r="S977" i="3"/>
  <c r="W977" i="3"/>
  <c r="AA977" i="3"/>
  <c r="AE977" i="3"/>
  <c r="AI977" i="3"/>
  <c r="AM977" i="3"/>
  <c r="AQ977" i="3"/>
  <c r="AU977" i="3"/>
  <c r="AY977" i="3"/>
  <c r="BC977" i="3"/>
  <c r="BG977" i="3"/>
  <c r="AL976" i="3"/>
  <c r="L976" i="3"/>
  <c r="O976" i="3" s="1"/>
  <c r="M975" i="3"/>
  <c r="Q975" i="3"/>
  <c r="U975" i="3"/>
  <c r="Y975" i="3"/>
  <c r="AC975" i="3"/>
  <c r="AG975" i="3"/>
  <c r="AK975" i="3"/>
  <c r="AO975" i="3"/>
  <c r="AS975" i="3"/>
  <c r="AW975" i="3"/>
  <c r="BA975" i="3"/>
  <c r="BE975" i="3"/>
  <c r="BI975" i="3"/>
  <c r="N975" i="3"/>
  <c r="R975" i="3"/>
  <c r="V975" i="3"/>
  <c r="Z975" i="3"/>
  <c r="AD975" i="3"/>
  <c r="AH975" i="3"/>
  <c r="AL975" i="3"/>
  <c r="AP975" i="3"/>
  <c r="AT975" i="3"/>
  <c r="AX975" i="3"/>
  <c r="BB975" i="3"/>
  <c r="BF975" i="3"/>
  <c r="O975" i="3"/>
  <c r="S975" i="3"/>
  <c r="W975" i="3"/>
  <c r="AA975" i="3"/>
  <c r="AE975" i="3"/>
  <c r="AI975" i="3"/>
  <c r="AM975" i="3"/>
  <c r="AQ975" i="3"/>
  <c r="AU975" i="3"/>
  <c r="AY975" i="3"/>
  <c r="BC975" i="3"/>
  <c r="BG975" i="3"/>
  <c r="BB974" i="3"/>
  <c r="AL974" i="3"/>
  <c r="V974" i="3"/>
  <c r="L974" i="3"/>
  <c r="BB978" i="3"/>
  <c r="AT978" i="3"/>
  <c r="AH978" i="3"/>
  <c r="R978" i="3"/>
  <c r="AX976" i="3"/>
  <c r="AH976" i="3"/>
  <c r="R976" i="3"/>
  <c r="AX974" i="3"/>
  <c r="AH974" i="3"/>
  <c r="R974" i="3"/>
  <c r="E775" i="3"/>
  <c r="F775" i="3"/>
  <c r="K775" i="3" s="1"/>
  <c r="G775" i="3"/>
  <c r="H775" i="3"/>
  <c r="I775" i="3"/>
  <c r="J775" i="3"/>
  <c r="E776" i="3"/>
  <c r="F776" i="3"/>
  <c r="K776" i="3" s="1"/>
  <c r="G776" i="3"/>
  <c r="H776" i="3"/>
  <c r="I776" i="3"/>
  <c r="J776" i="3"/>
  <c r="E777" i="3"/>
  <c r="F777" i="3"/>
  <c r="K777" i="3" s="1"/>
  <c r="G777" i="3"/>
  <c r="H777" i="3"/>
  <c r="I777" i="3"/>
  <c r="J777" i="3"/>
  <c r="E778" i="3"/>
  <c r="F778" i="3"/>
  <c r="K778" i="3" s="1"/>
  <c r="G778" i="3"/>
  <c r="H778" i="3"/>
  <c r="I778" i="3"/>
  <c r="J778" i="3"/>
  <c r="E779" i="3"/>
  <c r="F779" i="3"/>
  <c r="G779" i="3"/>
  <c r="H779" i="3"/>
  <c r="I779" i="3"/>
  <c r="L779" i="3" s="1"/>
  <c r="J779" i="3"/>
  <c r="K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E780" i="3"/>
  <c r="F780" i="3"/>
  <c r="G780" i="3"/>
  <c r="H780" i="3"/>
  <c r="I780" i="3"/>
  <c r="L780" i="3" s="1"/>
  <c r="J780" i="3"/>
  <c r="K78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E781" i="3"/>
  <c r="F781" i="3"/>
  <c r="G781" i="3"/>
  <c r="H781" i="3"/>
  <c r="I781" i="3"/>
  <c r="L781" i="3" s="1"/>
  <c r="J781" i="3"/>
  <c r="K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E782" i="3"/>
  <c r="F782" i="3"/>
  <c r="G782" i="3"/>
  <c r="H782" i="3"/>
  <c r="I782" i="3"/>
  <c r="L782" i="3" s="1"/>
  <c r="J782" i="3"/>
  <c r="K782" i="3"/>
  <c r="O782" i="3"/>
  <c r="S782" i="3"/>
  <c r="W782" i="3"/>
  <c r="AA782" i="3"/>
  <c r="AE782" i="3"/>
  <c r="AI782" i="3"/>
  <c r="AM782" i="3"/>
  <c r="AQ782" i="3"/>
  <c r="AS782" i="3"/>
  <c r="AU782" i="3"/>
  <c r="AW782" i="3"/>
  <c r="AY782" i="3"/>
  <c r="BA782" i="3"/>
  <c r="BC782" i="3"/>
  <c r="BE782" i="3"/>
  <c r="BG782" i="3"/>
  <c r="BI782" i="3"/>
  <c r="E783" i="3"/>
  <c r="F783" i="3"/>
  <c r="G783" i="3"/>
  <c r="H783" i="3"/>
  <c r="I783" i="3"/>
  <c r="L783" i="3" s="1"/>
  <c r="J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E784" i="3"/>
  <c r="F784" i="3"/>
  <c r="G784" i="3"/>
  <c r="H784" i="3"/>
  <c r="I784" i="3"/>
  <c r="L784" i="3" s="1"/>
  <c r="J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E785" i="3"/>
  <c r="F785" i="3"/>
  <c r="G785" i="3"/>
  <c r="H785" i="3"/>
  <c r="I785" i="3"/>
  <c r="L785" i="3" s="1"/>
  <c r="J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E786" i="3"/>
  <c r="F786" i="3"/>
  <c r="G786" i="3"/>
  <c r="H786" i="3"/>
  <c r="I786" i="3"/>
  <c r="L786" i="3" s="1"/>
  <c r="J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E787" i="3"/>
  <c r="F787" i="3"/>
  <c r="G787" i="3"/>
  <c r="H787" i="3"/>
  <c r="I787" i="3"/>
  <c r="L787" i="3" s="1"/>
  <c r="J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E788" i="3"/>
  <c r="F788" i="3"/>
  <c r="G788" i="3"/>
  <c r="H788" i="3"/>
  <c r="I788" i="3"/>
  <c r="L788" i="3" s="1"/>
  <c r="J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E789" i="3"/>
  <c r="F789" i="3"/>
  <c r="G789" i="3"/>
  <c r="H789" i="3"/>
  <c r="I789" i="3"/>
  <c r="L789" i="3" s="1"/>
  <c r="J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E790" i="3"/>
  <c r="F790" i="3"/>
  <c r="G790" i="3"/>
  <c r="H790" i="3"/>
  <c r="I790" i="3"/>
  <c r="L790" i="3" s="1"/>
  <c r="J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E791" i="3"/>
  <c r="F791" i="3"/>
  <c r="G791" i="3"/>
  <c r="H791" i="3"/>
  <c r="I791" i="3"/>
  <c r="L791" i="3" s="1"/>
  <c r="J791" i="3"/>
  <c r="K791" i="3"/>
  <c r="M791" i="3"/>
  <c r="BK791" i="3" s="1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AZ791" i="3"/>
  <c r="BA791" i="3"/>
  <c r="BB791" i="3"/>
  <c r="BC791" i="3"/>
  <c r="BD791" i="3"/>
  <c r="BE791" i="3"/>
  <c r="BF791" i="3"/>
  <c r="BG791" i="3"/>
  <c r="BH791" i="3"/>
  <c r="BI791" i="3"/>
  <c r="BL791" i="3"/>
  <c r="BM791" i="3"/>
  <c r="BN791" i="3"/>
  <c r="E792" i="3"/>
  <c r="F792" i="3"/>
  <c r="K792" i="3" s="1"/>
  <c r="G792" i="3"/>
  <c r="H792" i="3"/>
  <c r="I792" i="3"/>
  <c r="J792" i="3"/>
  <c r="L792" i="3"/>
  <c r="E793" i="3"/>
  <c r="F793" i="3"/>
  <c r="K793" i="3" s="1"/>
  <c r="G793" i="3"/>
  <c r="H793" i="3"/>
  <c r="I793" i="3"/>
  <c r="J793" i="3"/>
  <c r="L793" i="3"/>
  <c r="AN793" i="3"/>
  <c r="AR793" i="3"/>
  <c r="AV793" i="3"/>
  <c r="AZ793" i="3"/>
  <c r="BD793" i="3"/>
  <c r="BH793" i="3"/>
  <c r="E794" i="3"/>
  <c r="F794" i="3"/>
  <c r="K794" i="3" s="1"/>
  <c r="G794" i="3"/>
  <c r="H794" i="3"/>
  <c r="I794" i="3"/>
  <c r="J794" i="3"/>
  <c r="L794" i="3" s="1"/>
  <c r="E795" i="3"/>
  <c r="F795" i="3"/>
  <c r="K795" i="3" s="1"/>
  <c r="G795" i="3"/>
  <c r="H795" i="3"/>
  <c r="L795" i="3" s="1"/>
  <c r="I795" i="3"/>
  <c r="J795" i="3"/>
  <c r="E796" i="3"/>
  <c r="F796" i="3"/>
  <c r="K796" i="3" s="1"/>
  <c r="G796" i="3"/>
  <c r="H796" i="3"/>
  <c r="L796" i="3" s="1"/>
  <c r="I796" i="3"/>
  <c r="J796" i="3"/>
  <c r="E797" i="3"/>
  <c r="F797" i="3"/>
  <c r="K797" i="3" s="1"/>
  <c r="G797" i="3"/>
  <c r="H797" i="3"/>
  <c r="I797" i="3"/>
  <c r="J797" i="3"/>
  <c r="E798" i="3"/>
  <c r="F798" i="3"/>
  <c r="K798" i="3" s="1"/>
  <c r="G798" i="3"/>
  <c r="H798" i="3"/>
  <c r="I798" i="3"/>
  <c r="J798" i="3"/>
  <c r="E799" i="3"/>
  <c r="F799" i="3"/>
  <c r="K799" i="3" s="1"/>
  <c r="G799" i="3"/>
  <c r="H799" i="3"/>
  <c r="I799" i="3"/>
  <c r="J799" i="3"/>
  <c r="E800" i="3"/>
  <c r="F800" i="3"/>
  <c r="K800" i="3" s="1"/>
  <c r="G800" i="3"/>
  <c r="H800" i="3"/>
  <c r="I800" i="3"/>
  <c r="J800" i="3"/>
  <c r="E801" i="3"/>
  <c r="F801" i="3"/>
  <c r="K801" i="3" s="1"/>
  <c r="G801" i="3"/>
  <c r="H801" i="3"/>
  <c r="I801" i="3"/>
  <c r="J801" i="3"/>
  <c r="E802" i="3"/>
  <c r="F802" i="3"/>
  <c r="K802" i="3" s="1"/>
  <c r="G802" i="3"/>
  <c r="H802" i="3"/>
  <c r="I802" i="3"/>
  <c r="J802" i="3"/>
  <c r="E803" i="3"/>
  <c r="F803" i="3"/>
  <c r="K803" i="3" s="1"/>
  <c r="G803" i="3"/>
  <c r="H803" i="3"/>
  <c r="I803" i="3"/>
  <c r="J803" i="3"/>
  <c r="E804" i="3"/>
  <c r="F804" i="3"/>
  <c r="K804" i="3" s="1"/>
  <c r="G804" i="3"/>
  <c r="H804" i="3"/>
  <c r="I804" i="3"/>
  <c r="J804" i="3"/>
  <c r="E805" i="3"/>
  <c r="F805" i="3"/>
  <c r="K805" i="3" s="1"/>
  <c r="G805" i="3"/>
  <c r="H805" i="3"/>
  <c r="I805" i="3"/>
  <c r="J805" i="3"/>
  <c r="E806" i="3"/>
  <c r="F806" i="3"/>
  <c r="K806" i="3" s="1"/>
  <c r="G806" i="3"/>
  <c r="H806" i="3"/>
  <c r="I806" i="3"/>
  <c r="J806" i="3"/>
  <c r="E807" i="3"/>
  <c r="F807" i="3"/>
  <c r="K807" i="3" s="1"/>
  <c r="G807" i="3"/>
  <c r="H807" i="3"/>
  <c r="I807" i="3"/>
  <c r="J807" i="3"/>
  <c r="L807" i="3"/>
  <c r="N807" i="3" s="1"/>
  <c r="P807" i="3"/>
  <c r="T807" i="3"/>
  <c r="X807" i="3"/>
  <c r="AB807" i="3"/>
  <c r="AF807" i="3"/>
  <c r="AJ807" i="3"/>
  <c r="AN807" i="3"/>
  <c r="AR807" i="3"/>
  <c r="AV807" i="3"/>
  <c r="AZ807" i="3"/>
  <c r="BD807" i="3"/>
  <c r="BH807" i="3"/>
  <c r="E808" i="3"/>
  <c r="F808" i="3"/>
  <c r="K808" i="3" s="1"/>
  <c r="G808" i="3"/>
  <c r="H808" i="3"/>
  <c r="I808" i="3"/>
  <c r="J808" i="3"/>
  <c r="L808" i="3"/>
  <c r="N808" i="3" s="1"/>
  <c r="P808" i="3"/>
  <c r="T808" i="3"/>
  <c r="X808" i="3"/>
  <c r="AB808" i="3"/>
  <c r="AF808" i="3"/>
  <c r="AJ808" i="3"/>
  <c r="AN808" i="3"/>
  <c r="AR808" i="3"/>
  <c r="AV808" i="3"/>
  <c r="AZ808" i="3"/>
  <c r="BD808" i="3"/>
  <c r="BH808" i="3"/>
  <c r="E809" i="3"/>
  <c r="F809" i="3"/>
  <c r="G809" i="3"/>
  <c r="H809" i="3"/>
  <c r="I809" i="3"/>
  <c r="L809" i="3" s="1"/>
  <c r="J809" i="3"/>
  <c r="K809" i="3"/>
  <c r="N809" i="3" s="1"/>
  <c r="E810" i="3"/>
  <c r="F810" i="3"/>
  <c r="G810" i="3"/>
  <c r="H810" i="3"/>
  <c r="I810" i="3"/>
  <c r="L810" i="3" s="1"/>
  <c r="J810" i="3"/>
  <c r="K810" i="3"/>
  <c r="N810" i="3" s="1"/>
  <c r="E811" i="3"/>
  <c r="F811" i="3"/>
  <c r="G811" i="3"/>
  <c r="H811" i="3"/>
  <c r="I811" i="3"/>
  <c r="L811" i="3" s="1"/>
  <c r="J811" i="3"/>
  <c r="K811" i="3"/>
  <c r="N811" i="3" s="1"/>
  <c r="E812" i="3"/>
  <c r="F812" i="3"/>
  <c r="G812" i="3"/>
  <c r="H812" i="3"/>
  <c r="I812" i="3"/>
  <c r="L812" i="3" s="1"/>
  <c r="J812" i="3"/>
  <c r="K812" i="3"/>
  <c r="N812" i="3" s="1"/>
  <c r="E813" i="3"/>
  <c r="F813" i="3"/>
  <c r="G813" i="3"/>
  <c r="H813" i="3"/>
  <c r="I813" i="3"/>
  <c r="L813" i="3" s="1"/>
  <c r="J813" i="3"/>
  <c r="K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E814" i="3"/>
  <c r="F814" i="3"/>
  <c r="G814" i="3"/>
  <c r="H814" i="3"/>
  <c r="I814" i="3"/>
  <c r="L814" i="3" s="1"/>
  <c r="J814" i="3"/>
  <c r="K814" i="3"/>
  <c r="O814" i="3"/>
  <c r="S814" i="3"/>
  <c r="W814" i="3"/>
  <c r="AA814" i="3"/>
  <c r="AE814" i="3"/>
  <c r="AI814" i="3"/>
  <c r="AM814" i="3"/>
  <c r="AQ814" i="3"/>
  <c r="AU814" i="3"/>
  <c r="AY814" i="3"/>
  <c r="BC814" i="3"/>
  <c r="BG814" i="3"/>
  <c r="E815" i="3"/>
  <c r="F815" i="3"/>
  <c r="G815" i="3"/>
  <c r="H815" i="3"/>
  <c r="I815" i="3"/>
  <c r="L815" i="3" s="1"/>
  <c r="J815" i="3"/>
  <c r="K815" i="3"/>
  <c r="O815" i="3"/>
  <c r="S815" i="3"/>
  <c r="W815" i="3"/>
  <c r="AA815" i="3"/>
  <c r="AE815" i="3"/>
  <c r="AI815" i="3"/>
  <c r="AM815" i="3"/>
  <c r="AQ815" i="3"/>
  <c r="AU815" i="3"/>
  <c r="AY815" i="3"/>
  <c r="BC815" i="3"/>
  <c r="BG815" i="3"/>
  <c r="E816" i="3"/>
  <c r="F816" i="3"/>
  <c r="G816" i="3"/>
  <c r="H816" i="3"/>
  <c r="I816" i="3"/>
  <c r="L816" i="3" s="1"/>
  <c r="J816" i="3"/>
  <c r="K816" i="3"/>
  <c r="O816" i="3"/>
  <c r="S816" i="3"/>
  <c r="W816" i="3"/>
  <c r="AA816" i="3"/>
  <c r="AE816" i="3"/>
  <c r="AI816" i="3"/>
  <c r="AM816" i="3"/>
  <c r="AQ816" i="3"/>
  <c r="AU816" i="3"/>
  <c r="AY816" i="3"/>
  <c r="BC816" i="3"/>
  <c r="BG816" i="3"/>
  <c r="E817" i="3"/>
  <c r="F817" i="3"/>
  <c r="G817" i="3"/>
  <c r="H817" i="3"/>
  <c r="I817" i="3"/>
  <c r="L817" i="3" s="1"/>
  <c r="J817" i="3"/>
  <c r="K817" i="3"/>
  <c r="O817" i="3"/>
  <c r="S817" i="3"/>
  <c r="W817" i="3"/>
  <c r="AA817" i="3"/>
  <c r="AE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E818" i="3"/>
  <c r="F818" i="3"/>
  <c r="K818" i="3" s="1"/>
  <c r="G818" i="3"/>
  <c r="H818" i="3"/>
  <c r="I818" i="3"/>
  <c r="J818" i="3"/>
  <c r="L818" i="3"/>
  <c r="E819" i="3"/>
  <c r="F819" i="3"/>
  <c r="K819" i="3" s="1"/>
  <c r="G819" i="3"/>
  <c r="H819" i="3"/>
  <c r="I819" i="3"/>
  <c r="J819" i="3"/>
  <c r="L819" i="3"/>
  <c r="E820" i="3"/>
  <c r="F820" i="3"/>
  <c r="K820" i="3" s="1"/>
  <c r="G820" i="3"/>
  <c r="H820" i="3"/>
  <c r="I820" i="3"/>
  <c r="J820" i="3"/>
  <c r="L820" i="3"/>
  <c r="E821" i="3"/>
  <c r="F821" i="3"/>
  <c r="K821" i="3" s="1"/>
  <c r="G821" i="3"/>
  <c r="H821" i="3"/>
  <c r="I821" i="3"/>
  <c r="J821" i="3"/>
  <c r="L821" i="3"/>
  <c r="E822" i="3"/>
  <c r="F822" i="3"/>
  <c r="K822" i="3" s="1"/>
  <c r="G822" i="3"/>
  <c r="H822" i="3"/>
  <c r="I822" i="3"/>
  <c r="J822" i="3"/>
  <c r="L822" i="3"/>
  <c r="E823" i="3"/>
  <c r="F823" i="3"/>
  <c r="K823" i="3" s="1"/>
  <c r="G823" i="3"/>
  <c r="H823" i="3"/>
  <c r="I823" i="3"/>
  <c r="J823" i="3"/>
  <c r="L823" i="3"/>
  <c r="E824" i="3"/>
  <c r="F824" i="3"/>
  <c r="K824" i="3" s="1"/>
  <c r="G824" i="3"/>
  <c r="H824" i="3"/>
  <c r="I824" i="3"/>
  <c r="J824" i="3"/>
  <c r="L824" i="3"/>
  <c r="E825" i="3"/>
  <c r="F825" i="3"/>
  <c r="K825" i="3" s="1"/>
  <c r="G825" i="3"/>
  <c r="H825" i="3"/>
  <c r="I825" i="3"/>
  <c r="J825" i="3"/>
  <c r="L825" i="3"/>
  <c r="E826" i="3"/>
  <c r="F826" i="3"/>
  <c r="K826" i="3" s="1"/>
  <c r="G826" i="3"/>
  <c r="H826" i="3"/>
  <c r="I826" i="3"/>
  <c r="J826" i="3"/>
  <c r="L826" i="3"/>
  <c r="E827" i="3"/>
  <c r="F827" i="3"/>
  <c r="K827" i="3" s="1"/>
  <c r="G827" i="3"/>
  <c r="H827" i="3"/>
  <c r="I827" i="3"/>
  <c r="J827" i="3"/>
  <c r="L827" i="3"/>
  <c r="E828" i="3"/>
  <c r="F828" i="3"/>
  <c r="K828" i="3" s="1"/>
  <c r="G828" i="3"/>
  <c r="H828" i="3"/>
  <c r="I828" i="3"/>
  <c r="J828" i="3"/>
  <c r="L828" i="3"/>
  <c r="E829" i="3"/>
  <c r="F829" i="3"/>
  <c r="K829" i="3" s="1"/>
  <c r="G829" i="3"/>
  <c r="H829" i="3"/>
  <c r="I829" i="3"/>
  <c r="J829" i="3"/>
  <c r="L829" i="3"/>
  <c r="E830" i="3"/>
  <c r="F830" i="3"/>
  <c r="K830" i="3" s="1"/>
  <c r="G830" i="3"/>
  <c r="H830" i="3"/>
  <c r="I830" i="3"/>
  <c r="J830" i="3"/>
  <c r="L830" i="3"/>
  <c r="E831" i="3"/>
  <c r="F831" i="3"/>
  <c r="K831" i="3" s="1"/>
  <c r="G831" i="3"/>
  <c r="H831" i="3"/>
  <c r="I831" i="3"/>
  <c r="J831" i="3"/>
  <c r="L831" i="3"/>
  <c r="E832" i="3"/>
  <c r="F832" i="3"/>
  <c r="K832" i="3" s="1"/>
  <c r="G832" i="3"/>
  <c r="H832" i="3"/>
  <c r="I832" i="3"/>
  <c r="J832" i="3"/>
  <c r="L832" i="3"/>
  <c r="E833" i="3"/>
  <c r="F833" i="3"/>
  <c r="K833" i="3" s="1"/>
  <c r="G833" i="3"/>
  <c r="H833" i="3"/>
  <c r="I833" i="3"/>
  <c r="J833" i="3"/>
  <c r="L833" i="3"/>
  <c r="N833" i="3"/>
  <c r="R833" i="3"/>
  <c r="V833" i="3"/>
  <c r="Z833" i="3"/>
  <c r="AD833" i="3"/>
  <c r="AH833" i="3"/>
  <c r="AL833" i="3"/>
  <c r="AP833" i="3"/>
  <c r="AT833" i="3"/>
  <c r="AV833" i="3"/>
  <c r="AX833" i="3"/>
  <c r="AZ833" i="3"/>
  <c r="BB833" i="3"/>
  <c r="BD833" i="3"/>
  <c r="BF833" i="3"/>
  <c r="BH833" i="3"/>
  <c r="E834" i="3"/>
  <c r="F834" i="3"/>
  <c r="K834" i="3" s="1"/>
  <c r="G834" i="3"/>
  <c r="H834" i="3"/>
  <c r="L834" i="3" s="1"/>
  <c r="I834" i="3"/>
  <c r="J834" i="3"/>
  <c r="E835" i="3"/>
  <c r="F835" i="3"/>
  <c r="K835" i="3" s="1"/>
  <c r="G835" i="3"/>
  <c r="H835" i="3"/>
  <c r="L835" i="3" s="1"/>
  <c r="I835" i="3"/>
  <c r="J835" i="3"/>
  <c r="E836" i="3"/>
  <c r="F836" i="3"/>
  <c r="K836" i="3" s="1"/>
  <c r="G836" i="3"/>
  <c r="H836" i="3"/>
  <c r="L836" i="3" s="1"/>
  <c r="I836" i="3"/>
  <c r="J836" i="3"/>
  <c r="E837" i="3"/>
  <c r="F837" i="3"/>
  <c r="K837" i="3" s="1"/>
  <c r="G837" i="3"/>
  <c r="H837" i="3"/>
  <c r="L837" i="3" s="1"/>
  <c r="I837" i="3"/>
  <c r="J837" i="3"/>
  <c r="E838" i="3"/>
  <c r="F838" i="3"/>
  <c r="K838" i="3" s="1"/>
  <c r="G838" i="3"/>
  <c r="H838" i="3"/>
  <c r="L838" i="3" s="1"/>
  <c r="I838" i="3"/>
  <c r="J838" i="3"/>
  <c r="E839" i="3"/>
  <c r="F839" i="3"/>
  <c r="K839" i="3" s="1"/>
  <c r="G839" i="3"/>
  <c r="H839" i="3"/>
  <c r="L839" i="3" s="1"/>
  <c r="I839" i="3"/>
  <c r="J839" i="3"/>
  <c r="E840" i="3"/>
  <c r="F840" i="3"/>
  <c r="K840" i="3" s="1"/>
  <c r="G840" i="3"/>
  <c r="H840" i="3"/>
  <c r="I840" i="3"/>
  <c r="J840" i="3"/>
  <c r="L840" i="3"/>
  <c r="E841" i="3"/>
  <c r="F841" i="3"/>
  <c r="K841" i="3" s="1"/>
  <c r="G841" i="3"/>
  <c r="H841" i="3"/>
  <c r="I841" i="3"/>
  <c r="J841" i="3"/>
  <c r="L841" i="3"/>
  <c r="E842" i="3"/>
  <c r="F842" i="3"/>
  <c r="K842" i="3" s="1"/>
  <c r="G842" i="3"/>
  <c r="H842" i="3"/>
  <c r="I842" i="3"/>
  <c r="J842" i="3"/>
  <c r="L842" i="3"/>
  <c r="E843" i="3"/>
  <c r="F843" i="3"/>
  <c r="K843" i="3" s="1"/>
  <c r="G843" i="3"/>
  <c r="H843" i="3"/>
  <c r="I843" i="3"/>
  <c r="J843" i="3"/>
  <c r="L843" i="3"/>
  <c r="E844" i="3"/>
  <c r="F844" i="3"/>
  <c r="K844" i="3" s="1"/>
  <c r="G844" i="3"/>
  <c r="H844" i="3"/>
  <c r="I844" i="3"/>
  <c r="J844" i="3"/>
  <c r="L844" i="3"/>
  <c r="E845" i="3"/>
  <c r="F845" i="3"/>
  <c r="K845" i="3" s="1"/>
  <c r="G845" i="3"/>
  <c r="H845" i="3"/>
  <c r="I845" i="3"/>
  <c r="J845" i="3"/>
  <c r="L845" i="3"/>
  <c r="E846" i="3"/>
  <c r="F846" i="3"/>
  <c r="K846" i="3" s="1"/>
  <c r="G846" i="3"/>
  <c r="H846" i="3"/>
  <c r="I846" i="3"/>
  <c r="J846" i="3"/>
  <c r="L846" i="3"/>
  <c r="E847" i="3"/>
  <c r="F847" i="3"/>
  <c r="K847" i="3" s="1"/>
  <c r="G847" i="3"/>
  <c r="H847" i="3"/>
  <c r="I847" i="3"/>
  <c r="J847" i="3"/>
  <c r="L847" i="3"/>
  <c r="E848" i="3"/>
  <c r="F848" i="3"/>
  <c r="K848" i="3" s="1"/>
  <c r="G848" i="3"/>
  <c r="H848" i="3"/>
  <c r="I848" i="3"/>
  <c r="J848" i="3"/>
  <c r="L848" i="3"/>
  <c r="E849" i="3"/>
  <c r="F849" i="3"/>
  <c r="K849" i="3" s="1"/>
  <c r="G849" i="3"/>
  <c r="H849" i="3"/>
  <c r="I849" i="3"/>
  <c r="J849" i="3"/>
  <c r="L849" i="3"/>
  <c r="E850" i="3"/>
  <c r="F850" i="3"/>
  <c r="K850" i="3" s="1"/>
  <c r="G850" i="3"/>
  <c r="H850" i="3"/>
  <c r="I850" i="3"/>
  <c r="J850" i="3"/>
  <c r="L850" i="3"/>
  <c r="E851" i="3"/>
  <c r="F851" i="3"/>
  <c r="K851" i="3" s="1"/>
  <c r="G851" i="3"/>
  <c r="H851" i="3"/>
  <c r="I851" i="3"/>
  <c r="J851" i="3"/>
  <c r="L851" i="3"/>
  <c r="E852" i="3"/>
  <c r="F852" i="3"/>
  <c r="K852" i="3" s="1"/>
  <c r="G852" i="3"/>
  <c r="H852" i="3"/>
  <c r="I852" i="3"/>
  <c r="J852" i="3"/>
  <c r="L852" i="3"/>
  <c r="E853" i="3"/>
  <c r="F853" i="3"/>
  <c r="K853" i="3" s="1"/>
  <c r="G853" i="3"/>
  <c r="H853" i="3"/>
  <c r="I853" i="3"/>
  <c r="J853" i="3"/>
  <c r="L853" i="3"/>
  <c r="E854" i="3"/>
  <c r="F854" i="3"/>
  <c r="K854" i="3" s="1"/>
  <c r="G854" i="3"/>
  <c r="H854" i="3"/>
  <c r="I854" i="3"/>
  <c r="J854" i="3"/>
  <c r="L854" i="3"/>
  <c r="E855" i="3"/>
  <c r="F855" i="3"/>
  <c r="K855" i="3" s="1"/>
  <c r="G855" i="3"/>
  <c r="H855" i="3"/>
  <c r="I855" i="3"/>
  <c r="J855" i="3"/>
  <c r="L855" i="3"/>
  <c r="E856" i="3"/>
  <c r="F856" i="3"/>
  <c r="K856" i="3" s="1"/>
  <c r="G856" i="3"/>
  <c r="H856" i="3"/>
  <c r="I856" i="3"/>
  <c r="J856" i="3"/>
  <c r="L856" i="3"/>
  <c r="E857" i="3"/>
  <c r="F857" i="3"/>
  <c r="K857" i="3" s="1"/>
  <c r="G857" i="3"/>
  <c r="H857" i="3"/>
  <c r="I857" i="3"/>
  <c r="J857" i="3"/>
  <c r="L857" i="3"/>
  <c r="E858" i="3"/>
  <c r="F858" i="3"/>
  <c r="K858" i="3" s="1"/>
  <c r="G858" i="3"/>
  <c r="H858" i="3"/>
  <c r="I858" i="3"/>
  <c r="J858" i="3"/>
  <c r="L858" i="3"/>
  <c r="E859" i="3"/>
  <c r="F859" i="3"/>
  <c r="K859" i="3" s="1"/>
  <c r="G859" i="3"/>
  <c r="H859" i="3"/>
  <c r="I859" i="3"/>
  <c r="J859" i="3"/>
  <c r="L859" i="3"/>
  <c r="E860" i="3"/>
  <c r="F860" i="3"/>
  <c r="K860" i="3" s="1"/>
  <c r="G860" i="3"/>
  <c r="H860" i="3"/>
  <c r="I860" i="3"/>
  <c r="J860" i="3"/>
  <c r="L860" i="3"/>
  <c r="E861" i="3"/>
  <c r="F861" i="3"/>
  <c r="K861" i="3" s="1"/>
  <c r="G861" i="3"/>
  <c r="H861" i="3"/>
  <c r="I861" i="3"/>
  <c r="J861" i="3"/>
  <c r="L861" i="3"/>
  <c r="AH861" i="3"/>
  <c r="AP861" i="3"/>
  <c r="AX861" i="3"/>
  <c r="BF861" i="3"/>
  <c r="E862" i="3"/>
  <c r="F862" i="3"/>
  <c r="K862" i="3" s="1"/>
  <c r="G862" i="3"/>
  <c r="H862" i="3"/>
  <c r="I862" i="3"/>
  <c r="J862" i="3"/>
  <c r="E863" i="3"/>
  <c r="F863" i="3"/>
  <c r="K863" i="3" s="1"/>
  <c r="G863" i="3"/>
  <c r="H863" i="3"/>
  <c r="I863" i="3"/>
  <c r="J863" i="3"/>
  <c r="E864" i="3"/>
  <c r="F864" i="3"/>
  <c r="K864" i="3" s="1"/>
  <c r="G864" i="3"/>
  <c r="H864" i="3"/>
  <c r="I864" i="3"/>
  <c r="J864" i="3"/>
  <c r="E865" i="3"/>
  <c r="F865" i="3"/>
  <c r="K865" i="3" s="1"/>
  <c r="G865" i="3"/>
  <c r="H865" i="3"/>
  <c r="I865" i="3"/>
  <c r="J865" i="3"/>
  <c r="E866" i="3"/>
  <c r="F866" i="3"/>
  <c r="K866" i="3" s="1"/>
  <c r="G866" i="3"/>
  <c r="H866" i="3"/>
  <c r="I866" i="3"/>
  <c r="J866" i="3"/>
  <c r="E867" i="3"/>
  <c r="F867" i="3"/>
  <c r="K867" i="3" s="1"/>
  <c r="G867" i="3"/>
  <c r="H867" i="3"/>
  <c r="I867" i="3"/>
  <c r="J867" i="3"/>
  <c r="E868" i="3"/>
  <c r="F868" i="3"/>
  <c r="K868" i="3" s="1"/>
  <c r="G868" i="3"/>
  <c r="H868" i="3"/>
  <c r="I868" i="3"/>
  <c r="J868" i="3"/>
  <c r="E869" i="3"/>
  <c r="F869" i="3"/>
  <c r="K869" i="3" s="1"/>
  <c r="G869" i="3"/>
  <c r="H869" i="3"/>
  <c r="I869" i="3"/>
  <c r="J869" i="3"/>
  <c r="E870" i="3"/>
  <c r="F870" i="3"/>
  <c r="K870" i="3" s="1"/>
  <c r="G870" i="3"/>
  <c r="H870" i="3"/>
  <c r="I870" i="3"/>
  <c r="J870" i="3"/>
  <c r="E871" i="3"/>
  <c r="F871" i="3"/>
  <c r="K871" i="3" s="1"/>
  <c r="G871" i="3"/>
  <c r="H871" i="3"/>
  <c r="I871" i="3"/>
  <c r="J871" i="3"/>
  <c r="E872" i="3"/>
  <c r="F872" i="3"/>
  <c r="K872" i="3" s="1"/>
  <c r="G872" i="3"/>
  <c r="H872" i="3"/>
  <c r="I872" i="3"/>
  <c r="J872" i="3"/>
  <c r="E873" i="3"/>
  <c r="F873" i="3"/>
  <c r="K873" i="3" s="1"/>
  <c r="G873" i="3"/>
  <c r="H873" i="3"/>
  <c r="I873" i="3"/>
  <c r="J873" i="3"/>
  <c r="E874" i="3"/>
  <c r="F874" i="3"/>
  <c r="K874" i="3" s="1"/>
  <c r="G874" i="3"/>
  <c r="H874" i="3"/>
  <c r="I874" i="3"/>
  <c r="J874" i="3"/>
  <c r="E875" i="3"/>
  <c r="F875" i="3"/>
  <c r="K875" i="3" s="1"/>
  <c r="G875" i="3"/>
  <c r="H875" i="3"/>
  <c r="I875" i="3"/>
  <c r="J875" i="3"/>
  <c r="E876" i="3"/>
  <c r="F876" i="3"/>
  <c r="K876" i="3" s="1"/>
  <c r="G876" i="3"/>
  <c r="H876" i="3"/>
  <c r="I876" i="3"/>
  <c r="J876" i="3"/>
  <c r="E877" i="3"/>
  <c r="F877" i="3"/>
  <c r="K877" i="3" s="1"/>
  <c r="G877" i="3"/>
  <c r="H877" i="3"/>
  <c r="I877" i="3"/>
  <c r="J877" i="3"/>
  <c r="E878" i="3"/>
  <c r="F878" i="3"/>
  <c r="K878" i="3" s="1"/>
  <c r="G878" i="3"/>
  <c r="H878" i="3"/>
  <c r="I878" i="3"/>
  <c r="J878" i="3"/>
  <c r="E879" i="3"/>
  <c r="F879" i="3"/>
  <c r="K879" i="3" s="1"/>
  <c r="G879" i="3"/>
  <c r="H879" i="3"/>
  <c r="I879" i="3"/>
  <c r="J879" i="3"/>
  <c r="E880" i="3"/>
  <c r="F880" i="3"/>
  <c r="K880" i="3" s="1"/>
  <c r="G880" i="3"/>
  <c r="H880" i="3"/>
  <c r="I880" i="3"/>
  <c r="J880" i="3"/>
  <c r="E881" i="3"/>
  <c r="F881" i="3"/>
  <c r="K881" i="3" s="1"/>
  <c r="G881" i="3"/>
  <c r="H881" i="3"/>
  <c r="I881" i="3"/>
  <c r="J881" i="3"/>
  <c r="E882" i="3"/>
  <c r="F882" i="3"/>
  <c r="K882" i="3" s="1"/>
  <c r="G882" i="3"/>
  <c r="H882" i="3"/>
  <c r="L882" i="3" s="1"/>
  <c r="I882" i="3"/>
  <c r="J882" i="3"/>
  <c r="E883" i="3"/>
  <c r="F883" i="3"/>
  <c r="K883" i="3" s="1"/>
  <c r="G883" i="3"/>
  <c r="H883" i="3"/>
  <c r="L883" i="3" s="1"/>
  <c r="I883" i="3"/>
  <c r="J883" i="3"/>
  <c r="E884" i="3"/>
  <c r="F884" i="3"/>
  <c r="K884" i="3" s="1"/>
  <c r="G884" i="3"/>
  <c r="H884" i="3"/>
  <c r="L884" i="3" s="1"/>
  <c r="I884" i="3"/>
  <c r="J884" i="3"/>
  <c r="E885" i="3"/>
  <c r="F885" i="3"/>
  <c r="K885" i="3" s="1"/>
  <c r="G885" i="3"/>
  <c r="H885" i="3"/>
  <c r="L885" i="3" s="1"/>
  <c r="I885" i="3"/>
  <c r="J885" i="3"/>
  <c r="E886" i="3"/>
  <c r="F886" i="3"/>
  <c r="K886" i="3" s="1"/>
  <c r="G886" i="3"/>
  <c r="H886" i="3"/>
  <c r="L886" i="3" s="1"/>
  <c r="I886" i="3"/>
  <c r="J886" i="3"/>
  <c r="E887" i="3"/>
  <c r="F887" i="3"/>
  <c r="K887" i="3" s="1"/>
  <c r="G887" i="3"/>
  <c r="H887" i="3"/>
  <c r="L887" i="3" s="1"/>
  <c r="I887" i="3"/>
  <c r="J887" i="3"/>
  <c r="E888" i="3"/>
  <c r="F888" i="3"/>
  <c r="K888" i="3" s="1"/>
  <c r="G888" i="3"/>
  <c r="H888" i="3"/>
  <c r="L888" i="3" s="1"/>
  <c r="I888" i="3"/>
  <c r="J888" i="3"/>
  <c r="E889" i="3"/>
  <c r="F889" i="3"/>
  <c r="K889" i="3" s="1"/>
  <c r="G889" i="3"/>
  <c r="H889" i="3"/>
  <c r="L889" i="3" s="1"/>
  <c r="I889" i="3"/>
  <c r="J889" i="3"/>
  <c r="E890" i="3"/>
  <c r="F890" i="3"/>
  <c r="K890" i="3" s="1"/>
  <c r="G890" i="3"/>
  <c r="H890" i="3"/>
  <c r="L890" i="3" s="1"/>
  <c r="I890" i="3"/>
  <c r="J890" i="3"/>
  <c r="E891" i="3"/>
  <c r="F891" i="3"/>
  <c r="K891" i="3" s="1"/>
  <c r="G891" i="3"/>
  <c r="H891" i="3"/>
  <c r="L891" i="3" s="1"/>
  <c r="I891" i="3"/>
  <c r="J891" i="3"/>
  <c r="E892" i="3"/>
  <c r="F892" i="3"/>
  <c r="K892" i="3" s="1"/>
  <c r="G892" i="3"/>
  <c r="H892" i="3"/>
  <c r="L892" i="3" s="1"/>
  <c r="I892" i="3"/>
  <c r="J892" i="3"/>
  <c r="E893" i="3"/>
  <c r="F893" i="3"/>
  <c r="K893" i="3" s="1"/>
  <c r="G893" i="3"/>
  <c r="H893" i="3"/>
  <c r="L893" i="3" s="1"/>
  <c r="I893" i="3"/>
  <c r="J893" i="3"/>
  <c r="E894" i="3"/>
  <c r="F894" i="3"/>
  <c r="K894" i="3" s="1"/>
  <c r="G894" i="3"/>
  <c r="H894" i="3"/>
  <c r="L894" i="3" s="1"/>
  <c r="I894" i="3"/>
  <c r="J894" i="3"/>
  <c r="E895" i="3"/>
  <c r="F895" i="3"/>
  <c r="K895" i="3" s="1"/>
  <c r="G895" i="3"/>
  <c r="H895" i="3"/>
  <c r="L895" i="3" s="1"/>
  <c r="I895" i="3"/>
  <c r="J895" i="3"/>
  <c r="E896" i="3"/>
  <c r="F896" i="3"/>
  <c r="K896" i="3" s="1"/>
  <c r="G896" i="3"/>
  <c r="H896" i="3"/>
  <c r="L896" i="3" s="1"/>
  <c r="I896" i="3"/>
  <c r="J896" i="3"/>
  <c r="E897" i="3"/>
  <c r="F897" i="3"/>
  <c r="K897" i="3" s="1"/>
  <c r="G897" i="3"/>
  <c r="H897" i="3"/>
  <c r="L897" i="3" s="1"/>
  <c r="I897" i="3"/>
  <c r="J897" i="3"/>
  <c r="E898" i="3"/>
  <c r="F898" i="3"/>
  <c r="K898" i="3" s="1"/>
  <c r="G898" i="3"/>
  <c r="H898" i="3"/>
  <c r="L898" i="3" s="1"/>
  <c r="I898" i="3"/>
  <c r="J898" i="3"/>
  <c r="E899" i="3"/>
  <c r="F899" i="3"/>
  <c r="K899" i="3" s="1"/>
  <c r="G899" i="3"/>
  <c r="H899" i="3"/>
  <c r="L899" i="3" s="1"/>
  <c r="I899" i="3"/>
  <c r="J899" i="3"/>
  <c r="E900" i="3"/>
  <c r="F900" i="3"/>
  <c r="K900" i="3" s="1"/>
  <c r="G900" i="3"/>
  <c r="H900" i="3"/>
  <c r="L900" i="3" s="1"/>
  <c r="I900" i="3"/>
  <c r="J900" i="3"/>
  <c r="E901" i="3"/>
  <c r="F901" i="3"/>
  <c r="K901" i="3" s="1"/>
  <c r="G901" i="3"/>
  <c r="H901" i="3"/>
  <c r="L901" i="3" s="1"/>
  <c r="I901" i="3"/>
  <c r="J901" i="3"/>
  <c r="E902" i="3"/>
  <c r="F902" i="3"/>
  <c r="K902" i="3" s="1"/>
  <c r="G902" i="3"/>
  <c r="H902" i="3"/>
  <c r="L902" i="3" s="1"/>
  <c r="I902" i="3"/>
  <c r="J902" i="3"/>
  <c r="E903" i="3"/>
  <c r="F903" i="3"/>
  <c r="K903" i="3" s="1"/>
  <c r="G903" i="3"/>
  <c r="H903" i="3"/>
  <c r="L903" i="3" s="1"/>
  <c r="I903" i="3"/>
  <c r="J903" i="3"/>
  <c r="E904" i="3"/>
  <c r="F904" i="3"/>
  <c r="K904" i="3" s="1"/>
  <c r="G904" i="3"/>
  <c r="H904" i="3"/>
  <c r="L904" i="3" s="1"/>
  <c r="I904" i="3"/>
  <c r="J904" i="3"/>
  <c r="E905" i="3"/>
  <c r="F905" i="3"/>
  <c r="K905" i="3" s="1"/>
  <c r="G905" i="3"/>
  <c r="H905" i="3"/>
  <c r="L905" i="3" s="1"/>
  <c r="I905" i="3"/>
  <c r="J905" i="3"/>
  <c r="E906" i="3"/>
  <c r="F906" i="3"/>
  <c r="K906" i="3" s="1"/>
  <c r="G906" i="3"/>
  <c r="H906" i="3"/>
  <c r="L906" i="3" s="1"/>
  <c r="I906" i="3"/>
  <c r="J906" i="3"/>
  <c r="E907" i="3"/>
  <c r="F907" i="3"/>
  <c r="K907" i="3" s="1"/>
  <c r="G907" i="3"/>
  <c r="H907" i="3"/>
  <c r="L907" i="3" s="1"/>
  <c r="I907" i="3"/>
  <c r="J907" i="3"/>
  <c r="E908" i="3"/>
  <c r="F908" i="3"/>
  <c r="K908" i="3" s="1"/>
  <c r="G908" i="3"/>
  <c r="H908" i="3"/>
  <c r="L908" i="3" s="1"/>
  <c r="I908" i="3"/>
  <c r="J908" i="3"/>
  <c r="E909" i="3"/>
  <c r="F909" i="3"/>
  <c r="K909" i="3" s="1"/>
  <c r="G909" i="3"/>
  <c r="H909" i="3"/>
  <c r="L909" i="3" s="1"/>
  <c r="I909" i="3"/>
  <c r="J909" i="3"/>
  <c r="E910" i="3"/>
  <c r="F910" i="3"/>
  <c r="K910" i="3" s="1"/>
  <c r="G910" i="3"/>
  <c r="H910" i="3"/>
  <c r="L910" i="3" s="1"/>
  <c r="I910" i="3"/>
  <c r="J910" i="3"/>
  <c r="E911" i="3"/>
  <c r="F911" i="3"/>
  <c r="K911" i="3" s="1"/>
  <c r="G911" i="3"/>
  <c r="H911" i="3"/>
  <c r="L911" i="3" s="1"/>
  <c r="I911" i="3"/>
  <c r="J911" i="3"/>
  <c r="E912" i="3"/>
  <c r="F912" i="3"/>
  <c r="K912" i="3" s="1"/>
  <c r="G912" i="3"/>
  <c r="H912" i="3"/>
  <c r="L912" i="3" s="1"/>
  <c r="I912" i="3"/>
  <c r="J912" i="3"/>
  <c r="E913" i="3"/>
  <c r="F913" i="3"/>
  <c r="K913" i="3" s="1"/>
  <c r="G913" i="3"/>
  <c r="H913" i="3"/>
  <c r="L913" i="3" s="1"/>
  <c r="I913" i="3"/>
  <c r="J913" i="3"/>
  <c r="E914" i="3"/>
  <c r="F914" i="3"/>
  <c r="K914" i="3" s="1"/>
  <c r="G914" i="3"/>
  <c r="H914" i="3"/>
  <c r="L914" i="3" s="1"/>
  <c r="I914" i="3"/>
  <c r="J914" i="3"/>
  <c r="E915" i="3"/>
  <c r="F915" i="3"/>
  <c r="K915" i="3" s="1"/>
  <c r="G915" i="3"/>
  <c r="H915" i="3"/>
  <c r="L915" i="3" s="1"/>
  <c r="I915" i="3"/>
  <c r="J915" i="3"/>
  <c r="E916" i="3"/>
  <c r="F916" i="3"/>
  <c r="K916" i="3" s="1"/>
  <c r="G916" i="3"/>
  <c r="H916" i="3"/>
  <c r="L916" i="3" s="1"/>
  <c r="I916" i="3"/>
  <c r="J916" i="3"/>
  <c r="E917" i="3"/>
  <c r="F917" i="3"/>
  <c r="K917" i="3" s="1"/>
  <c r="G917" i="3"/>
  <c r="H917" i="3"/>
  <c r="L917" i="3" s="1"/>
  <c r="I917" i="3"/>
  <c r="J917" i="3"/>
  <c r="E918" i="3"/>
  <c r="F918" i="3"/>
  <c r="K918" i="3" s="1"/>
  <c r="G918" i="3"/>
  <c r="H918" i="3"/>
  <c r="L918" i="3" s="1"/>
  <c r="I918" i="3"/>
  <c r="J918" i="3"/>
  <c r="E919" i="3"/>
  <c r="F919" i="3"/>
  <c r="K919" i="3" s="1"/>
  <c r="G919" i="3"/>
  <c r="H919" i="3"/>
  <c r="L919" i="3" s="1"/>
  <c r="I919" i="3"/>
  <c r="J919" i="3"/>
  <c r="E920" i="3"/>
  <c r="F920" i="3"/>
  <c r="K920" i="3" s="1"/>
  <c r="G920" i="3"/>
  <c r="H920" i="3"/>
  <c r="L920" i="3" s="1"/>
  <c r="I920" i="3"/>
  <c r="J920" i="3"/>
  <c r="E921" i="3"/>
  <c r="F921" i="3"/>
  <c r="G921" i="3"/>
  <c r="H921" i="3"/>
  <c r="I921" i="3"/>
  <c r="L921" i="3" s="1"/>
  <c r="J921" i="3"/>
  <c r="K921" i="3"/>
  <c r="N921" i="3" s="1"/>
  <c r="E922" i="3"/>
  <c r="F922" i="3"/>
  <c r="G922" i="3"/>
  <c r="H922" i="3"/>
  <c r="I922" i="3"/>
  <c r="L922" i="3" s="1"/>
  <c r="J922" i="3"/>
  <c r="K922" i="3"/>
  <c r="N922" i="3" s="1"/>
  <c r="E923" i="3"/>
  <c r="F923" i="3"/>
  <c r="G923" i="3"/>
  <c r="H923" i="3"/>
  <c r="I923" i="3"/>
  <c r="L923" i="3" s="1"/>
  <c r="J923" i="3"/>
  <c r="K923" i="3"/>
  <c r="N923" i="3" s="1"/>
  <c r="E924" i="3"/>
  <c r="F924" i="3"/>
  <c r="G924" i="3"/>
  <c r="H924" i="3"/>
  <c r="I924" i="3"/>
  <c r="L924" i="3" s="1"/>
  <c r="J924" i="3"/>
  <c r="K924" i="3"/>
  <c r="N924" i="3" s="1"/>
  <c r="E925" i="3"/>
  <c r="F925" i="3"/>
  <c r="G925" i="3"/>
  <c r="H925" i="3"/>
  <c r="I925" i="3"/>
  <c r="L925" i="3" s="1"/>
  <c r="J925" i="3"/>
  <c r="K925" i="3"/>
  <c r="N925" i="3" s="1"/>
  <c r="E926" i="3"/>
  <c r="F926" i="3"/>
  <c r="G926" i="3"/>
  <c r="H926" i="3"/>
  <c r="I926" i="3"/>
  <c r="L926" i="3" s="1"/>
  <c r="J926" i="3"/>
  <c r="K926" i="3"/>
  <c r="N926" i="3" s="1"/>
  <c r="E927" i="3"/>
  <c r="F927" i="3"/>
  <c r="G927" i="3"/>
  <c r="H927" i="3"/>
  <c r="I927" i="3"/>
  <c r="L927" i="3" s="1"/>
  <c r="J927" i="3"/>
  <c r="K927" i="3"/>
  <c r="N927" i="3" s="1"/>
  <c r="E928" i="3"/>
  <c r="F928" i="3"/>
  <c r="G928" i="3"/>
  <c r="H928" i="3"/>
  <c r="I928" i="3"/>
  <c r="L928" i="3" s="1"/>
  <c r="J928" i="3"/>
  <c r="K928" i="3"/>
  <c r="N928" i="3" s="1"/>
  <c r="BJ928" i="3" s="1"/>
  <c r="E929" i="3"/>
  <c r="F929" i="3"/>
  <c r="G929" i="3"/>
  <c r="H929" i="3"/>
  <c r="I929" i="3"/>
  <c r="L929" i="3" s="1"/>
  <c r="J929" i="3"/>
  <c r="K929" i="3"/>
  <c r="N929" i="3" s="1"/>
  <c r="E930" i="3"/>
  <c r="F930" i="3"/>
  <c r="G930" i="3"/>
  <c r="H930" i="3"/>
  <c r="I930" i="3"/>
  <c r="L930" i="3" s="1"/>
  <c r="J930" i="3"/>
  <c r="K930" i="3"/>
  <c r="N930" i="3" s="1"/>
  <c r="E931" i="3"/>
  <c r="F931" i="3"/>
  <c r="G931" i="3"/>
  <c r="H931" i="3"/>
  <c r="I931" i="3"/>
  <c r="L931" i="3" s="1"/>
  <c r="J931" i="3"/>
  <c r="K931" i="3"/>
  <c r="N931" i="3" s="1"/>
  <c r="E932" i="3"/>
  <c r="F932" i="3"/>
  <c r="G932" i="3"/>
  <c r="H932" i="3"/>
  <c r="I932" i="3"/>
  <c r="L932" i="3" s="1"/>
  <c r="J932" i="3"/>
  <c r="K932" i="3"/>
  <c r="N932" i="3" s="1"/>
  <c r="E933" i="3"/>
  <c r="F933" i="3"/>
  <c r="G933" i="3"/>
  <c r="H933" i="3"/>
  <c r="I933" i="3"/>
  <c r="L933" i="3" s="1"/>
  <c r="J933" i="3"/>
  <c r="K933" i="3"/>
  <c r="N933" i="3" s="1"/>
  <c r="E934" i="3"/>
  <c r="F934" i="3"/>
  <c r="G934" i="3"/>
  <c r="H934" i="3"/>
  <c r="I934" i="3"/>
  <c r="L934" i="3" s="1"/>
  <c r="J934" i="3"/>
  <c r="K934" i="3"/>
  <c r="N934" i="3" s="1"/>
  <c r="E935" i="3"/>
  <c r="F935" i="3"/>
  <c r="G935" i="3"/>
  <c r="H935" i="3"/>
  <c r="I935" i="3"/>
  <c r="L935" i="3" s="1"/>
  <c r="J935" i="3"/>
  <c r="K935" i="3"/>
  <c r="N935" i="3" s="1"/>
  <c r="E936" i="3"/>
  <c r="F936" i="3"/>
  <c r="G936" i="3"/>
  <c r="H936" i="3"/>
  <c r="I936" i="3"/>
  <c r="L936" i="3" s="1"/>
  <c r="J936" i="3"/>
  <c r="K936" i="3"/>
  <c r="N936" i="3" s="1"/>
  <c r="E937" i="3"/>
  <c r="F937" i="3"/>
  <c r="G937" i="3"/>
  <c r="H937" i="3"/>
  <c r="I937" i="3"/>
  <c r="L937" i="3" s="1"/>
  <c r="J937" i="3"/>
  <c r="K937" i="3"/>
  <c r="N937" i="3" s="1"/>
  <c r="E938" i="3"/>
  <c r="F938" i="3"/>
  <c r="G938" i="3"/>
  <c r="H938" i="3"/>
  <c r="I938" i="3"/>
  <c r="L938" i="3" s="1"/>
  <c r="J938" i="3"/>
  <c r="K938" i="3"/>
  <c r="N938" i="3" s="1"/>
  <c r="E939" i="3"/>
  <c r="F939" i="3"/>
  <c r="G939" i="3"/>
  <c r="H939" i="3"/>
  <c r="I939" i="3"/>
  <c r="L939" i="3" s="1"/>
  <c r="J939" i="3"/>
  <c r="K939" i="3"/>
  <c r="N939" i="3" s="1"/>
  <c r="BJ939" i="3" s="1"/>
  <c r="E940" i="3"/>
  <c r="F940" i="3"/>
  <c r="G940" i="3"/>
  <c r="H940" i="3"/>
  <c r="I940" i="3"/>
  <c r="L940" i="3" s="1"/>
  <c r="J940" i="3"/>
  <c r="K940" i="3"/>
  <c r="N940" i="3" s="1"/>
  <c r="E941" i="3"/>
  <c r="F941" i="3"/>
  <c r="G941" i="3"/>
  <c r="H941" i="3"/>
  <c r="I941" i="3"/>
  <c r="L941" i="3" s="1"/>
  <c r="J941" i="3"/>
  <c r="K941" i="3"/>
  <c r="N941" i="3" s="1"/>
  <c r="BI941" i="3"/>
  <c r="E942" i="3"/>
  <c r="F942" i="3"/>
  <c r="G942" i="3"/>
  <c r="H942" i="3"/>
  <c r="I942" i="3"/>
  <c r="L942" i="3" s="1"/>
  <c r="J942" i="3"/>
  <c r="K942" i="3"/>
  <c r="M942" i="3" s="1"/>
  <c r="O942" i="3"/>
  <c r="S942" i="3"/>
  <c r="W942" i="3"/>
  <c r="AA942" i="3"/>
  <c r="AE942" i="3"/>
  <c r="AI942" i="3"/>
  <c r="AM942" i="3"/>
  <c r="AQ942" i="3"/>
  <c r="AU942" i="3"/>
  <c r="AY942" i="3"/>
  <c r="BC942" i="3"/>
  <c r="BG942" i="3"/>
  <c r="E943" i="3"/>
  <c r="F943" i="3"/>
  <c r="G943" i="3"/>
  <c r="H943" i="3"/>
  <c r="I943" i="3"/>
  <c r="L943" i="3" s="1"/>
  <c r="J943" i="3"/>
  <c r="K943" i="3"/>
  <c r="M943" i="3" s="1"/>
  <c r="O943" i="3"/>
  <c r="S943" i="3"/>
  <c r="W943" i="3"/>
  <c r="AA943" i="3"/>
  <c r="AE943" i="3"/>
  <c r="AI943" i="3"/>
  <c r="AM943" i="3"/>
  <c r="AQ943" i="3"/>
  <c r="AU943" i="3"/>
  <c r="AY943" i="3"/>
  <c r="BC943" i="3"/>
  <c r="BG943" i="3"/>
  <c r="E944" i="3"/>
  <c r="F944" i="3"/>
  <c r="G944" i="3"/>
  <c r="H944" i="3"/>
  <c r="I944" i="3"/>
  <c r="L944" i="3" s="1"/>
  <c r="O944" i="3" s="1"/>
  <c r="J944" i="3"/>
  <c r="K944" i="3"/>
  <c r="E945" i="3"/>
  <c r="F945" i="3"/>
  <c r="G945" i="3"/>
  <c r="H945" i="3"/>
  <c r="I945" i="3"/>
  <c r="L945" i="3" s="1"/>
  <c r="O945" i="3" s="1"/>
  <c r="BL945" i="3" s="1"/>
  <c r="J945" i="3"/>
  <c r="K945" i="3"/>
  <c r="M945" i="3" s="1"/>
  <c r="E946" i="3"/>
  <c r="F946" i="3"/>
  <c r="G946" i="3"/>
  <c r="H946" i="3"/>
  <c r="I946" i="3"/>
  <c r="L946" i="3" s="1"/>
  <c r="O946" i="3" s="1"/>
  <c r="J946" i="3"/>
  <c r="K946" i="3"/>
  <c r="E947" i="3"/>
  <c r="F947" i="3"/>
  <c r="G947" i="3"/>
  <c r="H947" i="3"/>
  <c r="I947" i="3"/>
  <c r="L947" i="3" s="1"/>
  <c r="O947" i="3" s="1"/>
  <c r="J947" i="3"/>
  <c r="K947" i="3"/>
  <c r="M947" i="3" s="1"/>
  <c r="E948" i="3"/>
  <c r="F948" i="3"/>
  <c r="G948" i="3"/>
  <c r="H948" i="3"/>
  <c r="I948" i="3"/>
  <c r="L948" i="3" s="1"/>
  <c r="O948" i="3" s="1"/>
  <c r="J948" i="3"/>
  <c r="K948" i="3"/>
  <c r="E949" i="3"/>
  <c r="F949" i="3"/>
  <c r="G949" i="3"/>
  <c r="H949" i="3"/>
  <c r="I949" i="3"/>
  <c r="L949" i="3" s="1"/>
  <c r="O949" i="3" s="1"/>
  <c r="J949" i="3"/>
  <c r="K949" i="3"/>
  <c r="M949" i="3" s="1"/>
  <c r="E950" i="3"/>
  <c r="F950" i="3"/>
  <c r="G950" i="3"/>
  <c r="H950" i="3"/>
  <c r="I950" i="3"/>
  <c r="L950" i="3" s="1"/>
  <c r="O950" i="3" s="1"/>
  <c r="J950" i="3"/>
  <c r="K950" i="3"/>
  <c r="E951" i="3"/>
  <c r="F951" i="3"/>
  <c r="G951" i="3"/>
  <c r="H951" i="3"/>
  <c r="I951" i="3"/>
  <c r="L951" i="3" s="1"/>
  <c r="O951" i="3" s="1"/>
  <c r="J951" i="3"/>
  <c r="K951" i="3"/>
  <c r="M951" i="3" s="1"/>
  <c r="E952" i="3"/>
  <c r="F952" i="3"/>
  <c r="G952" i="3"/>
  <c r="H952" i="3"/>
  <c r="I952" i="3"/>
  <c r="L952" i="3" s="1"/>
  <c r="O952" i="3" s="1"/>
  <c r="J952" i="3"/>
  <c r="K952" i="3"/>
  <c r="E953" i="3"/>
  <c r="F953" i="3"/>
  <c r="G953" i="3"/>
  <c r="H953" i="3"/>
  <c r="I953" i="3"/>
  <c r="L953" i="3" s="1"/>
  <c r="O953" i="3" s="1"/>
  <c r="J953" i="3"/>
  <c r="K953" i="3"/>
  <c r="M953" i="3" s="1"/>
  <c r="E954" i="3"/>
  <c r="F954" i="3"/>
  <c r="G954" i="3"/>
  <c r="H954" i="3"/>
  <c r="I954" i="3"/>
  <c r="L954" i="3" s="1"/>
  <c r="O954" i="3" s="1"/>
  <c r="J954" i="3"/>
  <c r="K954" i="3"/>
  <c r="E955" i="3"/>
  <c r="F955" i="3"/>
  <c r="G955" i="3"/>
  <c r="H955" i="3"/>
  <c r="I955" i="3"/>
  <c r="L955" i="3" s="1"/>
  <c r="O955" i="3" s="1"/>
  <c r="J955" i="3"/>
  <c r="K955" i="3"/>
  <c r="M955" i="3" s="1"/>
  <c r="E956" i="3"/>
  <c r="F956" i="3"/>
  <c r="G956" i="3"/>
  <c r="H956" i="3"/>
  <c r="I956" i="3"/>
  <c r="L956" i="3" s="1"/>
  <c r="O956" i="3" s="1"/>
  <c r="J956" i="3"/>
  <c r="K956" i="3"/>
  <c r="E957" i="3"/>
  <c r="F957" i="3"/>
  <c r="G957" i="3"/>
  <c r="H957" i="3"/>
  <c r="I957" i="3"/>
  <c r="L957" i="3" s="1"/>
  <c r="O957" i="3" s="1"/>
  <c r="J957" i="3"/>
  <c r="K957" i="3"/>
  <c r="M957" i="3" s="1"/>
  <c r="E958" i="3"/>
  <c r="F958" i="3"/>
  <c r="G958" i="3"/>
  <c r="H958" i="3"/>
  <c r="I958" i="3"/>
  <c r="L958" i="3" s="1"/>
  <c r="O958" i="3" s="1"/>
  <c r="J958" i="3"/>
  <c r="K958" i="3"/>
  <c r="E959" i="3"/>
  <c r="F959" i="3"/>
  <c r="G959" i="3"/>
  <c r="H959" i="3"/>
  <c r="I959" i="3"/>
  <c r="L959" i="3" s="1"/>
  <c r="O959" i="3" s="1"/>
  <c r="J959" i="3"/>
  <c r="K959" i="3"/>
  <c r="M959" i="3" s="1"/>
  <c r="E960" i="3"/>
  <c r="F960" i="3"/>
  <c r="G960" i="3"/>
  <c r="H960" i="3"/>
  <c r="I960" i="3"/>
  <c r="L960" i="3" s="1"/>
  <c r="O960" i="3" s="1"/>
  <c r="J960" i="3"/>
  <c r="K960" i="3"/>
  <c r="E961" i="3"/>
  <c r="F961" i="3"/>
  <c r="G961" i="3"/>
  <c r="H961" i="3"/>
  <c r="I961" i="3"/>
  <c r="L961" i="3" s="1"/>
  <c r="J961" i="3"/>
  <c r="K961" i="3"/>
  <c r="O961" i="3"/>
  <c r="S961" i="3"/>
  <c r="W961" i="3"/>
  <c r="AA961" i="3"/>
  <c r="AE961" i="3"/>
  <c r="AI961" i="3"/>
  <c r="AM961" i="3"/>
  <c r="AQ961" i="3"/>
  <c r="AU961" i="3"/>
  <c r="AY961" i="3"/>
  <c r="BC961" i="3"/>
  <c r="BG961" i="3"/>
  <c r="E962" i="3"/>
  <c r="F962" i="3"/>
  <c r="G962" i="3"/>
  <c r="H962" i="3"/>
  <c r="I962" i="3"/>
  <c r="L962" i="3" s="1"/>
  <c r="O962" i="3" s="1"/>
  <c r="J962" i="3"/>
  <c r="K962" i="3"/>
  <c r="E963" i="3"/>
  <c r="F963" i="3"/>
  <c r="G963" i="3"/>
  <c r="H963" i="3"/>
  <c r="I963" i="3"/>
  <c r="L963" i="3" s="1"/>
  <c r="O963" i="3" s="1"/>
  <c r="J963" i="3"/>
  <c r="K963" i="3"/>
  <c r="M963" i="3" s="1"/>
  <c r="E964" i="3"/>
  <c r="F964" i="3"/>
  <c r="G964" i="3"/>
  <c r="H964" i="3"/>
  <c r="I964" i="3"/>
  <c r="L964" i="3" s="1"/>
  <c r="O964" i="3" s="1"/>
  <c r="J964" i="3"/>
  <c r="K964" i="3"/>
  <c r="E965" i="3"/>
  <c r="F965" i="3"/>
  <c r="G965" i="3"/>
  <c r="H965" i="3"/>
  <c r="I965" i="3"/>
  <c r="L965" i="3" s="1"/>
  <c r="O965" i="3" s="1"/>
  <c r="J965" i="3"/>
  <c r="K965" i="3"/>
  <c r="M965" i="3" s="1"/>
  <c r="E966" i="3"/>
  <c r="F966" i="3"/>
  <c r="G966" i="3"/>
  <c r="H966" i="3"/>
  <c r="I966" i="3"/>
  <c r="L966" i="3" s="1"/>
  <c r="O966" i="3" s="1"/>
  <c r="BL966" i="3" s="1"/>
  <c r="J966" i="3"/>
  <c r="K966" i="3"/>
  <c r="E967" i="3"/>
  <c r="F967" i="3"/>
  <c r="G967" i="3"/>
  <c r="H967" i="3"/>
  <c r="I967" i="3"/>
  <c r="L967" i="3" s="1"/>
  <c r="O967" i="3" s="1"/>
  <c r="BL967" i="3" s="1"/>
  <c r="J967" i="3"/>
  <c r="K967" i="3"/>
  <c r="M967" i="3" s="1"/>
  <c r="E968" i="3"/>
  <c r="F968" i="3"/>
  <c r="G968" i="3"/>
  <c r="H968" i="3"/>
  <c r="I968" i="3"/>
  <c r="L968" i="3" s="1"/>
  <c r="O968" i="3" s="1"/>
  <c r="J968" i="3"/>
  <c r="K968" i="3"/>
  <c r="E969" i="3"/>
  <c r="F969" i="3"/>
  <c r="G969" i="3"/>
  <c r="H969" i="3"/>
  <c r="I969" i="3"/>
  <c r="L969" i="3" s="1"/>
  <c r="O969" i="3" s="1"/>
  <c r="J969" i="3"/>
  <c r="K969" i="3"/>
  <c r="M969" i="3" s="1"/>
  <c r="E970" i="3"/>
  <c r="F970" i="3"/>
  <c r="G970" i="3"/>
  <c r="H970" i="3"/>
  <c r="I970" i="3"/>
  <c r="L970" i="3" s="1"/>
  <c r="O970" i="3" s="1"/>
  <c r="J970" i="3"/>
  <c r="K970" i="3"/>
  <c r="E971" i="3"/>
  <c r="F971" i="3"/>
  <c r="G971" i="3"/>
  <c r="H971" i="3"/>
  <c r="I971" i="3"/>
  <c r="L971" i="3" s="1"/>
  <c r="O971" i="3" s="1"/>
  <c r="BL971" i="3" s="1"/>
  <c r="J971" i="3"/>
  <c r="K971" i="3"/>
  <c r="M971" i="3" s="1"/>
  <c r="E972" i="3"/>
  <c r="F972" i="3"/>
  <c r="G972" i="3"/>
  <c r="H972" i="3"/>
  <c r="I972" i="3"/>
  <c r="L972" i="3" s="1"/>
  <c r="O972" i="3" s="1"/>
  <c r="J972" i="3"/>
  <c r="K972" i="3"/>
  <c r="BJ1146" i="3" l="1"/>
  <c r="BM1146" i="3"/>
  <c r="BJ1037" i="3"/>
  <c r="BK1021" i="3"/>
  <c r="BN1021" i="3"/>
  <c r="BL1021" i="3"/>
  <c r="BK1002" i="3"/>
  <c r="BN1002" i="3"/>
  <c r="BL1002" i="3"/>
  <c r="BM1023" i="3"/>
  <c r="BK1138" i="3"/>
  <c r="BN1138" i="3"/>
  <c r="BL1138" i="3"/>
  <c r="BJ1019" i="3"/>
  <c r="BM1042" i="3"/>
  <c r="BK1150" i="3"/>
  <c r="BN1150" i="3"/>
  <c r="BL1056" i="3"/>
  <c r="BL1044" i="3"/>
  <c r="BJ1058" i="3"/>
  <c r="BN1037" i="3"/>
  <c r="BK1037" i="3"/>
  <c r="BK1017" i="3"/>
  <c r="BN1017" i="3"/>
  <c r="BL1017" i="3"/>
  <c r="BK1048" i="3"/>
  <c r="BN1048" i="3"/>
  <c r="BK1146" i="3"/>
  <c r="BN1146" i="3"/>
  <c r="BL1146" i="3"/>
  <c r="BJ1136" i="3"/>
  <c r="BM1136" i="3"/>
  <c r="BJ1040" i="3"/>
  <c r="BK1023" i="3"/>
  <c r="BN1023" i="3"/>
  <c r="BL1023" i="3"/>
  <c r="BM1019" i="3"/>
  <c r="BK1142" i="3"/>
  <c r="BN1142" i="3"/>
  <c r="BJ1140" i="3"/>
  <c r="BM1140" i="3"/>
  <c r="BM1056" i="3"/>
  <c r="BN1058" i="3"/>
  <c r="BK1058" i="3"/>
  <c r="BK1042" i="3"/>
  <c r="BN1042" i="3"/>
  <c r="BM1144" i="3"/>
  <c r="BK1136" i="3"/>
  <c r="BN1136" i="3"/>
  <c r="BL1136" i="3"/>
  <c r="BJ1056" i="3"/>
  <c r="BJ1021" i="3"/>
  <c r="BK1056" i="3"/>
  <c r="BN1056" i="3"/>
  <c r="BK1019" i="3"/>
  <c r="BN1019" i="3"/>
  <c r="BL1019" i="3"/>
  <c r="BM1058" i="3"/>
  <c r="BK1140" i="3"/>
  <c r="BN1140" i="3"/>
  <c r="BL1140" i="3"/>
  <c r="BK1044" i="3"/>
  <c r="BN1044" i="3"/>
  <c r="BN1025" i="3"/>
  <c r="BK1025" i="3"/>
  <c r="BM1025" i="3"/>
  <c r="BJ1017" i="3"/>
  <c r="BM1012" i="3"/>
  <c r="BK1007" i="3"/>
  <c r="BN1007" i="3"/>
  <c r="BL1048" i="3"/>
  <c r="BK1144" i="3"/>
  <c r="BN1144" i="3"/>
  <c r="BL1144" i="3"/>
  <c r="BJ1048" i="3"/>
  <c r="BK1014" i="3"/>
  <c r="BN1014" i="3"/>
  <c r="BM1021" i="3"/>
  <c r="BJ1002" i="3"/>
  <c r="BM1002" i="3"/>
  <c r="BN1040" i="3"/>
  <c r="BJ1042" i="3"/>
  <c r="BJ1023" i="3"/>
  <c r="BK1148" i="3"/>
  <c r="BN1148" i="3"/>
  <c r="BJ1138" i="3"/>
  <c r="BM1138" i="3"/>
  <c r="BL1042" i="3"/>
  <c r="BJ1025" i="3"/>
  <c r="BL1025" i="3"/>
  <c r="BM1017" i="3"/>
  <c r="BJ1144" i="3"/>
  <c r="BM984" i="3"/>
  <c r="BJ997" i="3"/>
  <c r="BL998" i="3"/>
  <c r="Z974" i="3"/>
  <c r="AP974" i="3"/>
  <c r="BF974" i="3"/>
  <c r="N974" i="3"/>
  <c r="AD974" i="3"/>
  <c r="AT974" i="3"/>
  <c r="BN975" i="3"/>
  <c r="BK975" i="3"/>
  <c r="BB976" i="3"/>
  <c r="BL977" i="3"/>
  <c r="BJ977" i="3"/>
  <c r="AL978" i="3"/>
  <c r="BE974" i="3"/>
  <c r="AO974" i="3"/>
  <c r="Y974" i="3"/>
  <c r="BH974" i="3"/>
  <c r="AR974" i="3"/>
  <c r="AB974" i="3"/>
  <c r="BG974" i="3"/>
  <c r="AQ974" i="3"/>
  <c r="AA974" i="3"/>
  <c r="BI976" i="3"/>
  <c r="AS976" i="3"/>
  <c r="AC976" i="3"/>
  <c r="M976" i="3"/>
  <c r="AV976" i="3"/>
  <c r="AF976" i="3"/>
  <c r="P976" i="3"/>
  <c r="AU976" i="3"/>
  <c r="AE976" i="3"/>
  <c r="AW978" i="3"/>
  <c r="AG978" i="3"/>
  <c r="Q978" i="3"/>
  <c r="AZ978" i="3"/>
  <c r="AJ978" i="3"/>
  <c r="T978" i="3"/>
  <c r="AE978" i="3"/>
  <c r="O978" i="3"/>
  <c r="S979" i="3"/>
  <c r="BB979" i="3"/>
  <c r="AL979" i="3"/>
  <c r="V979" i="3"/>
  <c r="BE979" i="3"/>
  <c r="AO979" i="3"/>
  <c r="Y979" i="3"/>
  <c r="BD979" i="3"/>
  <c r="AN979" i="3"/>
  <c r="BK985" i="3"/>
  <c r="BN985" i="3"/>
  <c r="BM983" i="3"/>
  <c r="BM985" i="3"/>
  <c r="BL991" i="3"/>
  <c r="O996" i="3"/>
  <c r="S996" i="3"/>
  <c r="W996" i="3"/>
  <c r="AA996" i="3"/>
  <c r="P996" i="3"/>
  <c r="T996" i="3"/>
  <c r="X996" i="3"/>
  <c r="AB996" i="3"/>
  <c r="AF996" i="3"/>
  <c r="AJ996" i="3"/>
  <c r="AN996" i="3"/>
  <c r="AR996" i="3"/>
  <c r="AV996" i="3"/>
  <c r="AZ996" i="3"/>
  <c r="BD996" i="3"/>
  <c r="BH996" i="3"/>
  <c r="M996" i="3"/>
  <c r="U996" i="3"/>
  <c r="AC996" i="3"/>
  <c r="AH996" i="3"/>
  <c r="AM996" i="3"/>
  <c r="AS996" i="3"/>
  <c r="AX996" i="3"/>
  <c r="BC996" i="3"/>
  <c r="BI996" i="3"/>
  <c r="N996" i="3"/>
  <c r="V996" i="3"/>
  <c r="AD996" i="3"/>
  <c r="AI996" i="3"/>
  <c r="AO996" i="3"/>
  <c r="AT996" i="3"/>
  <c r="AY996" i="3"/>
  <c r="BE996" i="3"/>
  <c r="Q996" i="3"/>
  <c r="Y996" i="3"/>
  <c r="AE996" i="3"/>
  <c r="AK996" i="3"/>
  <c r="AP996" i="3"/>
  <c r="AU996" i="3"/>
  <c r="BA996" i="3"/>
  <c r="BF996" i="3"/>
  <c r="R996" i="3"/>
  <c r="Z996" i="3"/>
  <c r="AG996" i="3"/>
  <c r="AL996" i="3"/>
  <c r="AQ996" i="3"/>
  <c r="AW996" i="3"/>
  <c r="BB996" i="3"/>
  <c r="BG996" i="3"/>
  <c r="BN993" i="3"/>
  <c r="BK993" i="3"/>
  <c r="BJ984" i="3"/>
  <c r="BK984" i="3"/>
  <c r="BN984" i="3"/>
  <c r="BL984" i="3"/>
  <c r="BM987" i="3"/>
  <c r="BM995" i="3"/>
  <c r="BL997" i="3"/>
  <c r="BM997" i="3"/>
  <c r="BJ998" i="3"/>
  <c r="BL973" i="3"/>
  <c r="BJ973" i="3"/>
  <c r="BM989" i="3"/>
  <c r="W979" i="3"/>
  <c r="AM979" i="3"/>
  <c r="BC979" i="3"/>
  <c r="AA979" i="3"/>
  <c r="AQ979" i="3"/>
  <c r="BG979" i="3"/>
  <c r="BF979" i="3"/>
  <c r="Z979" i="3"/>
  <c r="AS979" i="3"/>
  <c r="BH979" i="3"/>
  <c r="AR979" i="3"/>
  <c r="AB979" i="3"/>
  <c r="O979" i="3"/>
  <c r="O988" i="3"/>
  <c r="S988" i="3"/>
  <c r="W988" i="3"/>
  <c r="AA988" i="3"/>
  <c r="AE988" i="3"/>
  <c r="AI988" i="3"/>
  <c r="AM988" i="3"/>
  <c r="AQ988" i="3"/>
  <c r="AU988" i="3"/>
  <c r="AY988" i="3"/>
  <c r="BC988" i="3"/>
  <c r="BG988" i="3"/>
  <c r="P988" i="3"/>
  <c r="T988" i="3"/>
  <c r="X988" i="3"/>
  <c r="AB988" i="3"/>
  <c r="AF988" i="3"/>
  <c r="AJ988" i="3"/>
  <c r="AN988" i="3"/>
  <c r="AR988" i="3"/>
  <c r="AV988" i="3"/>
  <c r="AZ988" i="3"/>
  <c r="BD988" i="3"/>
  <c r="BH988" i="3"/>
  <c r="M988" i="3"/>
  <c r="Q988" i="3"/>
  <c r="U988" i="3"/>
  <c r="Y988" i="3"/>
  <c r="AC988" i="3"/>
  <c r="AG988" i="3"/>
  <c r="AK988" i="3"/>
  <c r="AO988" i="3"/>
  <c r="AS988" i="3"/>
  <c r="AW988" i="3"/>
  <c r="BA988" i="3"/>
  <c r="BE988" i="3"/>
  <c r="BI988" i="3"/>
  <c r="V988" i="3"/>
  <c r="AL988" i="3"/>
  <c r="BB988" i="3"/>
  <c r="R988" i="3"/>
  <c r="AH988" i="3"/>
  <c r="AX988" i="3"/>
  <c r="Z988" i="3"/>
  <c r="AP988" i="3"/>
  <c r="BF988" i="3"/>
  <c r="N988" i="3"/>
  <c r="AD988" i="3"/>
  <c r="AT988" i="3"/>
  <c r="BM981" i="3"/>
  <c r="BM973" i="3"/>
  <c r="Z976" i="3"/>
  <c r="AP976" i="3"/>
  <c r="BF976" i="3"/>
  <c r="N976" i="3"/>
  <c r="AD976" i="3"/>
  <c r="AT976" i="3"/>
  <c r="BN977" i="3"/>
  <c r="BK977" i="3"/>
  <c r="AU978" i="3"/>
  <c r="BA974" i="3"/>
  <c r="AK974" i="3"/>
  <c r="U974" i="3"/>
  <c r="BL974" i="3" s="1"/>
  <c r="BD974" i="3"/>
  <c r="AN974" i="3"/>
  <c r="X974" i="3"/>
  <c r="BC974" i="3"/>
  <c r="AM974" i="3"/>
  <c r="W974" i="3"/>
  <c r="BE976" i="3"/>
  <c r="AO976" i="3"/>
  <c r="Y976" i="3"/>
  <c r="BH976" i="3"/>
  <c r="AR976" i="3"/>
  <c r="AB976" i="3"/>
  <c r="BG976" i="3"/>
  <c r="AQ976" i="3"/>
  <c r="AA976" i="3"/>
  <c r="BI978" i="3"/>
  <c r="AS978" i="3"/>
  <c r="AC978" i="3"/>
  <c r="M978" i="3"/>
  <c r="AV978" i="3"/>
  <c r="AF978" i="3"/>
  <c r="P978" i="3"/>
  <c r="N979" i="3"/>
  <c r="AI979" i="3"/>
  <c r="BM980" i="3"/>
  <c r="AX979" i="3"/>
  <c r="AH979" i="3"/>
  <c r="R979" i="3"/>
  <c r="BA979" i="3"/>
  <c r="AK979" i="3"/>
  <c r="U979" i="3"/>
  <c r="AZ979" i="3"/>
  <c r="AJ979" i="3"/>
  <c r="T979" i="3"/>
  <c r="O986" i="3"/>
  <c r="S986" i="3"/>
  <c r="W986" i="3"/>
  <c r="AA986" i="3"/>
  <c r="AE986" i="3"/>
  <c r="AI986" i="3"/>
  <c r="AM986" i="3"/>
  <c r="AQ986" i="3"/>
  <c r="AU986" i="3"/>
  <c r="AY986" i="3"/>
  <c r="BC986" i="3"/>
  <c r="BG986" i="3"/>
  <c r="M986" i="3"/>
  <c r="R986" i="3"/>
  <c r="X986" i="3"/>
  <c r="AC986" i="3"/>
  <c r="AH986" i="3"/>
  <c r="AN986" i="3"/>
  <c r="AS986" i="3"/>
  <c r="AX986" i="3"/>
  <c r="BD986" i="3"/>
  <c r="BI986" i="3"/>
  <c r="N986" i="3"/>
  <c r="T986" i="3"/>
  <c r="Y986" i="3"/>
  <c r="AD986" i="3"/>
  <c r="AJ986" i="3"/>
  <c r="AO986" i="3"/>
  <c r="AT986" i="3"/>
  <c r="AZ986" i="3"/>
  <c r="BE986" i="3"/>
  <c r="P986" i="3"/>
  <c r="U986" i="3"/>
  <c r="Z986" i="3"/>
  <c r="AF986" i="3"/>
  <c r="AK986" i="3"/>
  <c r="AP986" i="3"/>
  <c r="AV986" i="3"/>
  <c r="BA986" i="3"/>
  <c r="BF986" i="3"/>
  <c r="V986" i="3"/>
  <c r="AR986" i="3"/>
  <c r="AB986" i="3"/>
  <c r="AW986" i="3"/>
  <c r="AG986" i="3"/>
  <c r="BB986" i="3"/>
  <c r="Q986" i="3"/>
  <c r="AL986" i="3"/>
  <c r="BH986" i="3"/>
  <c r="BJ983" i="3"/>
  <c r="BN983" i="3"/>
  <c r="BK983" i="3"/>
  <c r="BL985" i="3"/>
  <c r="BL993" i="3"/>
  <c r="O990" i="3"/>
  <c r="S990" i="3"/>
  <c r="W990" i="3"/>
  <c r="AA990" i="3"/>
  <c r="AE990" i="3"/>
  <c r="AI990" i="3"/>
  <c r="AM990" i="3"/>
  <c r="AQ990" i="3"/>
  <c r="AU990" i="3"/>
  <c r="AY990" i="3"/>
  <c r="BC990" i="3"/>
  <c r="BG990" i="3"/>
  <c r="P990" i="3"/>
  <c r="T990" i="3"/>
  <c r="X990" i="3"/>
  <c r="AB990" i="3"/>
  <c r="AF990" i="3"/>
  <c r="AJ990" i="3"/>
  <c r="AN990" i="3"/>
  <c r="AR990" i="3"/>
  <c r="AV990" i="3"/>
  <c r="AZ990" i="3"/>
  <c r="BD990" i="3"/>
  <c r="BH990" i="3"/>
  <c r="M990" i="3"/>
  <c r="Q990" i="3"/>
  <c r="U990" i="3"/>
  <c r="Y990" i="3"/>
  <c r="AC990" i="3"/>
  <c r="AG990" i="3"/>
  <c r="AK990" i="3"/>
  <c r="AO990" i="3"/>
  <c r="AS990" i="3"/>
  <c r="AW990" i="3"/>
  <c r="BA990" i="3"/>
  <c r="BE990" i="3"/>
  <c r="BI990" i="3"/>
  <c r="R990" i="3"/>
  <c r="AH990" i="3"/>
  <c r="AX990" i="3"/>
  <c r="V990" i="3"/>
  <c r="AL990" i="3"/>
  <c r="BB990" i="3"/>
  <c r="N990" i="3"/>
  <c r="AD990" i="3"/>
  <c r="AT990" i="3"/>
  <c r="Z990" i="3"/>
  <c r="AP990" i="3"/>
  <c r="BF990" i="3"/>
  <c r="BN989" i="3"/>
  <c r="BK989" i="3"/>
  <c r="BJ987" i="3"/>
  <c r="BN987" i="3"/>
  <c r="BK987" i="3"/>
  <c r="BL995" i="3"/>
  <c r="BJ995" i="3"/>
  <c r="BK997" i="3"/>
  <c r="BN997" i="3"/>
  <c r="BN973" i="3"/>
  <c r="BK973" i="3"/>
  <c r="BL989" i="3"/>
  <c r="BL975" i="3"/>
  <c r="BJ975" i="3"/>
  <c r="BM977" i="3"/>
  <c r="BK974" i="3"/>
  <c r="AP979" i="3"/>
  <c r="BI979" i="3"/>
  <c r="AC979" i="3"/>
  <c r="BM991" i="3"/>
  <c r="BN982" i="3"/>
  <c r="BK982" i="3"/>
  <c r="BL982" i="3"/>
  <c r="BJ982" i="3"/>
  <c r="BK981" i="3"/>
  <c r="BN981" i="3"/>
  <c r="BJ993" i="3"/>
  <c r="BN998" i="3"/>
  <c r="BK998" i="3"/>
  <c r="BM975" i="3"/>
  <c r="V976" i="3"/>
  <c r="Z978" i="3"/>
  <c r="AP978" i="3"/>
  <c r="AX978" i="3"/>
  <c r="BF978" i="3"/>
  <c r="AY978" i="3"/>
  <c r="N978" i="3"/>
  <c r="BG978" i="3"/>
  <c r="AD978" i="3"/>
  <c r="AQ978" i="3"/>
  <c r="BC978" i="3"/>
  <c r="AW974" i="3"/>
  <c r="AG974" i="3"/>
  <c r="Q974" i="3"/>
  <c r="BN974" i="3" s="1"/>
  <c r="AZ974" i="3"/>
  <c r="AJ974" i="3"/>
  <c r="T974" i="3"/>
  <c r="AY974" i="3"/>
  <c r="AI974" i="3"/>
  <c r="S974" i="3"/>
  <c r="BA976" i="3"/>
  <c r="AK976" i="3"/>
  <c r="U976" i="3"/>
  <c r="BL976" i="3" s="1"/>
  <c r="BD976" i="3"/>
  <c r="AN976" i="3"/>
  <c r="X976" i="3"/>
  <c r="BC976" i="3"/>
  <c r="AM976" i="3"/>
  <c r="W976" i="3"/>
  <c r="BE978" i="3"/>
  <c r="AO978" i="3"/>
  <c r="Y978" i="3"/>
  <c r="BH978" i="3"/>
  <c r="AR978" i="3"/>
  <c r="AB978" i="3"/>
  <c r="AM978" i="3"/>
  <c r="W978" i="3"/>
  <c r="BM978" i="3" s="1"/>
  <c r="AE979" i="3"/>
  <c r="AY979" i="3"/>
  <c r="BL980" i="3"/>
  <c r="BJ980" i="3"/>
  <c r="AT979" i="3"/>
  <c r="AD979" i="3"/>
  <c r="M979" i="3"/>
  <c r="AW979" i="3"/>
  <c r="AG979" i="3"/>
  <c r="Q979" i="3"/>
  <c r="AV979" i="3"/>
  <c r="AF979" i="3"/>
  <c r="P979" i="3"/>
  <c r="BJ989" i="3"/>
  <c r="BJ991" i="3"/>
  <c r="BL983" i="3"/>
  <c r="BJ985" i="3"/>
  <c r="BM982" i="3"/>
  <c r="BN991" i="3"/>
  <c r="BL981" i="3"/>
  <c r="BJ981" i="3"/>
  <c r="O992" i="3"/>
  <c r="S992" i="3"/>
  <c r="W992" i="3"/>
  <c r="AA992" i="3"/>
  <c r="AE992" i="3"/>
  <c r="AI992" i="3"/>
  <c r="AM992" i="3"/>
  <c r="AQ992" i="3"/>
  <c r="AU992" i="3"/>
  <c r="AY992" i="3"/>
  <c r="BC992" i="3"/>
  <c r="BG992" i="3"/>
  <c r="P992" i="3"/>
  <c r="T992" i="3"/>
  <c r="X992" i="3"/>
  <c r="AB992" i="3"/>
  <c r="AF992" i="3"/>
  <c r="AJ992" i="3"/>
  <c r="AN992" i="3"/>
  <c r="AR992" i="3"/>
  <c r="AV992" i="3"/>
  <c r="AZ992" i="3"/>
  <c r="BD992" i="3"/>
  <c r="BH992" i="3"/>
  <c r="M992" i="3"/>
  <c r="Q992" i="3"/>
  <c r="U992" i="3"/>
  <c r="Y992" i="3"/>
  <c r="N992" i="3"/>
  <c r="AC992" i="3"/>
  <c r="AK992" i="3"/>
  <c r="AS992" i="3"/>
  <c r="BA992" i="3"/>
  <c r="BI992" i="3"/>
  <c r="Z992" i="3"/>
  <c r="AH992" i="3"/>
  <c r="AP992" i="3"/>
  <c r="AX992" i="3"/>
  <c r="BF992" i="3"/>
  <c r="R992" i="3"/>
  <c r="AD992" i="3"/>
  <c r="AL992" i="3"/>
  <c r="AT992" i="3"/>
  <c r="BB992" i="3"/>
  <c r="V992" i="3"/>
  <c r="AG992" i="3"/>
  <c r="AO992" i="3"/>
  <c r="AW992" i="3"/>
  <c r="BE992" i="3"/>
  <c r="O994" i="3"/>
  <c r="S994" i="3"/>
  <c r="W994" i="3"/>
  <c r="AA994" i="3"/>
  <c r="AE994" i="3"/>
  <c r="AI994" i="3"/>
  <c r="AM994" i="3"/>
  <c r="AQ994" i="3"/>
  <c r="AU994" i="3"/>
  <c r="AY994" i="3"/>
  <c r="BC994" i="3"/>
  <c r="BG994" i="3"/>
  <c r="P994" i="3"/>
  <c r="T994" i="3"/>
  <c r="X994" i="3"/>
  <c r="AB994" i="3"/>
  <c r="AF994" i="3"/>
  <c r="AJ994" i="3"/>
  <c r="AN994" i="3"/>
  <c r="AR994" i="3"/>
  <c r="AV994" i="3"/>
  <c r="AZ994" i="3"/>
  <c r="BD994" i="3"/>
  <c r="BH994" i="3"/>
  <c r="M994" i="3"/>
  <c r="U994" i="3"/>
  <c r="AC994" i="3"/>
  <c r="AK994" i="3"/>
  <c r="AS994" i="3"/>
  <c r="BA994" i="3"/>
  <c r="BI994" i="3"/>
  <c r="N994" i="3"/>
  <c r="V994" i="3"/>
  <c r="AD994" i="3"/>
  <c r="AL994" i="3"/>
  <c r="AT994" i="3"/>
  <c r="BB994" i="3"/>
  <c r="Q994" i="3"/>
  <c r="Y994" i="3"/>
  <c r="AG994" i="3"/>
  <c r="AO994" i="3"/>
  <c r="AW994" i="3"/>
  <c r="BE994" i="3"/>
  <c r="R994" i="3"/>
  <c r="Z994" i="3"/>
  <c r="AH994" i="3"/>
  <c r="AP994" i="3"/>
  <c r="AX994" i="3"/>
  <c r="BF994" i="3"/>
  <c r="BL987" i="3"/>
  <c r="BN995" i="3"/>
  <c r="BK995" i="3"/>
  <c r="BM998" i="3"/>
  <c r="BN971" i="3"/>
  <c r="BK971" i="3"/>
  <c r="BN967" i="3"/>
  <c r="BK967" i="3"/>
  <c r="BN945" i="3"/>
  <c r="BK945" i="3"/>
  <c r="BG972" i="3"/>
  <c r="BC972" i="3"/>
  <c r="AY972" i="3"/>
  <c r="AU972" i="3"/>
  <c r="AQ972" i="3"/>
  <c r="AM972" i="3"/>
  <c r="AI972" i="3"/>
  <c r="AE972" i="3"/>
  <c r="AA972" i="3"/>
  <c r="W972" i="3"/>
  <c r="S972" i="3"/>
  <c r="N972" i="3"/>
  <c r="P972" i="3"/>
  <c r="R972" i="3"/>
  <c r="BL972" i="3" s="1"/>
  <c r="T972" i="3"/>
  <c r="V972" i="3"/>
  <c r="X972" i="3"/>
  <c r="Z972" i="3"/>
  <c r="AB972" i="3"/>
  <c r="AD972" i="3"/>
  <c r="AF972" i="3"/>
  <c r="AH972" i="3"/>
  <c r="AJ972" i="3"/>
  <c r="AL972" i="3"/>
  <c r="AN972" i="3"/>
  <c r="AP972" i="3"/>
  <c r="AR972" i="3"/>
  <c r="AT972" i="3"/>
  <c r="AV972" i="3"/>
  <c r="AX972" i="3"/>
  <c r="AZ972" i="3"/>
  <c r="BB972" i="3"/>
  <c r="BD972" i="3"/>
  <c r="BF972" i="3"/>
  <c r="BH972" i="3"/>
  <c r="BG970" i="3"/>
  <c r="BC970" i="3"/>
  <c r="AY970" i="3"/>
  <c r="AU970" i="3"/>
  <c r="AQ970" i="3"/>
  <c r="AM970" i="3"/>
  <c r="AI970" i="3"/>
  <c r="AE970" i="3"/>
  <c r="AA970" i="3"/>
  <c r="W970" i="3"/>
  <c r="S970" i="3"/>
  <c r="N970" i="3"/>
  <c r="P970" i="3"/>
  <c r="R970" i="3"/>
  <c r="BL970" i="3" s="1"/>
  <c r="T970" i="3"/>
  <c r="V970" i="3"/>
  <c r="X970" i="3"/>
  <c r="Z970" i="3"/>
  <c r="AB970" i="3"/>
  <c r="AD970" i="3"/>
  <c r="AF970" i="3"/>
  <c r="AH970" i="3"/>
  <c r="AJ970" i="3"/>
  <c r="AL970" i="3"/>
  <c r="AN970" i="3"/>
  <c r="AP970" i="3"/>
  <c r="AR970" i="3"/>
  <c r="AT970" i="3"/>
  <c r="AV970" i="3"/>
  <c r="AX970" i="3"/>
  <c r="AZ970" i="3"/>
  <c r="BB970" i="3"/>
  <c r="BD970" i="3"/>
  <c r="BF970" i="3"/>
  <c r="BH970" i="3"/>
  <c r="BG968" i="3"/>
  <c r="BC968" i="3"/>
  <c r="AY968" i="3"/>
  <c r="AU968" i="3"/>
  <c r="AQ968" i="3"/>
  <c r="AM968" i="3"/>
  <c r="AI968" i="3"/>
  <c r="AE968" i="3"/>
  <c r="AA968" i="3"/>
  <c r="W968" i="3"/>
  <c r="S968" i="3"/>
  <c r="N968" i="3"/>
  <c r="P968" i="3"/>
  <c r="R968" i="3"/>
  <c r="BL968" i="3" s="1"/>
  <c r="T968" i="3"/>
  <c r="V968" i="3"/>
  <c r="X968" i="3"/>
  <c r="Z968" i="3"/>
  <c r="AB968" i="3"/>
  <c r="AD968" i="3"/>
  <c r="AF968" i="3"/>
  <c r="AH968" i="3"/>
  <c r="AJ968" i="3"/>
  <c r="AL968" i="3"/>
  <c r="AN968" i="3"/>
  <c r="AP968" i="3"/>
  <c r="AR968" i="3"/>
  <c r="AT968" i="3"/>
  <c r="AV968" i="3"/>
  <c r="AX968" i="3"/>
  <c r="AZ968" i="3"/>
  <c r="BB968" i="3"/>
  <c r="BD968" i="3"/>
  <c r="BF968" i="3"/>
  <c r="BH968" i="3"/>
  <c r="BG966" i="3"/>
  <c r="BC966" i="3"/>
  <c r="AY966" i="3"/>
  <c r="AU966" i="3"/>
  <c r="AQ966" i="3"/>
  <c r="AM966" i="3"/>
  <c r="AI966" i="3"/>
  <c r="AE966" i="3"/>
  <c r="AA966" i="3"/>
  <c r="W966" i="3"/>
  <c r="S966" i="3"/>
  <c r="BM966" i="3" s="1"/>
  <c r="N966" i="3"/>
  <c r="BJ966" i="3" s="1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BG964" i="3"/>
  <c r="BC964" i="3"/>
  <c r="AY964" i="3"/>
  <c r="AU964" i="3"/>
  <c r="AQ964" i="3"/>
  <c r="AM964" i="3"/>
  <c r="AI964" i="3"/>
  <c r="AE964" i="3"/>
  <c r="AA964" i="3"/>
  <c r="W964" i="3"/>
  <c r="S964" i="3"/>
  <c r="N964" i="3"/>
  <c r="P964" i="3"/>
  <c r="R964" i="3"/>
  <c r="T964" i="3"/>
  <c r="V964" i="3"/>
  <c r="X964" i="3"/>
  <c r="Z964" i="3"/>
  <c r="AB964" i="3"/>
  <c r="AD964" i="3"/>
  <c r="AF964" i="3"/>
  <c r="AH964" i="3"/>
  <c r="AJ964" i="3"/>
  <c r="AL964" i="3"/>
  <c r="AN964" i="3"/>
  <c r="AP964" i="3"/>
  <c r="AR964" i="3"/>
  <c r="AT964" i="3"/>
  <c r="AV964" i="3"/>
  <c r="AX964" i="3"/>
  <c r="AZ964" i="3"/>
  <c r="BB964" i="3"/>
  <c r="BD964" i="3"/>
  <c r="BF964" i="3"/>
  <c r="BH964" i="3"/>
  <c r="BG962" i="3"/>
  <c r="BC962" i="3"/>
  <c r="AY962" i="3"/>
  <c r="AU962" i="3"/>
  <c r="AQ962" i="3"/>
  <c r="AM962" i="3"/>
  <c r="AI962" i="3"/>
  <c r="AE962" i="3"/>
  <c r="AA962" i="3"/>
  <c r="W962" i="3"/>
  <c r="S962" i="3"/>
  <c r="N962" i="3"/>
  <c r="P962" i="3"/>
  <c r="R962" i="3"/>
  <c r="BL962" i="3" s="1"/>
  <c r="T962" i="3"/>
  <c r="V962" i="3"/>
  <c r="X962" i="3"/>
  <c r="Z962" i="3"/>
  <c r="AB962" i="3"/>
  <c r="AD962" i="3"/>
  <c r="AF962" i="3"/>
  <c r="AH962" i="3"/>
  <c r="AJ962" i="3"/>
  <c r="AL962" i="3"/>
  <c r="AN962" i="3"/>
  <c r="AP962" i="3"/>
  <c r="AR962" i="3"/>
  <c r="AT962" i="3"/>
  <c r="AV962" i="3"/>
  <c r="AX962" i="3"/>
  <c r="AZ962" i="3"/>
  <c r="BB962" i="3"/>
  <c r="BD962" i="3"/>
  <c r="BF962" i="3"/>
  <c r="BH962" i="3"/>
  <c r="N961" i="3"/>
  <c r="P961" i="3"/>
  <c r="R961" i="3"/>
  <c r="T961" i="3"/>
  <c r="BM961" i="3" s="1"/>
  <c r="V961" i="3"/>
  <c r="X961" i="3"/>
  <c r="Z961" i="3"/>
  <c r="AB961" i="3"/>
  <c r="AD961" i="3"/>
  <c r="AF961" i="3"/>
  <c r="AH961" i="3"/>
  <c r="AJ961" i="3"/>
  <c r="AL961" i="3"/>
  <c r="AN961" i="3"/>
  <c r="AP961" i="3"/>
  <c r="AR961" i="3"/>
  <c r="AT961" i="3"/>
  <c r="AV961" i="3"/>
  <c r="AX961" i="3"/>
  <c r="AZ961" i="3"/>
  <c r="BB961" i="3"/>
  <c r="BD961" i="3"/>
  <c r="BF961" i="3"/>
  <c r="BH961" i="3"/>
  <c r="BG960" i="3"/>
  <c r="BC960" i="3"/>
  <c r="AY960" i="3"/>
  <c r="AU960" i="3"/>
  <c r="AQ960" i="3"/>
  <c r="AM960" i="3"/>
  <c r="AI960" i="3"/>
  <c r="AE960" i="3"/>
  <c r="AA960" i="3"/>
  <c r="W960" i="3"/>
  <c r="S960" i="3"/>
  <c r="N960" i="3"/>
  <c r="P960" i="3"/>
  <c r="R960" i="3"/>
  <c r="BL960" i="3" s="1"/>
  <c r="T960" i="3"/>
  <c r="V960" i="3"/>
  <c r="X960" i="3"/>
  <c r="Z960" i="3"/>
  <c r="AB960" i="3"/>
  <c r="AD960" i="3"/>
  <c r="AF960" i="3"/>
  <c r="AH960" i="3"/>
  <c r="AJ960" i="3"/>
  <c r="AL960" i="3"/>
  <c r="AN960" i="3"/>
  <c r="AP960" i="3"/>
  <c r="AR960" i="3"/>
  <c r="AT960" i="3"/>
  <c r="AV960" i="3"/>
  <c r="AX960" i="3"/>
  <c r="AZ960" i="3"/>
  <c r="BB960" i="3"/>
  <c r="BD960" i="3"/>
  <c r="BF960" i="3"/>
  <c r="BH960" i="3"/>
  <c r="BG958" i="3"/>
  <c r="BC958" i="3"/>
  <c r="AY958" i="3"/>
  <c r="AU958" i="3"/>
  <c r="AQ958" i="3"/>
  <c r="AM958" i="3"/>
  <c r="AI958" i="3"/>
  <c r="AE958" i="3"/>
  <c r="AA958" i="3"/>
  <c r="W958" i="3"/>
  <c r="S958" i="3"/>
  <c r="N958" i="3"/>
  <c r="P958" i="3"/>
  <c r="R958" i="3"/>
  <c r="BL958" i="3" s="1"/>
  <c r="T958" i="3"/>
  <c r="V958" i="3"/>
  <c r="X958" i="3"/>
  <c r="Z958" i="3"/>
  <c r="AB958" i="3"/>
  <c r="AD958" i="3"/>
  <c r="AF958" i="3"/>
  <c r="AH958" i="3"/>
  <c r="AJ958" i="3"/>
  <c r="AL958" i="3"/>
  <c r="AN958" i="3"/>
  <c r="AP958" i="3"/>
  <c r="AR958" i="3"/>
  <c r="AT958" i="3"/>
  <c r="AV958" i="3"/>
  <c r="AX958" i="3"/>
  <c r="AZ958" i="3"/>
  <c r="BB958" i="3"/>
  <c r="BD958" i="3"/>
  <c r="BF958" i="3"/>
  <c r="BH958" i="3"/>
  <c r="BG956" i="3"/>
  <c r="BC956" i="3"/>
  <c r="AY956" i="3"/>
  <c r="AU956" i="3"/>
  <c r="AQ956" i="3"/>
  <c r="AM956" i="3"/>
  <c r="AI956" i="3"/>
  <c r="AE956" i="3"/>
  <c r="AA956" i="3"/>
  <c r="W956" i="3"/>
  <c r="S956" i="3"/>
  <c r="N956" i="3"/>
  <c r="P956" i="3"/>
  <c r="R956" i="3"/>
  <c r="BL956" i="3" s="1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G954" i="3"/>
  <c r="BC954" i="3"/>
  <c r="AY954" i="3"/>
  <c r="AU954" i="3"/>
  <c r="AQ954" i="3"/>
  <c r="AM954" i="3"/>
  <c r="AI954" i="3"/>
  <c r="AE954" i="3"/>
  <c r="AA954" i="3"/>
  <c r="W954" i="3"/>
  <c r="S954" i="3"/>
  <c r="N954" i="3"/>
  <c r="P954" i="3"/>
  <c r="R954" i="3"/>
  <c r="BL954" i="3" s="1"/>
  <c r="T954" i="3"/>
  <c r="V954" i="3"/>
  <c r="X954" i="3"/>
  <c r="Z954" i="3"/>
  <c r="AB954" i="3"/>
  <c r="AD954" i="3"/>
  <c r="AF954" i="3"/>
  <c r="AH954" i="3"/>
  <c r="AJ954" i="3"/>
  <c r="AL954" i="3"/>
  <c r="AN954" i="3"/>
  <c r="AP954" i="3"/>
  <c r="AR954" i="3"/>
  <c r="AT954" i="3"/>
  <c r="AV954" i="3"/>
  <c r="AX954" i="3"/>
  <c r="AZ954" i="3"/>
  <c r="BB954" i="3"/>
  <c r="BD954" i="3"/>
  <c r="BF954" i="3"/>
  <c r="BH954" i="3"/>
  <c r="BG952" i="3"/>
  <c r="BC952" i="3"/>
  <c r="AY952" i="3"/>
  <c r="AU952" i="3"/>
  <c r="AQ952" i="3"/>
  <c r="AM952" i="3"/>
  <c r="AI952" i="3"/>
  <c r="AE952" i="3"/>
  <c r="AA952" i="3"/>
  <c r="W952" i="3"/>
  <c r="S952" i="3"/>
  <c r="N952" i="3"/>
  <c r="P952" i="3"/>
  <c r="R952" i="3"/>
  <c r="BL952" i="3" s="1"/>
  <c r="T952" i="3"/>
  <c r="V952" i="3"/>
  <c r="X952" i="3"/>
  <c r="Z952" i="3"/>
  <c r="AB952" i="3"/>
  <c r="AD952" i="3"/>
  <c r="AF952" i="3"/>
  <c r="AH952" i="3"/>
  <c r="AJ952" i="3"/>
  <c r="AL952" i="3"/>
  <c r="AN952" i="3"/>
  <c r="AP952" i="3"/>
  <c r="AR952" i="3"/>
  <c r="AT952" i="3"/>
  <c r="AV952" i="3"/>
  <c r="AX952" i="3"/>
  <c r="AZ952" i="3"/>
  <c r="BB952" i="3"/>
  <c r="BD952" i="3"/>
  <c r="BF952" i="3"/>
  <c r="BH952" i="3"/>
  <c r="BG950" i="3"/>
  <c r="BC950" i="3"/>
  <c r="AY950" i="3"/>
  <c r="AU950" i="3"/>
  <c r="AQ950" i="3"/>
  <c r="AM950" i="3"/>
  <c r="AI950" i="3"/>
  <c r="AE950" i="3"/>
  <c r="AA950" i="3"/>
  <c r="W950" i="3"/>
  <c r="S950" i="3"/>
  <c r="N950" i="3"/>
  <c r="P950" i="3"/>
  <c r="R950" i="3"/>
  <c r="BL950" i="3" s="1"/>
  <c r="T950" i="3"/>
  <c r="V950" i="3"/>
  <c r="X950" i="3"/>
  <c r="Z950" i="3"/>
  <c r="AB950" i="3"/>
  <c r="AD950" i="3"/>
  <c r="AF950" i="3"/>
  <c r="AH950" i="3"/>
  <c r="AJ950" i="3"/>
  <c r="AL950" i="3"/>
  <c r="AN950" i="3"/>
  <c r="AP950" i="3"/>
  <c r="AR950" i="3"/>
  <c r="AT950" i="3"/>
  <c r="AV950" i="3"/>
  <c r="AX950" i="3"/>
  <c r="AZ950" i="3"/>
  <c r="BB950" i="3"/>
  <c r="BD950" i="3"/>
  <c r="BF950" i="3"/>
  <c r="BH950" i="3"/>
  <c r="BG948" i="3"/>
  <c r="BC948" i="3"/>
  <c r="AY948" i="3"/>
  <c r="AU948" i="3"/>
  <c r="AQ948" i="3"/>
  <c r="AM948" i="3"/>
  <c r="AI948" i="3"/>
  <c r="AE948" i="3"/>
  <c r="AA948" i="3"/>
  <c r="W948" i="3"/>
  <c r="S948" i="3"/>
  <c r="N948" i="3"/>
  <c r="P948" i="3"/>
  <c r="R948" i="3"/>
  <c r="BL948" i="3" s="1"/>
  <c r="T948" i="3"/>
  <c r="V948" i="3"/>
  <c r="X948" i="3"/>
  <c r="Z948" i="3"/>
  <c r="AB948" i="3"/>
  <c r="AD948" i="3"/>
  <c r="AF948" i="3"/>
  <c r="AH948" i="3"/>
  <c r="AJ948" i="3"/>
  <c r="AL948" i="3"/>
  <c r="AN948" i="3"/>
  <c r="AP948" i="3"/>
  <c r="AR948" i="3"/>
  <c r="AT948" i="3"/>
  <c r="AV948" i="3"/>
  <c r="AX948" i="3"/>
  <c r="AZ948" i="3"/>
  <c r="BB948" i="3"/>
  <c r="BD948" i="3"/>
  <c r="BF948" i="3"/>
  <c r="BH948" i="3"/>
  <c r="BG946" i="3"/>
  <c r="BC946" i="3"/>
  <c r="AY946" i="3"/>
  <c r="AU946" i="3"/>
  <c r="AQ946" i="3"/>
  <c r="AM946" i="3"/>
  <c r="AI946" i="3"/>
  <c r="AE946" i="3"/>
  <c r="AA946" i="3"/>
  <c r="W946" i="3"/>
  <c r="S946" i="3"/>
  <c r="N946" i="3"/>
  <c r="P946" i="3"/>
  <c r="R946" i="3"/>
  <c r="BL946" i="3" s="1"/>
  <c r="T946" i="3"/>
  <c r="V946" i="3"/>
  <c r="X946" i="3"/>
  <c r="Z946" i="3"/>
  <c r="AB946" i="3"/>
  <c r="AD946" i="3"/>
  <c r="AF946" i="3"/>
  <c r="AH946" i="3"/>
  <c r="AJ946" i="3"/>
  <c r="AL946" i="3"/>
  <c r="AN946" i="3"/>
  <c r="AP946" i="3"/>
  <c r="AR946" i="3"/>
  <c r="AT946" i="3"/>
  <c r="AV946" i="3"/>
  <c r="AX946" i="3"/>
  <c r="AZ946" i="3"/>
  <c r="BB946" i="3"/>
  <c r="BD946" i="3"/>
  <c r="BF946" i="3"/>
  <c r="BH946" i="3"/>
  <c r="BG944" i="3"/>
  <c r="BC944" i="3"/>
  <c r="AY944" i="3"/>
  <c r="AU944" i="3"/>
  <c r="AQ944" i="3"/>
  <c r="AM944" i="3"/>
  <c r="AI944" i="3"/>
  <c r="AE944" i="3"/>
  <c r="AA944" i="3"/>
  <c r="W944" i="3"/>
  <c r="S944" i="3"/>
  <c r="N944" i="3"/>
  <c r="P944" i="3"/>
  <c r="R944" i="3"/>
  <c r="BL944" i="3" s="1"/>
  <c r="T944" i="3"/>
  <c r="V944" i="3"/>
  <c r="X944" i="3"/>
  <c r="Z944" i="3"/>
  <c r="AB944" i="3"/>
  <c r="AD944" i="3"/>
  <c r="AF944" i="3"/>
  <c r="AH944" i="3"/>
  <c r="AJ944" i="3"/>
  <c r="AL944" i="3"/>
  <c r="AN944" i="3"/>
  <c r="AP944" i="3"/>
  <c r="AR944" i="3"/>
  <c r="AT944" i="3"/>
  <c r="AV944" i="3"/>
  <c r="AX944" i="3"/>
  <c r="AZ944" i="3"/>
  <c r="BB944" i="3"/>
  <c r="BD944" i="3"/>
  <c r="BF944" i="3"/>
  <c r="BH944" i="3"/>
  <c r="BI972" i="3"/>
  <c r="BE972" i="3"/>
  <c r="BA972" i="3"/>
  <c r="AW972" i="3"/>
  <c r="AS972" i="3"/>
  <c r="AO972" i="3"/>
  <c r="AK972" i="3"/>
  <c r="AG972" i="3"/>
  <c r="AC972" i="3"/>
  <c r="Y972" i="3"/>
  <c r="U972" i="3"/>
  <c r="Q972" i="3"/>
  <c r="M972" i="3"/>
  <c r="BI971" i="3"/>
  <c r="BE971" i="3"/>
  <c r="BA971" i="3"/>
  <c r="AW971" i="3"/>
  <c r="AS971" i="3"/>
  <c r="AO971" i="3"/>
  <c r="AK971" i="3"/>
  <c r="AG971" i="3"/>
  <c r="AC971" i="3"/>
  <c r="Y971" i="3"/>
  <c r="U971" i="3"/>
  <c r="Q971" i="3"/>
  <c r="BI970" i="3"/>
  <c r="BE970" i="3"/>
  <c r="BA970" i="3"/>
  <c r="AW970" i="3"/>
  <c r="AS970" i="3"/>
  <c r="AO970" i="3"/>
  <c r="AK970" i="3"/>
  <c r="AG970" i="3"/>
  <c r="AC970" i="3"/>
  <c r="Y970" i="3"/>
  <c r="U970" i="3"/>
  <c r="Q970" i="3"/>
  <c r="M970" i="3"/>
  <c r="BI969" i="3"/>
  <c r="BE969" i="3"/>
  <c r="BA969" i="3"/>
  <c r="AW969" i="3"/>
  <c r="AS969" i="3"/>
  <c r="AO969" i="3"/>
  <c r="AK969" i="3"/>
  <c r="AG969" i="3"/>
  <c r="AC969" i="3"/>
  <c r="Y969" i="3"/>
  <c r="U969" i="3"/>
  <c r="BL969" i="3" s="1"/>
  <c r="Q969" i="3"/>
  <c r="BI968" i="3"/>
  <c r="BE968" i="3"/>
  <c r="BA968" i="3"/>
  <c r="AW968" i="3"/>
  <c r="AS968" i="3"/>
  <c r="AO968" i="3"/>
  <c r="AK968" i="3"/>
  <c r="AG968" i="3"/>
  <c r="AC968" i="3"/>
  <c r="Y968" i="3"/>
  <c r="U968" i="3"/>
  <c r="Q968" i="3"/>
  <c r="M968" i="3"/>
  <c r="BI967" i="3"/>
  <c r="BE967" i="3"/>
  <c r="BA967" i="3"/>
  <c r="AW967" i="3"/>
  <c r="AS967" i="3"/>
  <c r="AO967" i="3"/>
  <c r="AK967" i="3"/>
  <c r="AG967" i="3"/>
  <c r="AC967" i="3"/>
  <c r="Y967" i="3"/>
  <c r="U967" i="3"/>
  <c r="Q967" i="3"/>
  <c r="BI966" i="3"/>
  <c r="BE966" i="3"/>
  <c r="BA966" i="3"/>
  <c r="AW966" i="3"/>
  <c r="AS966" i="3"/>
  <c r="AO966" i="3"/>
  <c r="AK966" i="3"/>
  <c r="AG966" i="3"/>
  <c r="AC966" i="3"/>
  <c r="Y966" i="3"/>
  <c r="U966" i="3"/>
  <c r="Q966" i="3"/>
  <c r="M966" i="3"/>
  <c r="BI965" i="3"/>
  <c r="BE965" i="3"/>
  <c r="BA965" i="3"/>
  <c r="AW965" i="3"/>
  <c r="AS965" i="3"/>
  <c r="AO965" i="3"/>
  <c r="AK965" i="3"/>
  <c r="AG965" i="3"/>
  <c r="AC965" i="3"/>
  <c r="Y965" i="3"/>
  <c r="U965" i="3"/>
  <c r="Q965" i="3"/>
  <c r="BI964" i="3"/>
  <c r="BE964" i="3"/>
  <c r="BA964" i="3"/>
  <c r="AW964" i="3"/>
  <c r="AS964" i="3"/>
  <c r="AO964" i="3"/>
  <c r="AK964" i="3"/>
  <c r="AG964" i="3"/>
  <c r="AC964" i="3"/>
  <c r="Y964" i="3"/>
  <c r="U964" i="3"/>
  <c r="BL964" i="3" s="1"/>
  <c r="Q964" i="3"/>
  <c r="M964" i="3"/>
  <c r="BI963" i="3"/>
  <c r="BE963" i="3"/>
  <c r="BA963" i="3"/>
  <c r="AW963" i="3"/>
  <c r="AS963" i="3"/>
  <c r="AO963" i="3"/>
  <c r="AK963" i="3"/>
  <c r="AG963" i="3"/>
  <c r="AC963" i="3"/>
  <c r="Y963" i="3"/>
  <c r="U963" i="3"/>
  <c r="Q963" i="3"/>
  <c r="BI962" i="3"/>
  <c r="BE962" i="3"/>
  <c r="BA962" i="3"/>
  <c r="AW962" i="3"/>
  <c r="AS962" i="3"/>
  <c r="AO962" i="3"/>
  <c r="AK962" i="3"/>
  <c r="AG962" i="3"/>
  <c r="AC962" i="3"/>
  <c r="Y962" i="3"/>
  <c r="U962" i="3"/>
  <c r="Q962" i="3"/>
  <c r="M962" i="3"/>
  <c r="BI961" i="3"/>
  <c r="BE961" i="3"/>
  <c r="BA961" i="3"/>
  <c r="AW961" i="3"/>
  <c r="AS961" i="3"/>
  <c r="AO961" i="3"/>
  <c r="AK961" i="3"/>
  <c r="AG961" i="3"/>
  <c r="AC961" i="3"/>
  <c r="Y961" i="3"/>
  <c r="U961" i="3"/>
  <c r="BL961" i="3" s="1"/>
  <c r="Q961" i="3"/>
  <c r="M961" i="3"/>
  <c r="BI960" i="3"/>
  <c r="BE960" i="3"/>
  <c r="BA960" i="3"/>
  <c r="AW960" i="3"/>
  <c r="AS960" i="3"/>
  <c r="AO960" i="3"/>
  <c r="AK960" i="3"/>
  <c r="AG960" i="3"/>
  <c r="AC960" i="3"/>
  <c r="Y960" i="3"/>
  <c r="U960" i="3"/>
  <c r="Q960" i="3"/>
  <c r="M960" i="3"/>
  <c r="BI959" i="3"/>
  <c r="BE959" i="3"/>
  <c r="BA959" i="3"/>
  <c r="AW959" i="3"/>
  <c r="AS959" i="3"/>
  <c r="AO959" i="3"/>
  <c r="AK959" i="3"/>
  <c r="AG959" i="3"/>
  <c r="AC959" i="3"/>
  <c r="Y959" i="3"/>
  <c r="U959" i="3"/>
  <c r="BL959" i="3" s="1"/>
  <c r="Q959" i="3"/>
  <c r="BI958" i="3"/>
  <c r="BE958" i="3"/>
  <c r="BA958" i="3"/>
  <c r="AW958" i="3"/>
  <c r="AS958" i="3"/>
  <c r="AO958" i="3"/>
  <c r="AK958" i="3"/>
  <c r="AG958" i="3"/>
  <c r="AC958" i="3"/>
  <c r="Y958" i="3"/>
  <c r="U958" i="3"/>
  <c r="Q958" i="3"/>
  <c r="M958" i="3"/>
  <c r="BI957" i="3"/>
  <c r="BE957" i="3"/>
  <c r="BA957" i="3"/>
  <c r="AW957" i="3"/>
  <c r="AS957" i="3"/>
  <c r="AO957" i="3"/>
  <c r="AK957" i="3"/>
  <c r="AG957" i="3"/>
  <c r="AC957" i="3"/>
  <c r="Y957" i="3"/>
  <c r="U957" i="3"/>
  <c r="Q957" i="3"/>
  <c r="BI956" i="3"/>
  <c r="BE956" i="3"/>
  <c r="BA956" i="3"/>
  <c r="AW956" i="3"/>
  <c r="AS956" i="3"/>
  <c r="AO956" i="3"/>
  <c r="AK956" i="3"/>
  <c r="AG956" i="3"/>
  <c r="AC956" i="3"/>
  <c r="Y956" i="3"/>
  <c r="U956" i="3"/>
  <c r="Q956" i="3"/>
  <c r="M956" i="3"/>
  <c r="BI955" i="3"/>
  <c r="BE955" i="3"/>
  <c r="BA955" i="3"/>
  <c r="AW955" i="3"/>
  <c r="AS955" i="3"/>
  <c r="AO955" i="3"/>
  <c r="AK955" i="3"/>
  <c r="AG955" i="3"/>
  <c r="AC955" i="3"/>
  <c r="Y955" i="3"/>
  <c r="U955" i="3"/>
  <c r="BL955" i="3" s="1"/>
  <c r="Q955" i="3"/>
  <c r="BI954" i="3"/>
  <c r="BE954" i="3"/>
  <c r="BA954" i="3"/>
  <c r="AW954" i="3"/>
  <c r="AS954" i="3"/>
  <c r="AO954" i="3"/>
  <c r="AK954" i="3"/>
  <c r="AG954" i="3"/>
  <c r="AC954" i="3"/>
  <c r="Y954" i="3"/>
  <c r="U954" i="3"/>
  <c r="Q954" i="3"/>
  <c r="M954" i="3"/>
  <c r="BI953" i="3"/>
  <c r="BE953" i="3"/>
  <c r="BA953" i="3"/>
  <c r="AW953" i="3"/>
  <c r="AS953" i="3"/>
  <c r="AO953" i="3"/>
  <c r="AK953" i="3"/>
  <c r="AG953" i="3"/>
  <c r="AC953" i="3"/>
  <c r="Y953" i="3"/>
  <c r="U953" i="3"/>
  <c r="Q953" i="3"/>
  <c r="BI952" i="3"/>
  <c r="BE952" i="3"/>
  <c r="BA952" i="3"/>
  <c r="AW952" i="3"/>
  <c r="AS952" i="3"/>
  <c r="AO952" i="3"/>
  <c r="AK952" i="3"/>
  <c r="AG952" i="3"/>
  <c r="AC952" i="3"/>
  <c r="Y952" i="3"/>
  <c r="U952" i="3"/>
  <c r="Q952" i="3"/>
  <c r="M952" i="3"/>
  <c r="BI951" i="3"/>
  <c r="BE951" i="3"/>
  <c r="BA951" i="3"/>
  <c r="AW951" i="3"/>
  <c r="AS951" i="3"/>
  <c r="AO951" i="3"/>
  <c r="AK951" i="3"/>
  <c r="AG951" i="3"/>
  <c r="AC951" i="3"/>
  <c r="Y951" i="3"/>
  <c r="U951" i="3"/>
  <c r="BL951" i="3" s="1"/>
  <c r="Q951" i="3"/>
  <c r="BI950" i="3"/>
  <c r="BE950" i="3"/>
  <c r="BA950" i="3"/>
  <c r="AW950" i="3"/>
  <c r="AS950" i="3"/>
  <c r="AO950" i="3"/>
  <c r="AK950" i="3"/>
  <c r="AG950" i="3"/>
  <c r="AC950" i="3"/>
  <c r="Y950" i="3"/>
  <c r="U950" i="3"/>
  <c r="Q950" i="3"/>
  <c r="M950" i="3"/>
  <c r="BI949" i="3"/>
  <c r="BE949" i="3"/>
  <c r="BA949" i="3"/>
  <c r="AW949" i="3"/>
  <c r="AS949" i="3"/>
  <c r="AO949" i="3"/>
  <c r="AK949" i="3"/>
  <c r="AG949" i="3"/>
  <c r="AC949" i="3"/>
  <c r="Y949" i="3"/>
  <c r="U949" i="3"/>
  <c r="Q949" i="3"/>
  <c r="BI948" i="3"/>
  <c r="BE948" i="3"/>
  <c r="BA948" i="3"/>
  <c r="AW948" i="3"/>
  <c r="AS948" i="3"/>
  <c r="AO948" i="3"/>
  <c r="AK948" i="3"/>
  <c r="AG948" i="3"/>
  <c r="AC948" i="3"/>
  <c r="Y948" i="3"/>
  <c r="U948" i="3"/>
  <c r="Q948" i="3"/>
  <c r="M948" i="3"/>
  <c r="BI947" i="3"/>
  <c r="BE947" i="3"/>
  <c r="BA947" i="3"/>
  <c r="AW947" i="3"/>
  <c r="AS947" i="3"/>
  <c r="AO947" i="3"/>
  <c r="AK947" i="3"/>
  <c r="AG947" i="3"/>
  <c r="AC947" i="3"/>
  <c r="Y947" i="3"/>
  <c r="U947" i="3"/>
  <c r="BL947" i="3" s="1"/>
  <c r="Q947" i="3"/>
  <c r="BI946" i="3"/>
  <c r="BE946" i="3"/>
  <c r="BA946" i="3"/>
  <c r="AW946" i="3"/>
  <c r="AS946" i="3"/>
  <c r="AO946" i="3"/>
  <c r="AK946" i="3"/>
  <c r="AG946" i="3"/>
  <c r="AC946" i="3"/>
  <c r="Y946" i="3"/>
  <c r="U946" i="3"/>
  <c r="Q946" i="3"/>
  <c r="M946" i="3"/>
  <c r="BI945" i="3"/>
  <c r="BE945" i="3"/>
  <c r="BA945" i="3"/>
  <c r="AW945" i="3"/>
  <c r="AS945" i="3"/>
  <c r="AO945" i="3"/>
  <c r="AK945" i="3"/>
  <c r="AG945" i="3"/>
  <c r="AC945" i="3"/>
  <c r="Y945" i="3"/>
  <c r="U945" i="3"/>
  <c r="Q945" i="3"/>
  <c r="BI944" i="3"/>
  <c r="BE944" i="3"/>
  <c r="BA944" i="3"/>
  <c r="AW944" i="3"/>
  <c r="AS944" i="3"/>
  <c r="AO944" i="3"/>
  <c r="AK944" i="3"/>
  <c r="AG944" i="3"/>
  <c r="AC944" i="3"/>
  <c r="Y944" i="3"/>
  <c r="U944" i="3"/>
  <c r="Q944" i="3"/>
  <c r="M944" i="3"/>
  <c r="BI943" i="3"/>
  <c r="BE943" i="3"/>
  <c r="BA943" i="3"/>
  <c r="AW943" i="3"/>
  <c r="AS943" i="3"/>
  <c r="AO943" i="3"/>
  <c r="AK943" i="3"/>
  <c r="AG943" i="3"/>
  <c r="AC943" i="3"/>
  <c r="Y943" i="3"/>
  <c r="U943" i="3"/>
  <c r="Q943" i="3"/>
  <c r="BI942" i="3"/>
  <c r="BE942" i="3"/>
  <c r="BA942" i="3"/>
  <c r="AW942" i="3"/>
  <c r="AS942" i="3"/>
  <c r="AO942" i="3"/>
  <c r="AK942" i="3"/>
  <c r="AG942" i="3"/>
  <c r="AC942" i="3"/>
  <c r="Y942" i="3"/>
  <c r="U942" i="3"/>
  <c r="Q942" i="3"/>
  <c r="M941" i="3"/>
  <c r="O941" i="3"/>
  <c r="Q941" i="3"/>
  <c r="S941" i="3"/>
  <c r="U941" i="3"/>
  <c r="W941" i="3"/>
  <c r="Y941" i="3"/>
  <c r="AA941" i="3"/>
  <c r="AC941" i="3"/>
  <c r="AE941" i="3"/>
  <c r="AG941" i="3"/>
  <c r="AI941" i="3"/>
  <c r="AK941" i="3"/>
  <c r="AM941" i="3"/>
  <c r="AO941" i="3"/>
  <c r="AQ941" i="3"/>
  <c r="AS941" i="3"/>
  <c r="AU941" i="3"/>
  <c r="AW941" i="3"/>
  <c r="AY941" i="3"/>
  <c r="BA941" i="3"/>
  <c r="BC941" i="3"/>
  <c r="BE941" i="3"/>
  <c r="M939" i="3"/>
  <c r="O939" i="3"/>
  <c r="BL939" i="3" s="1"/>
  <c r="Q939" i="3"/>
  <c r="S939" i="3"/>
  <c r="BM939" i="3" s="1"/>
  <c r="U939" i="3"/>
  <c r="W939" i="3"/>
  <c r="Y939" i="3"/>
  <c r="AA939" i="3"/>
  <c r="AC939" i="3"/>
  <c r="AE939" i="3"/>
  <c r="AG939" i="3"/>
  <c r="AI939" i="3"/>
  <c r="AK939" i="3"/>
  <c r="AM939" i="3"/>
  <c r="AO939" i="3"/>
  <c r="AQ939" i="3"/>
  <c r="AS939" i="3"/>
  <c r="AU939" i="3"/>
  <c r="AW939" i="3"/>
  <c r="AY939" i="3"/>
  <c r="BA939" i="3"/>
  <c r="BC939" i="3"/>
  <c r="BE939" i="3"/>
  <c r="BG939" i="3"/>
  <c r="BI939" i="3"/>
  <c r="M937" i="3"/>
  <c r="O937" i="3"/>
  <c r="Q937" i="3"/>
  <c r="BJ937" i="3" s="1"/>
  <c r="S937" i="3"/>
  <c r="U937" i="3"/>
  <c r="W937" i="3"/>
  <c r="Y937" i="3"/>
  <c r="AA937" i="3"/>
  <c r="AC937" i="3"/>
  <c r="AE937" i="3"/>
  <c r="AG937" i="3"/>
  <c r="AI937" i="3"/>
  <c r="AK937" i="3"/>
  <c r="AM937" i="3"/>
  <c r="AO937" i="3"/>
  <c r="AQ937" i="3"/>
  <c r="AS937" i="3"/>
  <c r="AU937" i="3"/>
  <c r="AW937" i="3"/>
  <c r="AY937" i="3"/>
  <c r="BA937" i="3"/>
  <c r="BC937" i="3"/>
  <c r="BE937" i="3"/>
  <c r="BG937" i="3"/>
  <c r="BI937" i="3"/>
  <c r="M935" i="3"/>
  <c r="O935" i="3"/>
  <c r="Q935" i="3"/>
  <c r="BJ935" i="3" s="1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M933" i="3"/>
  <c r="O933" i="3"/>
  <c r="Q933" i="3"/>
  <c r="BJ933" i="3" s="1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1" i="3"/>
  <c r="O931" i="3"/>
  <c r="Q931" i="3"/>
  <c r="BJ931" i="3" s="1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M929" i="3"/>
  <c r="O929" i="3"/>
  <c r="Q929" i="3"/>
  <c r="BJ929" i="3" s="1"/>
  <c r="S929" i="3"/>
  <c r="U929" i="3"/>
  <c r="W929" i="3"/>
  <c r="Y929" i="3"/>
  <c r="AA929" i="3"/>
  <c r="AC929" i="3"/>
  <c r="AE929" i="3"/>
  <c r="AG929" i="3"/>
  <c r="AI929" i="3"/>
  <c r="AK929" i="3"/>
  <c r="AM929" i="3"/>
  <c r="AO929" i="3"/>
  <c r="AQ929" i="3"/>
  <c r="AS929" i="3"/>
  <c r="AU929" i="3"/>
  <c r="AW929" i="3"/>
  <c r="AY929" i="3"/>
  <c r="BA929" i="3"/>
  <c r="BC929" i="3"/>
  <c r="BE929" i="3"/>
  <c r="BG929" i="3"/>
  <c r="BI929" i="3"/>
  <c r="M927" i="3"/>
  <c r="O927" i="3"/>
  <c r="Q927" i="3"/>
  <c r="BJ927" i="3" s="1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M925" i="3"/>
  <c r="O925" i="3"/>
  <c r="Q925" i="3"/>
  <c r="BJ925" i="3" s="1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23" i="3"/>
  <c r="O923" i="3"/>
  <c r="Q923" i="3"/>
  <c r="BJ923" i="3" s="1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M921" i="3"/>
  <c r="O921" i="3"/>
  <c r="Q921" i="3"/>
  <c r="BJ921" i="3" s="1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BG971" i="3"/>
  <c r="BC971" i="3"/>
  <c r="AY971" i="3"/>
  <c r="AU971" i="3"/>
  <c r="AQ971" i="3"/>
  <c r="AM971" i="3"/>
  <c r="AI971" i="3"/>
  <c r="AE971" i="3"/>
  <c r="AA971" i="3"/>
  <c r="W971" i="3"/>
  <c r="S971" i="3"/>
  <c r="BM971" i="3" s="1"/>
  <c r="N971" i="3"/>
  <c r="BJ971" i="3" s="1"/>
  <c r="P971" i="3"/>
  <c r="R971" i="3"/>
  <c r="T971" i="3"/>
  <c r="V971" i="3"/>
  <c r="X971" i="3"/>
  <c r="Z971" i="3"/>
  <c r="AB971" i="3"/>
  <c r="AD971" i="3"/>
  <c r="AF971" i="3"/>
  <c r="AH971" i="3"/>
  <c r="AJ971" i="3"/>
  <c r="AL971" i="3"/>
  <c r="AN971" i="3"/>
  <c r="AP971" i="3"/>
  <c r="AR971" i="3"/>
  <c r="AT971" i="3"/>
  <c r="AV971" i="3"/>
  <c r="AX971" i="3"/>
  <c r="AZ971" i="3"/>
  <c r="BB971" i="3"/>
  <c r="BD971" i="3"/>
  <c r="BF971" i="3"/>
  <c r="BH971" i="3"/>
  <c r="BG969" i="3"/>
  <c r="BC969" i="3"/>
  <c r="AY969" i="3"/>
  <c r="AU969" i="3"/>
  <c r="AQ969" i="3"/>
  <c r="AM969" i="3"/>
  <c r="AI969" i="3"/>
  <c r="AE969" i="3"/>
  <c r="AA969" i="3"/>
  <c r="W969" i="3"/>
  <c r="S969" i="3"/>
  <c r="N969" i="3"/>
  <c r="P969" i="3"/>
  <c r="BK969" i="3" s="1"/>
  <c r="R969" i="3"/>
  <c r="T969" i="3"/>
  <c r="V969" i="3"/>
  <c r="X969" i="3"/>
  <c r="Z969" i="3"/>
  <c r="AB969" i="3"/>
  <c r="AD969" i="3"/>
  <c r="AF969" i="3"/>
  <c r="AH969" i="3"/>
  <c r="AJ969" i="3"/>
  <c r="AL969" i="3"/>
  <c r="AN969" i="3"/>
  <c r="AP969" i="3"/>
  <c r="AR969" i="3"/>
  <c r="AT969" i="3"/>
  <c r="AV969" i="3"/>
  <c r="AX969" i="3"/>
  <c r="AZ969" i="3"/>
  <c r="BB969" i="3"/>
  <c r="BD969" i="3"/>
  <c r="BF969" i="3"/>
  <c r="BH969" i="3"/>
  <c r="BG967" i="3"/>
  <c r="BC967" i="3"/>
  <c r="AY967" i="3"/>
  <c r="AU967" i="3"/>
  <c r="AQ967" i="3"/>
  <c r="AM967" i="3"/>
  <c r="AI967" i="3"/>
  <c r="AE967" i="3"/>
  <c r="AA967" i="3"/>
  <c r="W967" i="3"/>
  <c r="S967" i="3"/>
  <c r="BM967" i="3" s="1"/>
  <c r="N967" i="3"/>
  <c r="BJ967" i="3" s="1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BB967" i="3"/>
  <c r="BD967" i="3"/>
  <c r="BF967" i="3"/>
  <c r="BH967" i="3"/>
  <c r="BG965" i="3"/>
  <c r="BC965" i="3"/>
  <c r="AY965" i="3"/>
  <c r="AU965" i="3"/>
  <c r="AQ965" i="3"/>
  <c r="AM965" i="3"/>
  <c r="AI965" i="3"/>
  <c r="AE965" i="3"/>
  <c r="AA965" i="3"/>
  <c r="W965" i="3"/>
  <c r="S965" i="3"/>
  <c r="N965" i="3"/>
  <c r="P965" i="3"/>
  <c r="BK965" i="3" s="1"/>
  <c r="R965" i="3"/>
  <c r="BL965" i="3" s="1"/>
  <c r="T965" i="3"/>
  <c r="V965" i="3"/>
  <c r="X965" i="3"/>
  <c r="Z965" i="3"/>
  <c r="AB965" i="3"/>
  <c r="AD965" i="3"/>
  <c r="AF965" i="3"/>
  <c r="AH965" i="3"/>
  <c r="AJ965" i="3"/>
  <c r="AL965" i="3"/>
  <c r="AN965" i="3"/>
  <c r="AP965" i="3"/>
  <c r="AR965" i="3"/>
  <c r="AT965" i="3"/>
  <c r="AV965" i="3"/>
  <c r="AX965" i="3"/>
  <c r="AZ965" i="3"/>
  <c r="BB965" i="3"/>
  <c r="BD965" i="3"/>
  <c r="BF965" i="3"/>
  <c r="BH965" i="3"/>
  <c r="BG963" i="3"/>
  <c r="BC963" i="3"/>
  <c r="AY963" i="3"/>
  <c r="AU963" i="3"/>
  <c r="AQ963" i="3"/>
  <c r="AM963" i="3"/>
  <c r="AI963" i="3"/>
  <c r="AE963" i="3"/>
  <c r="AA963" i="3"/>
  <c r="W963" i="3"/>
  <c r="S963" i="3"/>
  <c r="N963" i="3"/>
  <c r="P963" i="3"/>
  <c r="BK963" i="3" s="1"/>
  <c r="R963" i="3"/>
  <c r="BL963" i="3" s="1"/>
  <c r="T963" i="3"/>
  <c r="V963" i="3"/>
  <c r="X963" i="3"/>
  <c r="Z963" i="3"/>
  <c r="AB963" i="3"/>
  <c r="AD963" i="3"/>
  <c r="AF963" i="3"/>
  <c r="AH963" i="3"/>
  <c r="AJ963" i="3"/>
  <c r="AL963" i="3"/>
  <c r="AN963" i="3"/>
  <c r="AP963" i="3"/>
  <c r="AR963" i="3"/>
  <c r="AT963" i="3"/>
  <c r="AV963" i="3"/>
  <c r="AX963" i="3"/>
  <c r="AZ963" i="3"/>
  <c r="BB963" i="3"/>
  <c r="BD963" i="3"/>
  <c r="BF963" i="3"/>
  <c r="BH963" i="3"/>
  <c r="BG959" i="3"/>
  <c r="BC959" i="3"/>
  <c r="AY959" i="3"/>
  <c r="AU959" i="3"/>
  <c r="AQ959" i="3"/>
  <c r="AM959" i="3"/>
  <c r="AI959" i="3"/>
  <c r="AE959" i="3"/>
  <c r="AA959" i="3"/>
  <c r="W959" i="3"/>
  <c r="S959" i="3"/>
  <c r="N959" i="3"/>
  <c r="P959" i="3"/>
  <c r="BK959" i="3" s="1"/>
  <c r="R959" i="3"/>
  <c r="T959" i="3"/>
  <c r="V959" i="3"/>
  <c r="X959" i="3"/>
  <c r="Z959" i="3"/>
  <c r="AB959" i="3"/>
  <c r="AD959" i="3"/>
  <c r="AF959" i="3"/>
  <c r="AH959" i="3"/>
  <c r="AJ959" i="3"/>
  <c r="AL959" i="3"/>
  <c r="AN959" i="3"/>
  <c r="AP959" i="3"/>
  <c r="AR959" i="3"/>
  <c r="AT959" i="3"/>
  <c r="AV959" i="3"/>
  <c r="AX959" i="3"/>
  <c r="AZ959" i="3"/>
  <c r="BB959" i="3"/>
  <c r="BD959" i="3"/>
  <c r="BF959" i="3"/>
  <c r="BH959" i="3"/>
  <c r="BG957" i="3"/>
  <c r="BC957" i="3"/>
  <c r="AY957" i="3"/>
  <c r="AU957" i="3"/>
  <c r="AQ957" i="3"/>
  <c r="AM957" i="3"/>
  <c r="AI957" i="3"/>
  <c r="AE957" i="3"/>
  <c r="AA957" i="3"/>
  <c r="W957" i="3"/>
  <c r="S957" i="3"/>
  <c r="N957" i="3"/>
  <c r="P957" i="3"/>
  <c r="R957" i="3"/>
  <c r="BL957" i="3" s="1"/>
  <c r="T957" i="3"/>
  <c r="V957" i="3"/>
  <c r="BK957" i="3" s="1"/>
  <c r="X957" i="3"/>
  <c r="Z957" i="3"/>
  <c r="AB957" i="3"/>
  <c r="AD957" i="3"/>
  <c r="AF957" i="3"/>
  <c r="AH957" i="3"/>
  <c r="AJ957" i="3"/>
  <c r="AL957" i="3"/>
  <c r="AN957" i="3"/>
  <c r="AP957" i="3"/>
  <c r="AR957" i="3"/>
  <c r="AT957" i="3"/>
  <c r="AV957" i="3"/>
  <c r="AX957" i="3"/>
  <c r="AZ957" i="3"/>
  <c r="BB957" i="3"/>
  <c r="BD957" i="3"/>
  <c r="BF957" i="3"/>
  <c r="BH957" i="3"/>
  <c r="BG955" i="3"/>
  <c r="BC955" i="3"/>
  <c r="AY955" i="3"/>
  <c r="AU955" i="3"/>
  <c r="AQ955" i="3"/>
  <c r="AM955" i="3"/>
  <c r="AI955" i="3"/>
  <c r="AE955" i="3"/>
  <c r="AA955" i="3"/>
  <c r="W955" i="3"/>
  <c r="S955" i="3"/>
  <c r="N955" i="3"/>
  <c r="P955" i="3"/>
  <c r="BK955" i="3" s="1"/>
  <c r="R955" i="3"/>
  <c r="T955" i="3"/>
  <c r="V955" i="3"/>
  <c r="X955" i="3"/>
  <c r="Z955" i="3"/>
  <c r="AB955" i="3"/>
  <c r="AD955" i="3"/>
  <c r="AF955" i="3"/>
  <c r="AH955" i="3"/>
  <c r="AJ955" i="3"/>
  <c r="AL955" i="3"/>
  <c r="AN955" i="3"/>
  <c r="AP955" i="3"/>
  <c r="AR955" i="3"/>
  <c r="AT955" i="3"/>
  <c r="AV955" i="3"/>
  <c r="AX955" i="3"/>
  <c r="AZ955" i="3"/>
  <c r="BB955" i="3"/>
  <c r="BD955" i="3"/>
  <c r="BF955" i="3"/>
  <c r="BH955" i="3"/>
  <c r="BG953" i="3"/>
  <c r="BC953" i="3"/>
  <c r="AY953" i="3"/>
  <c r="AU953" i="3"/>
  <c r="AQ953" i="3"/>
  <c r="AM953" i="3"/>
  <c r="AI953" i="3"/>
  <c r="AE953" i="3"/>
  <c r="AA953" i="3"/>
  <c r="W953" i="3"/>
  <c r="S953" i="3"/>
  <c r="N953" i="3"/>
  <c r="P953" i="3"/>
  <c r="R953" i="3"/>
  <c r="BL953" i="3" s="1"/>
  <c r="T953" i="3"/>
  <c r="V953" i="3"/>
  <c r="BK953" i="3" s="1"/>
  <c r="X953" i="3"/>
  <c r="Z953" i="3"/>
  <c r="AB953" i="3"/>
  <c r="AD953" i="3"/>
  <c r="AF953" i="3"/>
  <c r="AH953" i="3"/>
  <c r="AJ953" i="3"/>
  <c r="AL953" i="3"/>
  <c r="AN953" i="3"/>
  <c r="AP953" i="3"/>
  <c r="AR953" i="3"/>
  <c r="AT953" i="3"/>
  <c r="AV953" i="3"/>
  <c r="AX953" i="3"/>
  <c r="AZ953" i="3"/>
  <c r="BB953" i="3"/>
  <c r="BD953" i="3"/>
  <c r="BF953" i="3"/>
  <c r="BH953" i="3"/>
  <c r="BG951" i="3"/>
  <c r="BC951" i="3"/>
  <c r="AY951" i="3"/>
  <c r="AU951" i="3"/>
  <c r="AQ951" i="3"/>
  <c r="AM951" i="3"/>
  <c r="AI951" i="3"/>
  <c r="AE951" i="3"/>
  <c r="AA951" i="3"/>
  <c r="W951" i="3"/>
  <c r="S951" i="3"/>
  <c r="N951" i="3"/>
  <c r="P951" i="3"/>
  <c r="BK951" i="3" s="1"/>
  <c r="R951" i="3"/>
  <c r="T951" i="3"/>
  <c r="V951" i="3"/>
  <c r="X951" i="3"/>
  <c r="Z951" i="3"/>
  <c r="AB951" i="3"/>
  <c r="AD951" i="3"/>
  <c r="AF951" i="3"/>
  <c r="AH951" i="3"/>
  <c r="AJ951" i="3"/>
  <c r="AL951" i="3"/>
  <c r="AN951" i="3"/>
  <c r="AP951" i="3"/>
  <c r="AR951" i="3"/>
  <c r="AT951" i="3"/>
  <c r="AV951" i="3"/>
  <c r="AX951" i="3"/>
  <c r="AZ951" i="3"/>
  <c r="BB951" i="3"/>
  <c r="BD951" i="3"/>
  <c r="BF951" i="3"/>
  <c r="BH951" i="3"/>
  <c r="BG949" i="3"/>
  <c r="BC949" i="3"/>
  <c r="AY949" i="3"/>
  <c r="AU949" i="3"/>
  <c r="AQ949" i="3"/>
  <c r="AM949" i="3"/>
  <c r="AI949" i="3"/>
  <c r="AE949" i="3"/>
  <c r="AA949" i="3"/>
  <c r="W949" i="3"/>
  <c r="S949" i="3"/>
  <c r="N949" i="3"/>
  <c r="P949" i="3"/>
  <c r="R949" i="3"/>
  <c r="BL949" i="3" s="1"/>
  <c r="T949" i="3"/>
  <c r="V949" i="3"/>
  <c r="BK949" i="3" s="1"/>
  <c r="X949" i="3"/>
  <c r="Z949" i="3"/>
  <c r="AB949" i="3"/>
  <c r="AD949" i="3"/>
  <c r="AF949" i="3"/>
  <c r="AH949" i="3"/>
  <c r="AJ949" i="3"/>
  <c r="AL949" i="3"/>
  <c r="AN949" i="3"/>
  <c r="AP949" i="3"/>
  <c r="AR949" i="3"/>
  <c r="AT949" i="3"/>
  <c r="AV949" i="3"/>
  <c r="AX949" i="3"/>
  <c r="AZ949" i="3"/>
  <c r="BB949" i="3"/>
  <c r="BD949" i="3"/>
  <c r="BF949" i="3"/>
  <c r="BH949" i="3"/>
  <c r="BG947" i="3"/>
  <c r="BC947" i="3"/>
  <c r="AY947" i="3"/>
  <c r="AU947" i="3"/>
  <c r="AQ947" i="3"/>
  <c r="AM947" i="3"/>
  <c r="AI947" i="3"/>
  <c r="AE947" i="3"/>
  <c r="AA947" i="3"/>
  <c r="W947" i="3"/>
  <c r="S947" i="3"/>
  <c r="N947" i="3"/>
  <c r="P947" i="3"/>
  <c r="BK947" i="3" s="1"/>
  <c r="R947" i="3"/>
  <c r="T947" i="3"/>
  <c r="V947" i="3"/>
  <c r="X947" i="3"/>
  <c r="Z947" i="3"/>
  <c r="AB947" i="3"/>
  <c r="AD947" i="3"/>
  <c r="AF947" i="3"/>
  <c r="AH947" i="3"/>
  <c r="AJ947" i="3"/>
  <c r="AL947" i="3"/>
  <c r="AN947" i="3"/>
  <c r="AP947" i="3"/>
  <c r="AR947" i="3"/>
  <c r="AT947" i="3"/>
  <c r="AV947" i="3"/>
  <c r="AX947" i="3"/>
  <c r="AZ947" i="3"/>
  <c r="BB947" i="3"/>
  <c r="BD947" i="3"/>
  <c r="BF947" i="3"/>
  <c r="BH947" i="3"/>
  <c r="BG945" i="3"/>
  <c r="BC945" i="3"/>
  <c r="AY945" i="3"/>
  <c r="AU945" i="3"/>
  <c r="AQ945" i="3"/>
  <c r="AM945" i="3"/>
  <c r="AI945" i="3"/>
  <c r="AE945" i="3"/>
  <c r="AA945" i="3"/>
  <c r="W945" i="3"/>
  <c r="S945" i="3"/>
  <c r="BM945" i="3" s="1"/>
  <c r="N945" i="3"/>
  <c r="BJ945" i="3" s="1"/>
  <c r="P945" i="3"/>
  <c r="R945" i="3"/>
  <c r="T945" i="3"/>
  <c r="V945" i="3"/>
  <c r="X945" i="3"/>
  <c r="Z945" i="3"/>
  <c r="AB945" i="3"/>
  <c r="AD945" i="3"/>
  <c r="AF945" i="3"/>
  <c r="AH945" i="3"/>
  <c r="AJ945" i="3"/>
  <c r="AL945" i="3"/>
  <c r="AN945" i="3"/>
  <c r="AP945" i="3"/>
  <c r="AR945" i="3"/>
  <c r="AT945" i="3"/>
  <c r="AV945" i="3"/>
  <c r="AX945" i="3"/>
  <c r="AZ945" i="3"/>
  <c r="BB945" i="3"/>
  <c r="BD945" i="3"/>
  <c r="BF945" i="3"/>
  <c r="BH945" i="3"/>
  <c r="N943" i="3"/>
  <c r="P943" i="3"/>
  <c r="BK943" i="3" s="1"/>
  <c r="R943" i="3"/>
  <c r="T943" i="3"/>
  <c r="BM943" i="3" s="1"/>
  <c r="V943" i="3"/>
  <c r="X943" i="3"/>
  <c r="Z943" i="3"/>
  <c r="AB943" i="3"/>
  <c r="BL943" i="3" s="1"/>
  <c r="AD943" i="3"/>
  <c r="AF943" i="3"/>
  <c r="AH943" i="3"/>
  <c r="AJ943" i="3"/>
  <c r="AL943" i="3"/>
  <c r="AN943" i="3"/>
  <c r="AP943" i="3"/>
  <c r="AR943" i="3"/>
  <c r="AT943" i="3"/>
  <c r="AV943" i="3"/>
  <c r="AX943" i="3"/>
  <c r="AZ943" i="3"/>
  <c r="BB943" i="3"/>
  <c r="BD943" i="3"/>
  <c r="BF943" i="3"/>
  <c r="BH943" i="3"/>
  <c r="N942" i="3"/>
  <c r="P942" i="3"/>
  <c r="BK942" i="3" s="1"/>
  <c r="R942" i="3"/>
  <c r="BL942" i="3" s="1"/>
  <c r="T942" i="3"/>
  <c r="BM942" i="3" s="1"/>
  <c r="V942" i="3"/>
  <c r="X942" i="3"/>
  <c r="Z942" i="3"/>
  <c r="AB942" i="3"/>
  <c r="AD942" i="3"/>
  <c r="AF942" i="3"/>
  <c r="AH942" i="3"/>
  <c r="AJ942" i="3"/>
  <c r="AL942" i="3"/>
  <c r="AN942" i="3"/>
  <c r="AP942" i="3"/>
  <c r="AR942" i="3"/>
  <c r="AT942" i="3"/>
  <c r="AV942" i="3"/>
  <c r="AX942" i="3"/>
  <c r="AZ942" i="3"/>
  <c r="BB942" i="3"/>
  <c r="BD942" i="3"/>
  <c r="BF942" i="3"/>
  <c r="BH942" i="3"/>
  <c r="BG941" i="3"/>
  <c r="M940" i="3"/>
  <c r="O940" i="3"/>
  <c r="Q940" i="3"/>
  <c r="BJ940" i="3" s="1"/>
  <c r="S940" i="3"/>
  <c r="U940" i="3"/>
  <c r="W940" i="3"/>
  <c r="Y940" i="3"/>
  <c r="AA940" i="3"/>
  <c r="AC940" i="3"/>
  <c r="AE940" i="3"/>
  <c r="AG940" i="3"/>
  <c r="AI940" i="3"/>
  <c r="AK940" i="3"/>
  <c r="AM940" i="3"/>
  <c r="AO940" i="3"/>
  <c r="AQ940" i="3"/>
  <c r="AS940" i="3"/>
  <c r="AU940" i="3"/>
  <c r="AW940" i="3"/>
  <c r="AY940" i="3"/>
  <c r="BA940" i="3"/>
  <c r="BC940" i="3"/>
  <c r="BE940" i="3"/>
  <c r="BG940" i="3"/>
  <c r="BI940" i="3"/>
  <c r="M938" i="3"/>
  <c r="O938" i="3"/>
  <c r="Q938" i="3"/>
  <c r="BJ938" i="3" s="1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BC938" i="3"/>
  <c r="BE938" i="3"/>
  <c r="BG938" i="3"/>
  <c r="BI938" i="3"/>
  <c r="M936" i="3"/>
  <c r="O936" i="3"/>
  <c r="Q936" i="3"/>
  <c r="BJ936" i="3" s="1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4" i="3"/>
  <c r="O934" i="3"/>
  <c r="Q934" i="3"/>
  <c r="BJ934" i="3" s="1"/>
  <c r="S934" i="3"/>
  <c r="U934" i="3"/>
  <c r="W934" i="3"/>
  <c r="Y934" i="3"/>
  <c r="AA934" i="3"/>
  <c r="AC934" i="3"/>
  <c r="AE934" i="3"/>
  <c r="AG934" i="3"/>
  <c r="AI934" i="3"/>
  <c r="AK934" i="3"/>
  <c r="AM934" i="3"/>
  <c r="AO934" i="3"/>
  <c r="AQ934" i="3"/>
  <c r="AS934" i="3"/>
  <c r="AU934" i="3"/>
  <c r="AW934" i="3"/>
  <c r="AY934" i="3"/>
  <c r="BA934" i="3"/>
  <c r="BC934" i="3"/>
  <c r="BE934" i="3"/>
  <c r="BG934" i="3"/>
  <c r="BI934" i="3"/>
  <c r="M932" i="3"/>
  <c r="O932" i="3"/>
  <c r="Q932" i="3"/>
  <c r="BJ932" i="3" s="1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M930" i="3"/>
  <c r="O930" i="3"/>
  <c r="Q930" i="3"/>
  <c r="BJ930" i="3" s="1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M928" i="3"/>
  <c r="O928" i="3"/>
  <c r="BL928" i="3" s="1"/>
  <c r="Q928" i="3"/>
  <c r="S928" i="3"/>
  <c r="BM928" i="3" s="1"/>
  <c r="U928" i="3"/>
  <c r="W928" i="3"/>
  <c r="Y928" i="3"/>
  <c r="AA928" i="3"/>
  <c r="AC928" i="3"/>
  <c r="AE928" i="3"/>
  <c r="AG928" i="3"/>
  <c r="AI928" i="3"/>
  <c r="AK928" i="3"/>
  <c r="AM928" i="3"/>
  <c r="AO928" i="3"/>
  <c r="AQ928" i="3"/>
  <c r="AS928" i="3"/>
  <c r="AU928" i="3"/>
  <c r="AW928" i="3"/>
  <c r="AY928" i="3"/>
  <c r="BA928" i="3"/>
  <c r="BC928" i="3"/>
  <c r="BE928" i="3"/>
  <c r="BG928" i="3"/>
  <c r="BI928" i="3"/>
  <c r="M926" i="3"/>
  <c r="O926" i="3"/>
  <c r="Q926" i="3"/>
  <c r="S926" i="3"/>
  <c r="U926" i="3"/>
  <c r="W926" i="3"/>
  <c r="BJ926" i="3" s="1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M924" i="3"/>
  <c r="O924" i="3"/>
  <c r="Q924" i="3"/>
  <c r="S924" i="3"/>
  <c r="U924" i="3"/>
  <c r="W924" i="3"/>
  <c r="BJ924" i="3" s="1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M922" i="3"/>
  <c r="O922" i="3"/>
  <c r="Q922" i="3"/>
  <c r="S922" i="3"/>
  <c r="U922" i="3"/>
  <c r="W922" i="3"/>
  <c r="BJ922" i="3" s="1"/>
  <c r="Y922" i="3"/>
  <c r="AA922" i="3"/>
  <c r="AC922" i="3"/>
  <c r="AE922" i="3"/>
  <c r="AG922" i="3"/>
  <c r="AI922" i="3"/>
  <c r="AK922" i="3"/>
  <c r="AM922" i="3"/>
  <c r="AO922" i="3"/>
  <c r="AQ922" i="3"/>
  <c r="AS922" i="3"/>
  <c r="AU922" i="3"/>
  <c r="AW922" i="3"/>
  <c r="AY922" i="3"/>
  <c r="BA922" i="3"/>
  <c r="BC922" i="3"/>
  <c r="BE922" i="3"/>
  <c r="BG922" i="3"/>
  <c r="BI922" i="3"/>
  <c r="N920" i="3"/>
  <c r="R920" i="3"/>
  <c r="V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N919" i="3"/>
  <c r="R919" i="3"/>
  <c r="V919" i="3"/>
  <c r="Z919" i="3"/>
  <c r="AD919" i="3"/>
  <c r="AH919" i="3"/>
  <c r="AL919" i="3"/>
  <c r="AP919" i="3"/>
  <c r="AT919" i="3"/>
  <c r="AX919" i="3"/>
  <c r="BB919" i="3"/>
  <c r="BF919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7" i="3"/>
  <c r="R917" i="3"/>
  <c r="V917" i="3"/>
  <c r="Z917" i="3"/>
  <c r="AD917" i="3"/>
  <c r="AH917" i="3"/>
  <c r="AL917" i="3"/>
  <c r="AP917" i="3"/>
  <c r="AT917" i="3"/>
  <c r="AX917" i="3"/>
  <c r="BB917" i="3"/>
  <c r="BF917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N915" i="3"/>
  <c r="R915" i="3"/>
  <c r="V915" i="3"/>
  <c r="Z915" i="3"/>
  <c r="AD915" i="3"/>
  <c r="AH915" i="3"/>
  <c r="AL915" i="3"/>
  <c r="AP915" i="3"/>
  <c r="AT915" i="3"/>
  <c r="AX915" i="3"/>
  <c r="BB915" i="3"/>
  <c r="BF915" i="3"/>
  <c r="N914" i="3"/>
  <c r="BJ914" i="3" s="1"/>
  <c r="R914" i="3"/>
  <c r="V914" i="3"/>
  <c r="Z914" i="3"/>
  <c r="AD914" i="3"/>
  <c r="AH914" i="3"/>
  <c r="AL914" i="3"/>
  <c r="AP914" i="3"/>
  <c r="AT914" i="3"/>
  <c r="AX914" i="3"/>
  <c r="BB914" i="3"/>
  <c r="BF914" i="3"/>
  <c r="N913" i="3"/>
  <c r="BJ913" i="3" s="1"/>
  <c r="R913" i="3"/>
  <c r="V913" i="3"/>
  <c r="Z913" i="3"/>
  <c r="AD913" i="3"/>
  <c r="AH913" i="3"/>
  <c r="AL913" i="3"/>
  <c r="AP913" i="3"/>
  <c r="AT913" i="3"/>
  <c r="BB913" i="3"/>
  <c r="BF913" i="3"/>
  <c r="AX913" i="3"/>
  <c r="AP912" i="3"/>
  <c r="AX912" i="3"/>
  <c r="BF912" i="3"/>
  <c r="N912" i="3"/>
  <c r="R912" i="3"/>
  <c r="V912" i="3"/>
  <c r="Z912" i="3"/>
  <c r="AD912" i="3"/>
  <c r="AH912" i="3"/>
  <c r="AL912" i="3"/>
  <c r="AT912" i="3"/>
  <c r="BB912" i="3"/>
  <c r="AL911" i="3"/>
  <c r="AX911" i="3"/>
  <c r="BF911" i="3"/>
  <c r="N911" i="3"/>
  <c r="R911" i="3"/>
  <c r="V911" i="3"/>
  <c r="Z911" i="3"/>
  <c r="AD911" i="3"/>
  <c r="AH911" i="3"/>
  <c r="AP911" i="3"/>
  <c r="AT911" i="3"/>
  <c r="BB911" i="3"/>
  <c r="N910" i="3"/>
  <c r="R910" i="3"/>
  <c r="V910" i="3"/>
  <c r="Z910" i="3"/>
  <c r="AD910" i="3"/>
  <c r="AH910" i="3"/>
  <c r="AL910" i="3"/>
  <c r="AP910" i="3"/>
  <c r="AX910" i="3"/>
  <c r="BB910" i="3"/>
  <c r="AT910" i="3"/>
  <c r="BF910" i="3"/>
  <c r="N909" i="3"/>
  <c r="R909" i="3"/>
  <c r="V909" i="3"/>
  <c r="Z909" i="3"/>
  <c r="AD909" i="3"/>
  <c r="AH909" i="3"/>
  <c r="AL909" i="3"/>
  <c r="AT909" i="3"/>
  <c r="AX909" i="3"/>
  <c r="BF909" i="3"/>
  <c r="AP909" i="3"/>
  <c r="BB909" i="3"/>
  <c r="N908" i="3"/>
  <c r="R908" i="3"/>
  <c r="V908" i="3"/>
  <c r="AD908" i="3"/>
  <c r="AL908" i="3"/>
  <c r="AT908" i="3"/>
  <c r="BB908" i="3"/>
  <c r="Z908" i="3"/>
  <c r="AH908" i="3"/>
  <c r="AP908" i="3"/>
  <c r="AX908" i="3"/>
  <c r="BF908" i="3"/>
  <c r="N907" i="3"/>
  <c r="BJ907" i="3" s="1"/>
  <c r="R907" i="3"/>
  <c r="V907" i="3"/>
  <c r="AD907" i="3"/>
  <c r="AL907" i="3"/>
  <c r="AX907" i="3"/>
  <c r="BF907" i="3"/>
  <c r="Z907" i="3"/>
  <c r="AH907" i="3"/>
  <c r="AP907" i="3"/>
  <c r="AT907" i="3"/>
  <c r="BB907" i="3"/>
  <c r="Z906" i="3"/>
  <c r="AH906" i="3"/>
  <c r="AP906" i="3"/>
  <c r="AX906" i="3"/>
  <c r="BF906" i="3"/>
  <c r="N906" i="3"/>
  <c r="BJ906" i="3" s="1"/>
  <c r="R906" i="3"/>
  <c r="V906" i="3"/>
  <c r="AD906" i="3"/>
  <c r="AL906" i="3"/>
  <c r="AT906" i="3"/>
  <c r="BB906" i="3"/>
  <c r="AH905" i="3"/>
  <c r="AP905" i="3"/>
  <c r="AX905" i="3"/>
  <c r="BF905" i="3"/>
  <c r="N905" i="3"/>
  <c r="R905" i="3"/>
  <c r="V905" i="3"/>
  <c r="Z905" i="3"/>
  <c r="AD905" i="3"/>
  <c r="AL905" i="3"/>
  <c r="AT905" i="3"/>
  <c r="BB905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N903" i="3"/>
  <c r="R903" i="3"/>
  <c r="V903" i="3"/>
  <c r="Z903" i="3"/>
  <c r="AD903" i="3"/>
  <c r="AH903" i="3"/>
  <c r="AL903" i="3"/>
  <c r="AP903" i="3"/>
  <c r="AT903" i="3"/>
  <c r="AX903" i="3"/>
  <c r="BB903" i="3"/>
  <c r="BF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N901" i="3"/>
  <c r="BJ901" i="3" s="1"/>
  <c r="R901" i="3"/>
  <c r="V901" i="3"/>
  <c r="Z901" i="3"/>
  <c r="AD901" i="3"/>
  <c r="AH901" i="3"/>
  <c r="AL901" i="3"/>
  <c r="AP901" i="3"/>
  <c r="AT901" i="3"/>
  <c r="AX901" i="3"/>
  <c r="BB901" i="3"/>
  <c r="BF901" i="3"/>
  <c r="N900" i="3"/>
  <c r="BJ900" i="3" s="1"/>
  <c r="R900" i="3"/>
  <c r="V900" i="3"/>
  <c r="Z900" i="3"/>
  <c r="AD900" i="3"/>
  <c r="AH900" i="3"/>
  <c r="AL900" i="3"/>
  <c r="AP900" i="3"/>
  <c r="AT900" i="3"/>
  <c r="AX900" i="3"/>
  <c r="BB900" i="3"/>
  <c r="BF900" i="3"/>
  <c r="N899" i="3"/>
  <c r="R899" i="3"/>
  <c r="V899" i="3"/>
  <c r="Z899" i="3"/>
  <c r="AD899" i="3"/>
  <c r="AH899" i="3"/>
  <c r="AL899" i="3"/>
  <c r="AP899" i="3"/>
  <c r="AT899" i="3"/>
  <c r="AX899" i="3"/>
  <c r="BB899" i="3"/>
  <c r="BF899" i="3"/>
  <c r="N898" i="3"/>
  <c r="BJ898" i="3" s="1"/>
  <c r="R898" i="3"/>
  <c r="V898" i="3"/>
  <c r="Z898" i="3"/>
  <c r="AD898" i="3"/>
  <c r="AH898" i="3"/>
  <c r="AL898" i="3"/>
  <c r="AP898" i="3"/>
  <c r="AT898" i="3"/>
  <c r="AX898" i="3"/>
  <c r="BB898" i="3"/>
  <c r="BF898" i="3"/>
  <c r="N897" i="3"/>
  <c r="BJ897" i="3" s="1"/>
  <c r="R897" i="3"/>
  <c r="V897" i="3"/>
  <c r="Z897" i="3"/>
  <c r="AD897" i="3"/>
  <c r="AH897" i="3"/>
  <c r="AL897" i="3"/>
  <c r="AP897" i="3"/>
  <c r="AT897" i="3"/>
  <c r="AX897" i="3"/>
  <c r="BB897" i="3"/>
  <c r="BF897" i="3"/>
  <c r="N896" i="3"/>
  <c r="BJ896" i="3" s="1"/>
  <c r="R896" i="3"/>
  <c r="V896" i="3"/>
  <c r="Z896" i="3"/>
  <c r="AD896" i="3"/>
  <c r="AH896" i="3"/>
  <c r="AL896" i="3"/>
  <c r="AP896" i="3"/>
  <c r="AT896" i="3"/>
  <c r="AX896" i="3"/>
  <c r="BB896" i="3"/>
  <c r="BF896" i="3"/>
  <c r="N895" i="3"/>
  <c r="R895" i="3"/>
  <c r="V895" i="3"/>
  <c r="Z895" i="3"/>
  <c r="AD895" i="3"/>
  <c r="AH895" i="3"/>
  <c r="AL895" i="3"/>
  <c r="AP895" i="3"/>
  <c r="AT895" i="3"/>
  <c r="AX895" i="3"/>
  <c r="BB895" i="3"/>
  <c r="BF895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N893" i="3"/>
  <c r="R893" i="3"/>
  <c r="V893" i="3"/>
  <c r="Z893" i="3"/>
  <c r="AD893" i="3"/>
  <c r="AH893" i="3"/>
  <c r="AL893" i="3"/>
  <c r="AP893" i="3"/>
  <c r="AT893" i="3"/>
  <c r="AX893" i="3"/>
  <c r="BB893" i="3"/>
  <c r="BF893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N891" i="3"/>
  <c r="BJ891" i="3" s="1"/>
  <c r="R891" i="3"/>
  <c r="V891" i="3"/>
  <c r="Z891" i="3"/>
  <c r="AD891" i="3"/>
  <c r="AH891" i="3"/>
  <c r="AL891" i="3"/>
  <c r="AP891" i="3"/>
  <c r="AT891" i="3"/>
  <c r="AX891" i="3"/>
  <c r="BB891" i="3"/>
  <c r="BF891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N889" i="3"/>
  <c r="R889" i="3"/>
  <c r="V889" i="3"/>
  <c r="Z889" i="3"/>
  <c r="AD889" i="3"/>
  <c r="AH889" i="3"/>
  <c r="AL889" i="3"/>
  <c r="AP889" i="3"/>
  <c r="AT889" i="3"/>
  <c r="AX889" i="3"/>
  <c r="BB889" i="3"/>
  <c r="BF889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N887" i="3"/>
  <c r="R887" i="3"/>
  <c r="V887" i="3"/>
  <c r="Z887" i="3"/>
  <c r="AD887" i="3"/>
  <c r="AH887" i="3"/>
  <c r="AL887" i="3"/>
  <c r="AP887" i="3"/>
  <c r="AT887" i="3"/>
  <c r="AX887" i="3"/>
  <c r="BB887" i="3"/>
  <c r="BF887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N885" i="3"/>
  <c r="R885" i="3"/>
  <c r="V885" i="3"/>
  <c r="Z885" i="3"/>
  <c r="AD885" i="3"/>
  <c r="AH885" i="3"/>
  <c r="AL885" i="3"/>
  <c r="AP885" i="3"/>
  <c r="AT885" i="3"/>
  <c r="AX885" i="3"/>
  <c r="BB885" i="3"/>
  <c r="BF885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N883" i="3"/>
  <c r="R883" i="3"/>
  <c r="V883" i="3"/>
  <c r="Z883" i="3"/>
  <c r="AD883" i="3"/>
  <c r="AH883" i="3"/>
  <c r="AL883" i="3"/>
  <c r="AP883" i="3"/>
  <c r="AT883" i="3"/>
  <c r="AX883" i="3"/>
  <c r="BB883" i="3"/>
  <c r="BF883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M906" i="3"/>
  <c r="O906" i="3"/>
  <c r="BL906" i="3" s="1"/>
  <c r="Q906" i="3"/>
  <c r="S906" i="3"/>
  <c r="BM906" i="3" s="1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BL900" i="3" s="1"/>
  <c r="Q900" i="3"/>
  <c r="S900" i="3"/>
  <c r="BM900" i="3" s="1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897" i="3"/>
  <c r="O897" i="3"/>
  <c r="BL897" i="3" s="1"/>
  <c r="Q897" i="3"/>
  <c r="S897" i="3"/>
  <c r="BM897" i="3" s="1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M896" i="3"/>
  <c r="O896" i="3"/>
  <c r="BL896" i="3" s="1"/>
  <c r="Q896" i="3"/>
  <c r="S896" i="3"/>
  <c r="BM896" i="3" s="1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1" i="3"/>
  <c r="O891" i="3"/>
  <c r="BL891" i="3" s="1"/>
  <c r="Q891" i="3"/>
  <c r="S891" i="3"/>
  <c r="BM891" i="3" s="1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O881" i="3"/>
  <c r="S881" i="3"/>
  <c r="W881" i="3"/>
  <c r="AA881" i="3"/>
  <c r="AE881" i="3"/>
  <c r="AI881" i="3"/>
  <c r="AM881" i="3"/>
  <c r="AQ881" i="3"/>
  <c r="AU881" i="3"/>
  <c r="AY881" i="3"/>
  <c r="BC881" i="3"/>
  <c r="BG881" i="3"/>
  <c r="P881" i="3"/>
  <c r="X881" i="3"/>
  <c r="AF881" i="3"/>
  <c r="AN881" i="3"/>
  <c r="AV881" i="3"/>
  <c r="BD881" i="3"/>
  <c r="L880" i="3"/>
  <c r="L879" i="3"/>
  <c r="L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P878" i="3"/>
  <c r="X878" i="3"/>
  <c r="AF878" i="3"/>
  <c r="AN878" i="3"/>
  <c r="AV878" i="3"/>
  <c r="BD878" i="3"/>
  <c r="L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P877" i="3"/>
  <c r="X877" i="3"/>
  <c r="AF877" i="3"/>
  <c r="AN877" i="3"/>
  <c r="AV877" i="3"/>
  <c r="BD877" i="3"/>
  <c r="L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P876" i="3"/>
  <c r="X876" i="3"/>
  <c r="AF876" i="3"/>
  <c r="AN876" i="3"/>
  <c r="AV876" i="3"/>
  <c r="BD876" i="3"/>
  <c r="L875" i="3"/>
  <c r="O875" i="3"/>
  <c r="S875" i="3"/>
  <c r="W875" i="3"/>
  <c r="AA875" i="3"/>
  <c r="AE875" i="3"/>
  <c r="AI875" i="3"/>
  <c r="AM875" i="3"/>
  <c r="AQ875" i="3"/>
  <c r="AU875" i="3"/>
  <c r="AY875" i="3"/>
  <c r="BC875" i="3"/>
  <c r="BG875" i="3"/>
  <c r="P875" i="3"/>
  <c r="X875" i="3"/>
  <c r="AF875" i="3"/>
  <c r="AN875" i="3"/>
  <c r="AV875" i="3"/>
  <c r="BD875" i="3"/>
  <c r="L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P874" i="3"/>
  <c r="X874" i="3"/>
  <c r="AF874" i="3"/>
  <c r="AN874" i="3"/>
  <c r="AV874" i="3"/>
  <c r="BD874" i="3"/>
  <c r="L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P873" i="3"/>
  <c r="X873" i="3"/>
  <c r="AF873" i="3"/>
  <c r="AN873" i="3"/>
  <c r="AV873" i="3"/>
  <c r="BD873" i="3"/>
  <c r="L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P872" i="3"/>
  <c r="X872" i="3"/>
  <c r="AF872" i="3"/>
  <c r="AN872" i="3"/>
  <c r="AV872" i="3"/>
  <c r="BD872" i="3"/>
  <c r="L871" i="3"/>
  <c r="O871" i="3"/>
  <c r="S871" i="3"/>
  <c r="W871" i="3"/>
  <c r="AA871" i="3"/>
  <c r="AE871" i="3"/>
  <c r="AI871" i="3"/>
  <c r="AM871" i="3"/>
  <c r="AQ871" i="3"/>
  <c r="AU871" i="3"/>
  <c r="AY871" i="3"/>
  <c r="BC871" i="3"/>
  <c r="BG871" i="3"/>
  <c r="P871" i="3"/>
  <c r="X871" i="3"/>
  <c r="AF871" i="3"/>
  <c r="AN871" i="3"/>
  <c r="AV871" i="3"/>
  <c r="BD871" i="3"/>
  <c r="L870" i="3"/>
  <c r="O870" i="3"/>
  <c r="S870" i="3"/>
  <c r="W870" i="3"/>
  <c r="AA870" i="3"/>
  <c r="AE870" i="3"/>
  <c r="AI870" i="3"/>
  <c r="AM870" i="3"/>
  <c r="AQ870" i="3"/>
  <c r="AU870" i="3"/>
  <c r="AY870" i="3"/>
  <c r="BC870" i="3"/>
  <c r="BG870" i="3"/>
  <c r="P870" i="3"/>
  <c r="X870" i="3"/>
  <c r="AF870" i="3"/>
  <c r="AN870" i="3"/>
  <c r="AV870" i="3"/>
  <c r="BD870" i="3"/>
  <c r="L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P869" i="3"/>
  <c r="X869" i="3"/>
  <c r="AF869" i="3"/>
  <c r="AN869" i="3"/>
  <c r="AV869" i="3"/>
  <c r="BD869" i="3"/>
  <c r="L868" i="3"/>
  <c r="O868" i="3"/>
  <c r="BL868" i="3" s="1"/>
  <c r="S868" i="3"/>
  <c r="BM868" i="3" s="1"/>
  <c r="W868" i="3"/>
  <c r="AA868" i="3"/>
  <c r="AE868" i="3"/>
  <c r="AI868" i="3"/>
  <c r="AM868" i="3"/>
  <c r="AQ868" i="3"/>
  <c r="AU868" i="3"/>
  <c r="AY868" i="3"/>
  <c r="BC868" i="3"/>
  <c r="BG868" i="3"/>
  <c r="P868" i="3"/>
  <c r="X868" i="3"/>
  <c r="AF868" i="3"/>
  <c r="AN868" i="3"/>
  <c r="AV868" i="3"/>
  <c r="BD868" i="3"/>
  <c r="L867" i="3"/>
  <c r="O867" i="3"/>
  <c r="S867" i="3"/>
  <c r="W867" i="3"/>
  <c r="AA867" i="3"/>
  <c r="AE867" i="3"/>
  <c r="AI867" i="3"/>
  <c r="AM867" i="3"/>
  <c r="AQ867" i="3"/>
  <c r="AU867" i="3"/>
  <c r="AY867" i="3"/>
  <c r="BC867" i="3"/>
  <c r="BG867" i="3"/>
  <c r="P867" i="3"/>
  <c r="X867" i="3"/>
  <c r="AF867" i="3"/>
  <c r="AN867" i="3"/>
  <c r="AV867" i="3"/>
  <c r="BD867" i="3"/>
  <c r="L866" i="3"/>
  <c r="O866" i="3"/>
  <c r="S866" i="3"/>
  <c r="W866" i="3"/>
  <c r="AA866" i="3"/>
  <c r="AE866" i="3"/>
  <c r="AI866" i="3"/>
  <c r="AM866" i="3"/>
  <c r="AQ866" i="3"/>
  <c r="AU866" i="3"/>
  <c r="AY866" i="3"/>
  <c r="BC866" i="3"/>
  <c r="BG866" i="3"/>
  <c r="P866" i="3"/>
  <c r="X866" i="3"/>
  <c r="AF866" i="3"/>
  <c r="AN866" i="3"/>
  <c r="AV866" i="3"/>
  <c r="BD866" i="3"/>
  <c r="L865" i="3"/>
  <c r="O865" i="3"/>
  <c r="BL865" i="3" s="1"/>
  <c r="S865" i="3"/>
  <c r="BM865" i="3" s="1"/>
  <c r="W865" i="3"/>
  <c r="AA865" i="3"/>
  <c r="AE865" i="3"/>
  <c r="AI865" i="3"/>
  <c r="AM865" i="3"/>
  <c r="AQ865" i="3"/>
  <c r="AU865" i="3"/>
  <c r="AY865" i="3"/>
  <c r="BC865" i="3"/>
  <c r="BG865" i="3"/>
  <c r="P865" i="3"/>
  <c r="X865" i="3"/>
  <c r="AF865" i="3"/>
  <c r="AN865" i="3"/>
  <c r="AV865" i="3"/>
  <c r="BD865" i="3"/>
  <c r="L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P864" i="3"/>
  <c r="X864" i="3"/>
  <c r="AF864" i="3"/>
  <c r="AN864" i="3"/>
  <c r="AV864" i="3"/>
  <c r="BD864" i="3"/>
  <c r="L863" i="3"/>
  <c r="O863" i="3"/>
  <c r="BL863" i="3" s="1"/>
  <c r="S863" i="3"/>
  <c r="BM863" i="3" s="1"/>
  <c r="W863" i="3"/>
  <c r="AA863" i="3"/>
  <c r="AE863" i="3"/>
  <c r="AI863" i="3"/>
  <c r="AM863" i="3"/>
  <c r="AQ863" i="3"/>
  <c r="AU863" i="3"/>
  <c r="AY863" i="3"/>
  <c r="BC863" i="3"/>
  <c r="BG863" i="3"/>
  <c r="P863" i="3"/>
  <c r="X863" i="3"/>
  <c r="AF863" i="3"/>
  <c r="AN863" i="3"/>
  <c r="AV863" i="3"/>
  <c r="BD863" i="3"/>
  <c r="L862" i="3"/>
  <c r="O862" i="3"/>
  <c r="BL862" i="3" s="1"/>
  <c r="S862" i="3"/>
  <c r="BM862" i="3" s="1"/>
  <c r="W862" i="3"/>
  <c r="AA862" i="3"/>
  <c r="AE862" i="3"/>
  <c r="AI862" i="3"/>
  <c r="AM862" i="3"/>
  <c r="AQ862" i="3"/>
  <c r="AU862" i="3"/>
  <c r="AY862" i="3"/>
  <c r="BC862" i="3"/>
  <c r="BG862" i="3"/>
  <c r="P862" i="3"/>
  <c r="X862" i="3"/>
  <c r="AF862" i="3"/>
  <c r="AN862" i="3"/>
  <c r="AV862" i="3"/>
  <c r="BD862" i="3"/>
  <c r="M861" i="3"/>
  <c r="O861" i="3"/>
  <c r="BL861" i="3" s="1"/>
  <c r="Q861" i="3"/>
  <c r="S861" i="3"/>
  <c r="BM861" i="3" s="1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BJ861" i="3" s="1"/>
  <c r="P861" i="3"/>
  <c r="R861" i="3"/>
  <c r="T861" i="3"/>
  <c r="V861" i="3"/>
  <c r="X861" i="3"/>
  <c r="Z861" i="3"/>
  <c r="AB861" i="3"/>
  <c r="AD861" i="3"/>
  <c r="AF861" i="3"/>
  <c r="AJ861" i="3"/>
  <c r="AN861" i="3"/>
  <c r="AR861" i="3"/>
  <c r="AV861" i="3"/>
  <c r="AZ861" i="3"/>
  <c r="BD861" i="3"/>
  <c r="BH861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N859" i="3"/>
  <c r="P859" i="3"/>
  <c r="R859" i="3"/>
  <c r="T859" i="3"/>
  <c r="V859" i="3"/>
  <c r="X859" i="3"/>
  <c r="Z859" i="3"/>
  <c r="AB859" i="3"/>
  <c r="AD859" i="3"/>
  <c r="AF859" i="3"/>
  <c r="AH859" i="3"/>
  <c r="AJ859" i="3"/>
  <c r="AL859" i="3"/>
  <c r="AN859" i="3"/>
  <c r="AP859" i="3"/>
  <c r="AR859" i="3"/>
  <c r="AT859" i="3"/>
  <c r="AV859" i="3"/>
  <c r="AX859" i="3"/>
  <c r="AZ859" i="3"/>
  <c r="BB859" i="3"/>
  <c r="BD859" i="3"/>
  <c r="BF859" i="3"/>
  <c r="BH859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P857" i="3"/>
  <c r="R857" i="3"/>
  <c r="T857" i="3"/>
  <c r="V857" i="3"/>
  <c r="X857" i="3"/>
  <c r="Z857" i="3"/>
  <c r="AB857" i="3"/>
  <c r="AD857" i="3"/>
  <c r="AF857" i="3"/>
  <c r="AH857" i="3"/>
  <c r="AJ857" i="3"/>
  <c r="AL857" i="3"/>
  <c r="AN857" i="3"/>
  <c r="AP857" i="3"/>
  <c r="AR857" i="3"/>
  <c r="AT857" i="3"/>
  <c r="AV857" i="3"/>
  <c r="AX857" i="3"/>
  <c r="AZ857" i="3"/>
  <c r="BB857" i="3"/>
  <c r="BD857" i="3"/>
  <c r="BF857" i="3"/>
  <c r="BH857" i="3"/>
  <c r="M855" i="3"/>
  <c r="O855" i="3"/>
  <c r="BL855" i="3" s="1"/>
  <c r="Q855" i="3"/>
  <c r="S855" i="3"/>
  <c r="BM855" i="3" s="1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N855" i="3"/>
  <c r="BJ855" i="3" s="1"/>
  <c r="P855" i="3"/>
  <c r="R855" i="3"/>
  <c r="T855" i="3"/>
  <c r="V855" i="3"/>
  <c r="X855" i="3"/>
  <c r="Z855" i="3"/>
  <c r="AB855" i="3"/>
  <c r="AD855" i="3"/>
  <c r="AF855" i="3"/>
  <c r="AH855" i="3"/>
  <c r="AJ855" i="3"/>
  <c r="AL855" i="3"/>
  <c r="AN855" i="3"/>
  <c r="AP855" i="3"/>
  <c r="AR855" i="3"/>
  <c r="AT855" i="3"/>
  <c r="AV855" i="3"/>
  <c r="AX855" i="3"/>
  <c r="AZ855" i="3"/>
  <c r="BB855" i="3"/>
  <c r="BD855" i="3"/>
  <c r="BF855" i="3"/>
  <c r="BH855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P853" i="3"/>
  <c r="R853" i="3"/>
  <c r="T853" i="3"/>
  <c r="V853" i="3"/>
  <c r="X853" i="3"/>
  <c r="Z853" i="3"/>
  <c r="AB853" i="3"/>
  <c r="AD853" i="3"/>
  <c r="AF853" i="3"/>
  <c r="AH853" i="3"/>
  <c r="AJ853" i="3"/>
  <c r="AL853" i="3"/>
  <c r="AN853" i="3"/>
  <c r="AP853" i="3"/>
  <c r="AR853" i="3"/>
  <c r="AT853" i="3"/>
  <c r="AV853" i="3"/>
  <c r="AX853" i="3"/>
  <c r="AZ853" i="3"/>
  <c r="BB853" i="3"/>
  <c r="BD853" i="3"/>
  <c r="BF853" i="3"/>
  <c r="BH853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N851" i="3"/>
  <c r="P851" i="3"/>
  <c r="R851" i="3"/>
  <c r="T851" i="3"/>
  <c r="V851" i="3"/>
  <c r="X851" i="3"/>
  <c r="Z851" i="3"/>
  <c r="AB851" i="3"/>
  <c r="AD851" i="3"/>
  <c r="AF851" i="3"/>
  <c r="AH851" i="3"/>
  <c r="AJ851" i="3"/>
  <c r="AL851" i="3"/>
  <c r="AN851" i="3"/>
  <c r="AP851" i="3"/>
  <c r="AR851" i="3"/>
  <c r="AT851" i="3"/>
  <c r="AV851" i="3"/>
  <c r="AX851" i="3"/>
  <c r="AZ851" i="3"/>
  <c r="BB851" i="3"/>
  <c r="BD851" i="3"/>
  <c r="BF851" i="3"/>
  <c r="BH851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N849" i="3"/>
  <c r="P849" i="3"/>
  <c r="R849" i="3"/>
  <c r="T849" i="3"/>
  <c r="V849" i="3"/>
  <c r="X849" i="3"/>
  <c r="Z849" i="3"/>
  <c r="AB849" i="3"/>
  <c r="AD849" i="3"/>
  <c r="AF849" i="3"/>
  <c r="AH849" i="3"/>
  <c r="AJ849" i="3"/>
  <c r="AL849" i="3"/>
  <c r="AN849" i="3"/>
  <c r="AP849" i="3"/>
  <c r="AR849" i="3"/>
  <c r="AT849" i="3"/>
  <c r="AV849" i="3"/>
  <c r="AX849" i="3"/>
  <c r="AZ849" i="3"/>
  <c r="BB849" i="3"/>
  <c r="BD849" i="3"/>
  <c r="BF849" i="3"/>
  <c r="BH849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N847" i="3"/>
  <c r="P847" i="3"/>
  <c r="R847" i="3"/>
  <c r="T847" i="3"/>
  <c r="V847" i="3"/>
  <c r="X847" i="3"/>
  <c r="Z847" i="3"/>
  <c r="AB847" i="3"/>
  <c r="AD847" i="3"/>
  <c r="AF847" i="3"/>
  <c r="AH847" i="3"/>
  <c r="AJ847" i="3"/>
  <c r="AL847" i="3"/>
  <c r="AN847" i="3"/>
  <c r="AP847" i="3"/>
  <c r="AR847" i="3"/>
  <c r="AT847" i="3"/>
  <c r="AV847" i="3"/>
  <c r="AX847" i="3"/>
  <c r="AZ847" i="3"/>
  <c r="BB847" i="3"/>
  <c r="BD847" i="3"/>
  <c r="BF847" i="3"/>
  <c r="BH847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N845" i="3"/>
  <c r="P845" i="3"/>
  <c r="R845" i="3"/>
  <c r="T845" i="3"/>
  <c r="V845" i="3"/>
  <c r="X845" i="3"/>
  <c r="Z845" i="3"/>
  <c r="AB845" i="3"/>
  <c r="AD845" i="3"/>
  <c r="AF845" i="3"/>
  <c r="AH845" i="3"/>
  <c r="AJ845" i="3"/>
  <c r="AL845" i="3"/>
  <c r="AN845" i="3"/>
  <c r="AP845" i="3"/>
  <c r="AR845" i="3"/>
  <c r="AT845" i="3"/>
  <c r="AV845" i="3"/>
  <c r="AX845" i="3"/>
  <c r="AZ845" i="3"/>
  <c r="BB845" i="3"/>
  <c r="BD845" i="3"/>
  <c r="BF845" i="3"/>
  <c r="BH845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N843" i="3"/>
  <c r="P843" i="3"/>
  <c r="R843" i="3"/>
  <c r="T843" i="3"/>
  <c r="V843" i="3"/>
  <c r="X843" i="3"/>
  <c r="Z843" i="3"/>
  <c r="AB843" i="3"/>
  <c r="AD843" i="3"/>
  <c r="AF843" i="3"/>
  <c r="AH843" i="3"/>
  <c r="AJ843" i="3"/>
  <c r="AL843" i="3"/>
  <c r="AN843" i="3"/>
  <c r="AP843" i="3"/>
  <c r="AR843" i="3"/>
  <c r="AT843" i="3"/>
  <c r="AV843" i="3"/>
  <c r="AX843" i="3"/>
  <c r="AZ843" i="3"/>
  <c r="BB843" i="3"/>
  <c r="BD843" i="3"/>
  <c r="BF843" i="3"/>
  <c r="BH843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P841" i="3"/>
  <c r="R841" i="3"/>
  <c r="T841" i="3"/>
  <c r="V841" i="3"/>
  <c r="X841" i="3"/>
  <c r="Z841" i="3"/>
  <c r="AB841" i="3"/>
  <c r="AD841" i="3"/>
  <c r="AF841" i="3"/>
  <c r="AH841" i="3"/>
  <c r="AJ841" i="3"/>
  <c r="AL841" i="3"/>
  <c r="AN841" i="3"/>
  <c r="AP841" i="3"/>
  <c r="AR841" i="3"/>
  <c r="AT841" i="3"/>
  <c r="AV841" i="3"/>
  <c r="AX841" i="3"/>
  <c r="AZ841" i="3"/>
  <c r="BB841" i="3"/>
  <c r="BD841" i="3"/>
  <c r="BF841" i="3"/>
  <c r="BH841" i="3"/>
  <c r="M920" i="3"/>
  <c r="O920" i="3"/>
  <c r="Q920" i="3"/>
  <c r="S920" i="3"/>
  <c r="U920" i="3"/>
  <c r="W920" i="3"/>
  <c r="M915" i="3"/>
  <c r="O915" i="3"/>
  <c r="Q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M914" i="3"/>
  <c r="O914" i="3"/>
  <c r="BL914" i="3" s="1"/>
  <c r="Q914" i="3"/>
  <c r="S914" i="3"/>
  <c r="BM914" i="3" s="1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O913" i="3"/>
  <c r="BL913" i="3" s="1"/>
  <c r="Q913" i="3"/>
  <c r="S913" i="3"/>
  <c r="BM913" i="3" s="1"/>
  <c r="U913" i="3"/>
  <c r="W913" i="3"/>
  <c r="Y913" i="3"/>
  <c r="AA913" i="3"/>
  <c r="AC913" i="3"/>
  <c r="AE913" i="3"/>
  <c r="AG913" i="3"/>
  <c r="AI913" i="3"/>
  <c r="AK913" i="3"/>
  <c r="AM913" i="3"/>
  <c r="AO913" i="3"/>
  <c r="AQ913" i="3"/>
  <c r="AS913" i="3"/>
  <c r="AU913" i="3"/>
  <c r="AW913" i="3"/>
  <c r="AY913" i="3"/>
  <c r="BA913" i="3"/>
  <c r="BC913" i="3"/>
  <c r="BE913" i="3"/>
  <c r="BG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M907" i="3"/>
  <c r="O907" i="3"/>
  <c r="BL907" i="3" s="1"/>
  <c r="Q907" i="3"/>
  <c r="S907" i="3"/>
  <c r="BM907" i="3" s="1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M901" i="3"/>
  <c r="O901" i="3"/>
  <c r="BL901" i="3" s="1"/>
  <c r="Q901" i="3"/>
  <c r="S901" i="3"/>
  <c r="BM901" i="3" s="1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M898" i="3"/>
  <c r="O898" i="3"/>
  <c r="BL898" i="3" s="1"/>
  <c r="Q898" i="3"/>
  <c r="S898" i="3"/>
  <c r="BM898" i="3" s="1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L881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T880" i="3"/>
  <c r="AB880" i="3"/>
  <c r="AJ880" i="3"/>
  <c r="AR880" i="3"/>
  <c r="AZ880" i="3"/>
  <c r="BH880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P879" i="3"/>
  <c r="T879" i="3"/>
  <c r="X879" i="3"/>
  <c r="AB879" i="3"/>
  <c r="AF879" i="3"/>
  <c r="AJ879" i="3"/>
  <c r="AN879" i="3"/>
  <c r="AR879" i="3"/>
  <c r="AV879" i="3"/>
  <c r="AZ879" i="3"/>
  <c r="BD879" i="3"/>
  <c r="BH879" i="3"/>
  <c r="BH941" i="3"/>
  <c r="BF941" i="3"/>
  <c r="BD941" i="3"/>
  <c r="BB941" i="3"/>
  <c r="AZ941" i="3"/>
  <c r="AX941" i="3"/>
  <c r="AV941" i="3"/>
  <c r="AT941" i="3"/>
  <c r="AR941" i="3"/>
  <c r="AP941" i="3"/>
  <c r="AN941" i="3"/>
  <c r="AL941" i="3"/>
  <c r="AJ941" i="3"/>
  <c r="AH941" i="3"/>
  <c r="AF941" i="3"/>
  <c r="AD941" i="3"/>
  <c r="AB941" i="3"/>
  <c r="Z941" i="3"/>
  <c r="X941" i="3"/>
  <c r="V941" i="3"/>
  <c r="T941" i="3"/>
  <c r="BJ941" i="3" s="1"/>
  <c r="R941" i="3"/>
  <c r="P941" i="3"/>
  <c r="BH940" i="3"/>
  <c r="BF940" i="3"/>
  <c r="BD940" i="3"/>
  <c r="BB940" i="3"/>
  <c r="AZ940" i="3"/>
  <c r="AX940" i="3"/>
  <c r="AV940" i="3"/>
  <c r="AT940" i="3"/>
  <c r="AR940" i="3"/>
  <c r="AP940" i="3"/>
  <c r="AN940" i="3"/>
  <c r="AL940" i="3"/>
  <c r="AJ940" i="3"/>
  <c r="AH940" i="3"/>
  <c r="AF940" i="3"/>
  <c r="AD940" i="3"/>
  <c r="AB940" i="3"/>
  <c r="Z940" i="3"/>
  <c r="X940" i="3"/>
  <c r="V940" i="3"/>
  <c r="T940" i="3"/>
  <c r="R940" i="3"/>
  <c r="P940" i="3"/>
  <c r="BH939" i="3"/>
  <c r="BF939" i="3"/>
  <c r="BD939" i="3"/>
  <c r="BB939" i="3"/>
  <c r="AZ939" i="3"/>
  <c r="AX939" i="3"/>
  <c r="AV939" i="3"/>
  <c r="AT939" i="3"/>
  <c r="AR939" i="3"/>
  <c r="AP939" i="3"/>
  <c r="AN939" i="3"/>
  <c r="AL939" i="3"/>
  <c r="AJ939" i="3"/>
  <c r="AH939" i="3"/>
  <c r="AF939" i="3"/>
  <c r="AD939" i="3"/>
  <c r="AB939" i="3"/>
  <c r="Z939" i="3"/>
  <c r="X939" i="3"/>
  <c r="V939" i="3"/>
  <c r="T939" i="3"/>
  <c r="R939" i="3"/>
  <c r="P939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BH937" i="3"/>
  <c r="BF937" i="3"/>
  <c r="BD937" i="3"/>
  <c r="BB937" i="3"/>
  <c r="AZ937" i="3"/>
  <c r="AX937" i="3"/>
  <c r="AV937" i="3"/>
  <c r="AT937" i="3"/>
  <c r="AR937" i="3"/>
  <c r="AP937" i="3"/>
  <c r="AN937" i="3"/>
  <c r="AL937" i="3"/>
  <c r="AJ937" i="3"/>
  <c r="AH937" i="3"/>
  <c r="AF937" i="3"/>
  <c r="AD937" i="3"/>
  <c r="AB937" i="3"/>
  <c r="Z937" i="3"/>
  <c r="X937" i="3"/>
  <c r="V937" i="3"/>
  <c r="T937" i="3"/>
  <c r="R937" i="3"/>
  <c r="P937" i="3"/>
  <c r="BH936" i="3"/>
  <c r="BF936" i="3"/>
  <c r="BD936" i="3"/>
  <c r="BB936" i="3"/>
  <c r="AZ936" i="3"/>
  <c r="AX936" i="3"/>
  <c r="AV936" i="3"/>
  <c r="AT936" i="3"/>
  <c r="AR936" i="3"/>
  <c r="AP936" i="3"/>
  <c r="AN936" i="3"/>
  <c r="AL936" i="3"/>
  <c r="AJ936" i="3"/>
  <c r="AH936" i="3"/>
  <c r="AF936" i="3"/>
  <c r="AD936" i="3"/>
  <c r="AB936" i="3"/>
  <c r="Z936" i="3"/>
  <c r="X936" i="3"/>
  <c r="V936" i="3"/>
  <c r="T936" i="3"/>
  <c r="R936" i="3"/>
  <c r="P936" i="3"/>
  <c r="BH935" i="3"/>
  <c r="BF935" i="3"/>
  <c r="BD935" i="3"/>
  <c r="BB935" i="3"/>
  <c r="AZ935" i="3"/>
  <c r="AX935" i="3"/>
  <c r="AV935" i="3"/>
  <c r="AT935" i="3"/>
  <c r="AR935" i="3"/>
  <c r="AP935" i="3"/>
  <c r="AN935" i="3"/>
  <c r="AL935" i="3"/>
  <c r="AJ935" i="3"/>
  <c r="AH935" i="3"/>
  <c r="AF935" i="3"/>
  <c r="AD935" i="3"/>
  <c r="AB935" i="3"/>
  <c r="Z935" i="3"/>
  <c r="X935" i="3"/>
  <c r="V935" i="3"/>
  <c r="T935" i="3"/>
  <c r="R935" i="3"/>
  <c r="P935" i="3"/>
  <c r="BH934" i="3"/>
  <c r="BF934" i="3"/>
  <c r="BD934" i="3"/>
  <c r="BB934" i="3"/>
  <c r="AZ934" i="3"/>
  <c r="AX934" i="3"/>
  <c r="AV934" i="3"/>
  <c r="AT934" i="3"/>
  <c r="AR934" i="3"/>
  <c r="AP934" i="3"/>
  <c r="AN934" i="3"/>
  <c r="AL934" i="3"/>
  <c r="AJ934" i="3"/>
  <c r="AH934" i="3"/>
  <c r="AF934" i="3"/>
  <c r="AD934" i="3"/>
  <c r="AB934" i="3"/>
  <c r="Z934" i="3"/>
  <c r="X934" i="3"/>
  <c r="V934" i="3"/>
  <c r="T934" i="3"/>
  <c r="R934" i="3"/>
  <c r="P934" i="3"/>
  <c r="BH933" i="3"/>
  <c r="BF933" i="3"/>
  <c r="BD933" i="3"/>
  <c r="BB933" i="3"/>
  <c r="AZ933" i="3"/>
  <c r="AX933" i="3"/>
  <c r="AV933" i="3"/>
  <c r="AT933" i="3"/>
  <c r="AR933" i="3"/>
  <c r="AP933" i="3"/>
  <c r="AN933" i="3"/>
  <c r="AL933" i="3"/>
  <c r="AJ933" i="3"/>
  <c r="AH933" i="3"/>
  <c r="AF933" i="3"/>
  <c r="AD933" i="3"/>
  <c r="AB933" i="3"/>
  <c r="Z933" i="3"/>
  <c r="X933" i="3"/>
  <c r="V933" i="3"/>
  <c r="T933" i="3"/>
  <c r="R933" i="3"/>
  <c r="P933" i="3"/>
  <c r="BH932" i="3"/>
  <c r="BF932" i="3"/>
  <c r="BD932" i="3"/>
  <c r="BB932" i="3"/>
  <c r="AZ932" i="3"/>
  <c r="AX932" i="3"/>
  <c r="AV932" i="3"/>
  <c r="AT932" i="3"/>
  <c r="AR932" i="3"/>
  <c r="AP932" i="3"/>
  <c r="AN932" i="3"/>
  <c r="AL932" i="3"/>
  <c r="AJ932" i="3"/>
  <c r="AH932" i="3"/>
  <c r="AF932" i="3"/>
  <c r="AD932" i="3"/>
  <c r="AB932" i="3"/>
  <c r="Z932" i="3"/>
  <c r="X932" i="3"/>
  <c r="V932" i="3"/>
  <c r="T932" i="3"/>
  <c r="R932" i="3"/>
  <c r="P932" i="3"/>
  <c r="BH931" i="3"/>
  <c r="BF931" i="3"/>
  <c r="BD931" i="3"/>
  <c r="BB931" i="3"/>
  <c r="AZ931" i="3"/>
  <c r="AX931" i="3"/>
  <c r="AV931" i="3"/>
  <c r="AT931" i="3"/>
  <c r="AR931" i="3"/>
  <c r="AP931" i="3"/>
  <c r="AN931" i="3"/>
  <c r="AL931" i="3"/>
  <c r="AJ931" i="3"/>
  <c r="AH931" i="3"/>
  <c r="AF931" i="3"/>
  <c r="AD931" i="3"/>
  <c r="AB931" i="3"/>
  <c r="Z931" i="3"/>
  <c r="X931" i="3"/>
  <c r="V931" i="3"/>
  <c r="T931" i="3"/>
  <c r="R931" i="3"/>
  <c r="P931" i="3"/>
  <c r="BH930" i="3"/>
  <c r="BF930" i="3"/>
  <c r="BD930" i="3"/>
  <c r="BB930" i="3"/>
  <c r="AZ930" i="3"/>
  <c r="AX930" i="3"/>
  <c r="AV930" i="3"/>
  <c r="AT930" i="3"/>
  <c r="AR930" i="3"/>
  <c r="AP930" i="3"/>
  <c r="AN930" i="3"/>
  <c r="AL930" i="3"/>
  <c r="AJ930" i="3"/>
  <c r="AH930" i="3"/>
  <c r="AF930" i="3"/>
  <c r="AD930" i="3"/>
  <c r="AB930" i="3"/>
  <c r="Z930" i="3"/>
  <c r="X930" i="3"/>
  <c r="V930" i="3"/>
  <c r="T930" i="3"/>
  <c r="R930" i="3"/>
  <c r="P930" i="3"/>
  <c r="BH929" i="3"/>
  <c r="BF929" i="3"/>
  <c r="BD929" i="3"/>
  <c r="BB929" i="3"/>
  <c r="AZ929" i="3"/>
  <c r="AX929" i="3"/>
  <c r="AV929" i="3"/>
  <c r="AT929" i="3"/>
  <c r="AR929" i="3"/>
  <c r="AP929" i="3"/>
  <c r="AN929" i="3"/>
  <c r="AL929" i="3"/>
  <c r="AJ929" i="3"/>
  <c r="AH929" i="3"/>
  <c r="AF929" i="3"/>
  <c r="AD929" i="3"/>
  <c r="AB929" i="3"/>
  <c r="Z929" i="3"/>
  <c r="X929" i="3"/>
  <c r="V929" i="3"/>
  <c r="T929" i="3"/>
  <c r="R929" i="3"/>
  <c r="P929" i="3"/>
  <c r="BH928" i="3"/>
  <c r="BF928" i="3"/>
  <c r="BD928" i="3"/>
  <c r="BB928" i="3"/>
  <c r="AZ928" i="3"/>
  <c r="AX928" i="3"/>
  <c r="AV928" i="3"/>
  <c r="AT928" i="3"/>
  <c r="AR928" i="3"/>
  <c r="AP928" i="3"/>
  <c r="AN928" i="3"/>
  <c r="AL928" i="3"/>
  <c r="AJ928" i="3"/>
  <c r="AH928" i="3"/>
  <c r="AF928" i="3"/>
  <c r="AD928" i="3"/>
  <c r="AB928" i="3"/>
  <c r="Z928" i="3"/>
  <c r="X928" i="3"/>
  <c r="V928" i="3"/>
  <c r="T928" i="3"/>
  <c r="R928" i="3"/>
  <c r="P928" i="3"/>
  <c r="BH927" i="3"/>
  <c r="BF927" i="3"/>
  <c r="BD927" i="3"/>
  <c r="BB927" i="3"/>
  <c r="AZ927" i="3"/>
  <c r="AX927" i="3"/>
  <c r="AV927" i="3"/>
  <c r="AT927" i="3"/>
  <c r="AR927" i="3"/>
  <c r="AP927" i="3"/>
  <c r="AN927" i="3"/>
  <c r="AL927" i="3"/>
  <c r="AJ927" i="3"/>
  <c r="AH927" i="3"/>
  <c r="AF927" i="3"/>
  <c r="AD927" i="3"/>
  <c r="AB927" i="3"/>
  <c r="Z927" i="3"/>
  <c r="X927" i="3"/>
  <c r="V927" i="3"/>
  <c r="T927" i="3"/>
  <c r="R927" i="3"/>
  <c r="P927" i="3"/>
  <c r="BH926" i="3"/>
  <c r="BF926" i="3"/>
  <c r="BD926" i="3"/>
  <c r="BB926" i="3"/>
  <c r="AZ926" i="3"/>
  <c r="AX926" i="3"/>
  <c r="AV926" i="3"/>
  <c r="AT926" i="3"/>
  <c r="AR926" i="3"/>
  <c r="AP926" i="3"/>
  <c r="AN926" i="3"/>
  <c r="AL926" i="3"/>
  <c r="AJ926" i="3"/>
  <c r="AH926" i="3"/>
  <c r="AF926" i="3"/>
  <c r="AD926" i="3"/>
  <c r="AB926" i="3"/>
  <c r="Z926" i="3"/>
  <c r="X926" i="3"/>
  <c r="V926" i="3"/>
  <c r="T926" i="3"/>
  <c r="R926" i="3"/>
  <c r="P926" i="3"/>
  <c r="BH925" i="3"/>
  <c r="BF925" i="3"/>
  <c r="BD925" i="3"/>
  <c r="BB925" i="3"/>
  <c r="AZ925" i="3"/>
  <c r="AX925" i="3"/>
  <c r="AV925" i="3"/>
  <c r="AT925" i="3"/>
  <c r="AR925" i="3"/>
  <c r="AP925" i="3"/>
  <c r="AN925" i="3"/>
  <c r="AL925" i="3"/>
  <c r="AJ925" i="3"/>
  <c r="AH925" i="3"/>
  <c r="AF925" i="3"/>
  <c r="AD925" i="3"/>
  <c r="AB925" i="3"/>
  <c r="Z925" i="3"/>
  <c r="X925" i="3"/>
  <c r="V925" i="3"/>
  <c r="T925" i="3"/>
  <c r="R925" i="3"/>
  <c r="P925" i="3"/>
  <c r="BH924" i="3"/>
  <c r="BF924" i="3"/>
  <c r="BD924" i="3"/>
  <c r="BB924" i="3"/>
  <c r="AZ924" i="3"/>
  <c r="AX924" i="3"/>
  <c r="AV924" i="3"/>
  <c r="AT924" i="3"/>
  <c r="AR924" i="3"/>
  <c r="AP924" i="3"/>
  <c r="AN924" i="3"/>
  <c r="AL924" i="3"/>
  <c r="AJ924" i="3"/>
  <c r="AH924" i="3"/>
  <c r="AF924" i="3"/>
  <c r="AD924" i="3"/>
  <c r="AB924" i="3"/>
  <c r="Z924" i="3"/>
  <c r="X924" i="3"/>
  <c r="V924" i="3"/>
  <c r="T924" i="3"/>
  <c r="R924" i="3"/>
  <c r="P924" i="3"/>
  <c r="BH923" i="3"/>
  <c r="BF923" i="3"/>
  <c r="BD923" i="3"/>
  <c r="BB923" i="3"/>
  <c r="AZ923" i="3"/>
  <c r="AX923" i="3"/>
  <c r="AV923" i="3"/>
  <c r="AT923" i="3"/>
  <c r="AR923" i="3"/>
  <c r="AP923" i="3"/>
  <c r="AN923" i="3"/>
  <c r="AL923" i="3"/>
  <c r="AJ923" i="3"/>
  <c r="AH923" i="3"/>
  <c r="AF923" i="3"/>
  <c r="AD923" i="3"/>
  <c r="AB923" i="3"/>
  <c r="Z923" i="3"/>
  <c r="X923" i="3"/>
  <c r="V923" i="3"/>
  <c r="T923" i="3"/>
  <c r="R923" i="3"/>
  <c r="P923" i="3"/>
  <c r="BH922" i="3"/>
  <c r="BF922" i="3"/>
  <c r="BD922" i="3"/>
  <c r="BB922" i="3"/>
  <c r="AZ922" i="3"/>
  <c r="AX922" i="3"/>
  <c r="AV922" i="3"/>
  <c r="AT922" i="3"/>
  <c r="AR922" i="3"/>
  <c r="AP922" i="3"/>
  <c r="AN922" i="3"/>
  <c r="AL922" i="3"/>
  <c r="AJ922" i="3"/>
  <c r="AH922" i="3"/>
  <c r="AF922" i="3"/>
  <c r="AD922" i="3"/>
  <c r="AB922" i="3"/>
  <c r="Z922" i="3"/>
  <c r="X922" i="3"/>
  <c r="V922" i="3"/>
  <c r="T922" i="3"/>
  <c r="R922" i="3"/>
  <c r="P922" i="3"/>
  <c r="BH921" i="3"/>
  <c r="BF921" i="3"/>
  <c r="BD921" i="3"/>
  <c r="BB921" i="3"/>
  <c r="AZ921" i="3"/>
  <c r="AX921" i="3"/>
  <c r="AV921" i="3"/>
  <c r="AT921" i="3"/>
  <c r="AR921" i="3"/>
  <c r="AP921" i="3"/>
  <c r="AN921" i="3"/>
  <c r="AL921" i="3"/>
  <c r="AJ921" i="3"/>
  <c r="AH921" i="3"/>
  <c r="AF921" i="3"/>
  <c r="AD921" i="3"/>
  <c r="AB921" i="3"/>
  <c r="Z921" i="3"/>
  <c r="X921" i="3"/>
  <c r="V921" i="3"/>
  <c r="T921" i="3"/>
  <c r="R921" i="3"/>
  <c r="P921" i="3"/>
  <c r="BH920" i="3"/>
  <c r="BF920" i="3"/>
  <c r="BD920" i="3"/>
  <c r="BB920" i="3"/>
  <c r="AZ920" i="3"/>
  <c r="AX920" i="3"/>
  <c r="AV920" i="3"/>
  <c r="AT920" i="3"/>
  <c r="AR920" i="3"/>
  <c r="AP920" i="3"/>
  <c r="AN920" i="3"/>
  <c r="AL920" i="3"/>
  <c r="AJ920" i="3"/>
  <c r="AH920" i="3"/>
  <c r="AF920" i="3"/>
  <c r="AD920" i="3"/>
  <c r="AB920" i="3"/>
  <c r="Z920" i="3"/>
  <c r="X920" i="3"/>
  <c r="T920" i="3"/>
  <c r="P920" i="3"/>
  <c r="BH919" i="3"/>
  <c r="BD919" i="3"/>
  <c r="AZ919" i="3"/>
  <c r="AV919" i="3"/>
  <c r="AR919" i="3"/>
  <c r="AN919" i="3"/>
  <c r="AJ919" i="3"/>
  <c r="AF919" i="3"/>
  <c r="AB919" i="3"/>
  <c r="X919" i="3"/>
  <c r="T919" i="3"/>
  <c r="P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BH917" i="3"/>
  <c r="BD917" i="3"/>
  <c r="AZ917" i="3"/>
  <c r="AV917" i="3"/>
  <c r="AR917" i="3"/>
  <c r="AN917" i="3"/>
  <c r="AJ917" i="3"/>
  <c r="AF917" i="3"/>
  <c r="AB917" i="3"/>
  <c r="X917" i="3"/>
  <c r="T917" i="3"/>
  <c r="P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BH915" i="3"/>
  <c r="BD915" i="3"/>
  <c r="AZ915" i="3"/>
  <c r="AV915" i="3"/>
  <c r="AR915" i="3"/>
  <c r="AN915" i="3"/>
  <c r="AJ915" i="3"/>
  <c r="AF915" i="3"/>
  <c r="AB915" i="3"/>
  <c r="X915" i="3"/>
  <c r="T915" i="3"/>
  <c r="P915" i="3"/>
  <c r="BH914" i="3"/>
  <c r="BD914" i="3"/>
  <c r="AZ914" i="3"/>
  <c r="AV914" i="3"/>
  <c r="AR914" i="3"/>
  <c r="AN914" i="3"/>
  <c r="AJ914" i="3"/>
  <c r="AF914" i="3"/>
  <c r="AB914" i="3"/>
  <c r="X914" i="3"/>
  <c r="T914" i="3"/>
  <c r="P914" i="3"/>
  <c r="BH913" i="3"/>
  <c r="BD913" i="3"/>
  <c r="AZ913" i="3"/>
  <c r="AV913" i="3"/>
  <c r="AR913" i="3"/>
  <c r="AN913" i="3"/>
  <c r="AJ913" i="3"/>
  <c r="AF913" i="3"/>
  <c r="AB913" i="3"/>
  <c r="X913" i="3"/>
  <c r="T913" i="3"/>
  <c r="P913" i="3"/>
  <c r="BH912" i="3"/>
  <c r="BD912" i="3"/>
  <c r="AZ912" i="3"/>
  <c r="AV912" i="3"/>
  <c r="AR912" i="3"/>
  <c r="AN912" i="3"/>
  <c r="AJ912" i="3"/>
  <c r="AF912" i="3"/>
  <c r="AB912" i="3"/>
  <c r="X912" i="3"/>
  <c r="T912" i="3"/>
  <c r="P912" i="3"/>
  <c r="BH911" i="3"/>
  <c r="BD911" i="3"/>
  <c r="AZ911" i="3"/>
  <c r="AV911" i="3"/>
  <c r="AR911" i="3"/>
  <c r="AN911" i="3"/>
  <c r="AJ911" i="3"/>
  <c r="AF911" i="3"/>
  <c r="AB911" i="3"/>
  <c r="X911" i="3"/>
  <c r="T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BH909" i="3"/>
  <c r="BD909" i="3"/>
  <c r="AZ909" i="3"/>
  <c r="AV909" i="3"/>
  <c r="AR909" i="3"/>
  <c r="AN909" i="3"/>
  <c r="AJ909" i="3"/>
  <c r="AF909" i="3"/>
  <c r="AB909" i="3"/>
  <c r="X909" i="3"/>
  <c r="T909" i="3"/>
  <c r="P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BD907" i="3"/>
  <c r="AZ907" i="3"/>
  <c r="AV907" i="3"/>
  <c r="AR907" i="3"/>
  <c r="AN907" i="3"/>
  <c r="AJ907" i="3"/>
  <c r="AF907" i="3"/>
  <c r="AB907" i="3"/>
  <c r="X907" i="3"/>
  <c r="T907" i="3"/>
  <c r="P907" i="3"/>
  <c r="BH906" i="3"/>
  <c r="BD906" i="3"/>
  <c r="AZ906" i="3"/>
  <c r="AV906" i="3"/>
  <c r="AR906" i="3"/>
  <c r="AN906" i="3"/>
  <c r="AJ906" i="3"/>
  <c r="AF906" i="3"/>
  <c r="AB906" i="3"/>
  <c r="X906" i="3"/>
  <c r="T906" i="3"/>
  <c r="P906" i="3"/>
  <c r="BH905" i="3"/>
  <c r="BD905" i="3"/>
  <c r="AZ905" i="3"/>
  <c r="AV905" i="3"/>
  <c r="AR905" i="3"/>
  <c r="AN905" i="3"/>
  <c r="AJ905" i="3"/>
  <c r="AF905" i="3"/>
  <c r="AB905" i="3"/>
  <c r="X905" i="3"/>
  <c r="T905" i="3"/>
  <c r="P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BD899" i="3"/>
  <c r="AZ899" i="3"/>
  <c r="AV899" i="3"/>
  <c r="AR899" i="3"/>
  <c r="AN899" i="3"/>
  <c r="AJ899" i="3"/>
  <c r="AF899" i="3"/>
  <c r="AB899" i="3"/>
  <c r="X899" i="3"/>
  <c r="T899" i="3"/>
  <c r="P899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H897" i="3"/>
  <c r="BD897" i="3"/>
  <c r="AZ897" i="3"/>
  <c r="AV897" i="3"/>
  <c r="AR897" i="3"/>
  <c r="AN897" i="3"/>
  <c r="AJ897" i="3"/>
  <c r="AF897" i="3"/>
  <c r="AB897" i="3"/>
  <c r="X897" i="3"/>
  <c r="T897" i="3"/>
  <c r="P897" i="3"/>
  <c r="BH896" i="3"/>
  <c r="BD896" i="3"/>
  <c r="AZ896" i="3"/>
  <c r="AV896" i="3"/>
  <c r="AR896" i="3"/>
  <c r="AN896" i="3"/>
  <c r="AJ896" i="3"/>
  <c r="AF896" i="3"/>
  <c r="AB896" i="3"/>
  <c r="X896" i="3"/>
  <c r="T896" i="3"/>
  <c r="P896" i="3"/>
  <c r="BH895" i="3"/>
  <c r="BD895" i="3"/>
  <c r="AZ895" i="3"/>
  <c r="AV895" i="3"/>
  <c r="AR895" i="3"/>
  <c r="AN895" i="3"/>
  <c r="AJ895" i="3"/>
  <c r="AF895" i="3"/>
  <c r="AB895" i="3"/>
  <c r="X895" i="3"/>
  <c r="T895" i="3"/>
  <c r="P895" i="3"/>
  <c r="BH894" i="3"/>
  <c r="BD894" i="3"/>
  <c r="AZ894" i="3"/>
  <c r="AV894" i="3"/>
  <c r="AR894" i="3"/>
  <c r="AN894" i="3"/>
  <c r="AJ894" i="3"/>
  <c r="AF894" i="3"/>
  <c r="AB894" i="3"/>
  <c r="X894" i="3"/>
  <c r="T894" i="3"/>
  <c r="P894" i="3"/>
  <c r="BH893" i="3"/>
  <c r="BD893" i="3"/>
  <c r="AZ893" i="3"/>
  <c r="AV893" i="3"/>
  <c r="AR893" i="3"/>
  <c r="AN893" i="3"/>
  <c r="AJ893" i="3"/>
  <c r="AF893" i="3"/>
  <c r="AB893" i="3"/>
  <c r="X893" i="3"/>
  <c r="T893" i="3"/>
  <c r="P893" i="3"/>
  <c r="BH892" i="3"/>
  <c r="BD892" i="3"/>
  <c r="AZ892" i="3"/>
  <c r="AV892" i="3"/>
  <c r="AR892" i="3"/>
  <c r="AN892" i="3"/>
  <c r="AJ892" i="3"/>
  <c r="AF892" i="3"/>
  <c r="AB892" i="3"/>
  <c r="X892" i="3"/>
  <c r="T892" i="3"/>
  <c r="P892" i="3"/>
  <c r="BH891" i="3"/>
  <c r="BD891" i="3"/>
  <c r="AZ891" i="3"/>
  <c r="AV891" i="3"/>
  <c r="AR891" i="3"/>
  <c r="AN891" i="3"/>
  <c r="AJ891" i="3"/>
  <c r="AF891" i="3"/>
  <c r="AB891" i="3"/>
  <c r="X891" i="3"/>
  <c r="T891" i="3"/>
  <c r="P891" i="3"/>
  <c r="BH890" i="3"/>
  <c r="BD890" i="3"/>
  <c r="AZ890" i="3"/>
  <c r="AV890" i="3"/>
  <c r="AR890" i="3"/>
  <c r="AN890" i="3"/>
  <c r="AJ890" i="3"/>
  <c r="AF890" i="3"/>
  <c r="AB890" i="3"/>
  <c r="X890" i="3"/>
  <c r="T890" i="3"/>
  <c r="P890" i="3"/>
  <c r="BH889" i="3"/>
  <c r="BD889" i="3"/>
  <c r="AZ889" i="3"/>
  <c r="AV889" i="3"/>
  <c r="AR889" i="3"/>
  <c r="AN889" i="3"/>
  <c r="AJ889" i="3"/>
  <c r="AF889" i="3"/>
  <c r="AB889" i="3"/>
  <c r="X889" i="3"/>
  <c r="T889" i="3"/>
  <c r="P889" i="3"/>
  <c r="BH888" i="3"/>
  <c r="BD888" i="3"/>
  <c r="AZ888" i="3"/>
  <c r="AV888" i="3"/>
  <c r="AR888" i="3"/>
  <c r="AN888" i="3"/>
  <c r="AJ888" i="3"/>
  <c r="AF888" i="3"/>
  <c r="AB888" i="3"/>
  <c r="X888" i="3"/>
  <c r="T888" i="3"/>
  <c r="P888" i="3"/>
  <c r="BH887" i="3"/>
  <c r="BD887" i="3"/>
  <c r="AZ887" i="3"/>
  <c r="AV887" i="3"/>
  <c r="AR887" i="3"/>
  <c r="AN887" i="3"/>
  <c r="AJ887" i="3"/>
  <c r="AF887" i="3"/>
  <c r="AB887" i="3"/>
  <c r="X887" i="3"/>
  <c r="T887" i="3"/>
  <c r="P887" i="3"/>
  <c r="BH886" i="3"/>
  <c r="BD886" i="3"/>
  <c r="AZ886" i="3"/>
  <c r="AV886" i="3"/>
  <c r="AR886" i="3"/>
  <c r="AN886" i="3"/>
  <c r="AJ886" i="3"/>
  <c r="AF886" i="3"/>
  <c r="AB886" i="3"/>
  <c r="X886" i="3"/>
  <c r="T886" i="3"/>
  <c r="P886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4" i="3"/>
  <c r="BD884" i="3"/>
  <c r="AZ884" i="3"/>
  <c r="AV884" i="3"/>
  <c r="AR884" i="3"/>
  <c r="AN884" i="3"/>
  <c r="AJ884" i="3"/>
  <c r="AF884" i="3"/>
  <c r="AB884" i="3"/>
  <c r="X884" i="3"/>
  <c r="T884" i="3"/>
  <c r="P884" i="3"/>
  <c r="BH883" i="3"/>
  <c r="BD883" i="3"/>
  <c r="AZ883" i="3"/>
  <c r="AV883" i="3"/>
  <c r="AR883" i="3"/>
  <c r="AN883" i="3"/>
  <c r="AJ883" i="3"/>
  <c r="AF883" i="3"/>
  <c r="AB883" i="3"/>
  <c r="X883" i="3"/>
  <c r="T883" i="3"/>
  <c r="P883" i="3"/>
  <c r="BH882" i="3"/>
  <c r="BD882" i="3"/>
  <c r="AZ882" i="3"/>
  <c r="AV882" i="3"/>
  <c r="AR882" i="3"/>
  <c r="AN882" i="3"/>
  <c r="AJ882" i="3"/>
  <c r="AF882" i="3"/>
  <c r="AB882" i="3"/>
  <c r="X882" i="3"/>
  <c r="T882" i="3"/>
  <c r="P882" i="3"/>
  <c r="BB881" i="3"/>
  <c r="AT881" i="3"/>
  <c r="AL881" i="3"/>
  <c r="AD881" i="3"/>
  <c r="V881" i="3"/>
  <c r="N881" i="3"/>
  <c r="BB880" i="3"/>
  <c r="AL880" i="3"/>
  <c r="V880" i="3"/>
  <c r="BB879" i="3"/>
  <c r="AT879" i="3"/>
  <c r="AL879" i="3"/>
  <c r="AD879" i="3"/>
  <c r="V879" i="3"/>
  <c r="N879" i="3"/>
  <c r="BB878" i="3"/>
  <c r="AL878" i="3"/>
  <c r="V878" i="3"/>
  <c r="BB877" i="3"/>
  <c r="AL877" i="3"/>
  <c r="V877" i="3"/>
  <c r="BB876" i="3"/>
  <c r="AL876" i="3"/>
  <c r="V876" i="3"/>
  <c r="BB875" i="3"/>
  <c r="AL875" i="3"/>
  <c r="V875" i="3"/>
  <c r="BB874" i="3"/>
  <c r="AL874" i="3"/>
  <c r="V874" i="3"/>
  <c r="BB873" i="3"/>
  <c r="AL873" i="3"/>
  <c r="V873" i="3"/>
  <c r="BB872" i="3"/>
  <c r="AL872" i="3"/>
  <c r="V872" i="3"/>
  <c r="BB871" i="3"/>
  <c r="AL871" i="3"/>
  <c r="V871" i="3"/>
  <c r="BB870" i="3"/>
  <c r="AL870" i="3"/>
  <c r="V870" i="3"/>
  <c r="BB869" i="3"/>
  <c r="AL869" i="3"/>
  <c r="V869" i="3"/>
  <c r="BB868" i="3"/>
  <c r="AL868" i="3"/>
  <c r="V868" i="3"/>
  <c r="BB867" i="3"/>
  <c r="AL867" i="3"/>
  <c r="V867" i="3"/>
  <c r="BB866" i="3"/>
  <c r="AL866" i="3"/>
  <c r="V866" i="3"/>
  <c r="BB865" i="3"/>
  <c r="AL865" i="3"/>
  <c r="V865" i="3"/>
  <c r="BB864" i="3"/>
  <c r="AL864" i="3"/>
  <c r="V864" i="3"/>
  <c r="BB863" i="3"/>
  <c r="AL863" i="3"/>
  <c r="V863" i="3"/>
  <c r="BB862" i="3"/>
  <c r="AL862" i="3"/>
  <c r="V862" i="3"/>
  <c r="BB861" i="3"/>
  <c r="AT861" i="3"/>
  <c r="AL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M852" i="3"/>
  <c r="O852" i="3"/>
  <c r="BL852" i="3" s="1"/>
  <c r="Q852" i="3"/>
  <c r="S852" i="3"/>
  <c r="BM852" i="3" s="1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N852" i="3"/>
  <c r="BJ852" i="3" s="1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N839" i="3"/>
  <c r="R839" i="3"/>
  <c r="T839" i="3"/>
  <c r="V839" i="3"/>
  <c r="X839" i="3"/>
  <c r="Z839" i="3"/>
  <c r="AB839" i="3"/>
  <c r="AD839" i="3"/>
  <c r="AF839" i="3"/>
  <c r="AH839" i="3"/>
  <c r="AJ839" i="3"/>
  <c r="AL839" i="3"/>
  <c r="AN839" i="3"/>
  <c r="AP839" i="3"/>
  <c r="AR839" i="3"/>
  <c r="AT839" i="3"/>
  <c r="AV839" i="3"/>
  <c r="AX839" i="3"/>
  <c r="AZ839" i="3"/>
  <c r="BB839" i="3"/>
  <c r="BD839" i="3"/>
  <c r="BF839" i="3"/>
  <c r="BH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M839" i="3"/>
  <c r="O839" i="3"/>
  <c r="Q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1" i="3"/>
  <c r="P831" i="3"/>
  <c r="R831" i="3"/>
  <c r="T831" i="3"/>
  <c r="V831" i="3"/>
  <c r="X831" i="3"/>
  <c r="Z831" i="3"/>
  <c r="AB831" i="3"/>
  <c r="AD831" i="3"/>
  <c r="AF831" i="3"/>
  <c r="AH831" i="3"/>
  <c r="AJ831" i="3"/>
  <c r="AL831" i="3"/>
  <c r="AN831" i="3"/>
  <c r="AP831" i="3"/>
  <c r="AR831" i="3"/>
  <c r="AT831" i="3"/>
  <c r="AV831" i="3"/>
  <c r="AX831" i="3"/>
  <c r="AZ831" i="3"/>
  <c r="BB831" i="3"/>
  <c r="BD831" i="3"/>
  <c r="BF831" i="3"/>
  <c r="BH831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M827" i="3"/>
  <c r="O827" i="3"/>
  <c r="Q827" i="3"/>
  <c r="S827" i="3"/>
  <c r="U827" i="3"/>
  <c r="W827" i="3"/>
  <c r="Y827" i="3"/>
  <c r="AA827" i="3"/>
  <c r="AC827" i="3"/>
  <c r="AE827" i="3"/>
  <c r="AG827" i="3"/>
  <c r="AI827" i="3"/>
  <c r="AK827" i="3"/>
  <c r="AM827" i="3"/>
  <c r="AO827" i="3"/>
  <c r="AQ827" i="3"/>
  <c r="AS827" i="3"/>
  <c r="AU827" i="3"/>
  <c r="AW827" i="3"/>
  <c r="AY827" i="3"/>
  <c r="BA827" i="3"/>
  <c r="BC827" i="3"/>
  <c r="BE827" i="3"/>
  <c r="BG827" i="3"/>
  <c r="BI827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5" i="3"/>
  <c r="O825" i="3"/>
  <c r="Q825" i="3"/>
  <c r="S825" i="3"/>
  <c r="U825" i="3"/>
  <c r="W825" i="3"/>
  <c r="Y825" i="3"/>
  <c r="AA825" i="3"/>
  <c r="AC825" i="3"/>
  <c r="AE825" i="3"/>
  <c r="AG825" i="3"/>
  <c r="AI825" i="3"/>
  <c r="AK825" i="3"/>
  <c r="AM825" i="3"/>
  <c r="AO825" i="3"/>
  <c r="AQ825" i="3"/>
  <c r="AS825" i="3"/>
  <c r="AU825" i="3"/>
  <c r="AW825" i="3"/>
  <c r="AY825" i="3"/>
  <c r="BA825" i="3"/>
  <c r="BC825" i="3"/>
  <c r="BE825" i="3"/>
  <c r="BG825" i="3"/>
  <c r="BI825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M823" i="3"/>
  <c r="O823" i="3"/>
  <c r="Q823" i="3"/>
  <c r="S823" i="3"/>
  <c r="U823" i="3"/>
  <c r="W823" i="3"/>
  <c r="Y823" i="3"/>
  <c r="AA823" i="3"/>
  <c r="AC823" i="3"/>
  <c r="AE823" i="3"/>
  <c r="AG823" i="3"/>
  <c r="AI823" i="3"/>
  <c r="AK823" i="3"/>
  <c r="AM823" i="3"/>
  <c r="AO823" i="3"/>
  <c r="AQ823" i="3"/>
  <c r="AS823" i="3"/>
  <c r="AU823" i="3"/>
  <c r="AW823" i="3"/>
  <c r="AY823" i="3"/>
  <c r="BA823" i="3"/>
  <c r="BC823" i="3"/>
  <c r="BE823" i="3"/>
  <c r="BG823" i="3"/>
  <c r="BI823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1" i="3"/>
  <c r="O821" i="3"/>
  <c r="Q821" i="3"/>
  <c r="S821" i="3"/>
  <c r="U821" i="3"/>
  <c r="W821" i="3"/>
  <c r="Y821" i="3"/>
  <c r="AA821" i="3"/>
  <c r="AC821" i="3"/>
  <c r="AE821" i="3"/>
  <c r="AG821" i="3"/>
  <c r="AI821" i="3"/>
  <c r="AK821" i="3"/>
  <c r="AM821" i="3"/>
  <c r="AO821" i="3"/>
  <c r="AQ821" i="3"/>
  <c r="AS821" i="3"/>
  <c r="AU821" i="3"/>
  <c r="AW821" i="3"/>
  <c r="AY821" i="3"/>
  <c r="BA821" i="3"/>
  <c r="BC821" i="3"/>
  <c r="BE821" i="3"/>
  <c r="BG821" i="3"/>
  <c r="BI821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M819" i="3"/>
  <c r="O819" i="3"/>
  <c r="Q819" i="3"/>
  <c r="S819" i="3"/>
  <c r="U819" i="3"/>
  <c r="W819" i="3"/>
  <c r="Y819" i="3"/>
  <c r="AA819" i="3"/>
  <c r="AC819" i="3"/>
  <c r="AE819" i="3"/>
  <c r="AG819" i="3"/>
  <c r="AI819" i="3"/>
  <c r="AK819" i="3"/>
  <c r="AM819" i="3"/>
  <c r="AO819" i="3"/>
  <c r="AQ819" i="3"/>
  <c r="AS819" i="3"/>
  <c r="AU819" i="3"/>
  <c r="AW819" i="3"/>
  <c r="AY819" i="3"/>
  <c r="BA819" i="3"/>
  <c r="BC819" i="3"/>
  <c r="BE819" i="3"/>
  <c r="BG819" i="3"/>
  <c r="BI819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BI839" i="3"/>
  <c r="BG839" i="3"/>
  <c r="BE839" i="3"/>
  <c r="BC839" i="3"/>
  <c r="BA839" i="3"/>
  <c r="AY839" i="3"/>
  <c r="AW839" i="3"/>
  <c r="AU839" i="3"/>
  <c r="AS839" i="3"/>
  <c r="AQ839" i="3"/>
  <c r="AO839" i="3"/>
  <c r="AM839" i="3"/>
  <c r="AK839" i="3"/>
  <c r="AI839" i="3"/>
  <c r="AG839" i="3"/>
  <c r="AE839" i="3"/>
  <c r="AC839" i="3"/>
  <c r="AA839" i="3"/>
  <c r="Y839" i="3"/>
  <c r="W839" i="3"/>
  <c r="U839" i="3"/>
  <c r="S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AR833" i="3"/>
  <c r="AN833" i="3"/>
  <c r="AJ833" i="3"/>
  <c r="AF833" i="3"/>
  <c r="AB833" i="3"/>
  <c r="X833" i="3"/>
  <c r="T833" i="3"/>
  <c r="P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0" i="3"/>
  <c r="O830" i="3"/>
  <c r="Q830" i="3"/>
  <c r="S830" i="3"/>
  <c r="U830" i="3"/>
  <c r="W830" i="3"/>
  <c r="Y830" i="3"/>
  <c r="AA830" i="3"/>
  <c r="AC830" i="3"/>
  <c r="AE830" i="3"/>
  <c r="AG830" i="3"/>
  <c r="AI830" i="3"/>
  <c r="AK830" i="3"/>
  <c r="AM830" i="3"/>
  <c r="AO830" i="3"/>
  <c r="AQ830" i="3"/>
  <c r="AS830" i="3"/>
  <c r="AU830" i="3"/>
  <c r="AW830" i="3"/>
  <c r="AY830" i="3"/>
  <c r="BA830" i="3"/>
  <c r="BC830" i="3"/>
  <c r="BE830" i="3"/>
  <c r="BG830" i="3"/>
  <c r="BI830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28" i="3"/>
  <c r="O828" i="3"/>
  <c r="Q828" i="3"/>
  <c r="S828" i="3"/>
  <c r="U828" i="3"/>
  <c r="W828" i="3"/>
  <c r="Y828" i="3"/>
  <c r="AA828" i="3"/>
  <c r="AC828" i="3"/>
  <c r="AE828" i="3"/>
  <c r="AG828" i="3"/>
  <c r="AI828" i="3"/>
  <c r="AK828" i="3"/>
  <c r="AM828" i="3"/>
  <c r="AO828" i="3"/>
  <c r="AQ828" i="3"/>
  <c r="AS828" i="3"/>
  <c r="AU828" i="3"/>
  <c r="AW828" i="3"/>
  <c r="AY828" i="3"/>
  <c r="BA828" i="3"/>
  <c r="BC828" i="3"/>
  <c r="BE828" i="3"/>
  <c r="BG828" i="3"/>
  <c r="BI828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P824" i="3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N818" i="3"/>
  <c r="P818" i="3"/>
  <c r="R818" i="3"/>
  <c r="T818" i="3"/>
  <c r="V818" i="3"/>
  <c r="X818" i="3"/>
  <c r="Z818" i="3"/>
  <c r="AB818" i="3"/>
  <c r="AD818" i="3"/>
  <c r="AF818" i="3"/>
  <c r="AH818" i="3"/>
  <c r="AJ818" i="3"/>
  <c r="AL818" i="3"/>
  <c r="AN818" i="3"/>
  <c r="AP818" i="3"/>
  <c r="AR818" i="3"/>
  <c r="AT818" i="3"/>
  <c r="AV818" i="3"/>
  <c r="AX818" i="3"/>
  <c r="AZ818" i="3"/>
  <c r="BB818" i="3"/>
  <c r="BD818" i="3"/>
  <c r="BF818" i="3"/>
  <c r="BH818" i="3"/>
  <c r="N817" i="3"/>
  <c r="P817" i="3"/>
  <c r="R817" i="3"/>
  <c r="T817" i="3"/>
  <c r="BM817" i="3" s="1"/>
  <c r="V817" i="3"/>
  <c r="X817" i="3"/>
  <c r="Z817" i="3"/>
  <c r="AB817" i="3"/>
  <c r="AD817" i="3"/>
  <c r="AF817" i="3"/>
  <c r="N816" i="3"/>
  <c r="P816" i="3"/>
  <c r="R816" i="3"/>
  <c r="BL816" i="3" s="1"/>
  <c r="T816" i="3"/>
  <c r="BM816" i="3" s="1"/>
  <c r="V816" i="3"/>
  <c r="X816" i="3"/>
  <c r="Z816" i="3"/>
  <c r="AB816" i="3"/>
  <c r="AD816" i="3"/>
  <c r="AF816" i="3"/>
  <c r="AH816" i="3"/>
  <c r="AJ816" i="3"/>
  <c r="AL816" i="3"/>
  <c r="AN816" i="3"/>
  <c r="AP816" i="3"/>
  <c r="AR816" i="3"/>
  <c r="AT816" i="3"/>
  <c r="AV816" i="3"/>
  <c r="AX816" i="3"/>
  <c r="AZ816" i="3"/>
  <c r="BB816" i="3"/>
  <c r="BD816" i="3"/>
  <c r="BF816" i="3"/>
  <c r="BH816" i="3"/>
  <c r="N815" i="3"/>
  <c r="P815" i="3"/>
  <c r="R815" i="3"/>
  <c r="T815" i="3"/>
  <c r="BM815" i="3" s="1"/>
  <c r="V815" i="3"/>
  <c r="X815" i="3"/>
  <c r="Z815" i="3"/>
  <c r="AB815" i="3"/>
  <c r="BL815" i="3" s="1"/>
  <c r="AD815" i="3"/>
  <c r="AF815" i="3"/>
  <c r="AH815" i="3"/>
  <c r="AJ815" i="3"/>
  <c r="AL815" i="3"/>
  <c r="AN815" i="3"/>
  <c r="AP815" i="3"/>
  <c r="AR815" i="3"/>
  <c r="AT815" i="3"/>
  <c r="AV815" i="3"/>
  <c r="AX815" i="3"/>
  <c r="AZ815" i="3"/>
  <c r="BB815" i="3"/>
  <c r="BD815" i="3"/>
  <c r="BF815" i="3"/>
  <c r="BH815" i="3"/>
  <c r="N814" i="3"/>
  <c r="P814" i="3"/>
  <c r="R814" i="3"/>
  <c r="BL814" i="3" s="1"/>
  <c r="T814" i="3"/>
  <c r="V814" i="3"/>
  <c r="X814" i="3"/>
  <c r="Z814" i="3"/>
  <c r="AB814" i="3"/>
  <c r="AD814" i="3"/>
  <c r="AF814" i="3"/>
  <c r="AH814" i="3"/>
  <c r="AJ814" i="3"/>
  <c r="AL814" i="3"/>
  <c r="AN814" i="3"/>
  <c r="AP814" i="3"/>
  <c r="AR814" i="3"/>
  <c r="AT814" i="3"/>
  <c r="AV814" i="3"/>
  <c r="AX814" i="3"/>
  <c r="AZ814" i="3"/>
  <c r="BB814" i="3"/>
  <c r="BD814" i="3"/>
  <c r="BF814" i="3"/>
  <c r="BH814" i="3"/>
  <c r="N813" i="3"/>
  <c r="P813" i="3"/>
  <c r="R813" i="3"/>
  <c r="T813" i="3"/>
  <c r="BM813" i="3" s="1"/>
  <c r="V813" i="3"/>
  <c r="X813" i="3"/>
  <c r="Z813" i="3"/>
  <c r="AB813" i="3"/>
  <c r="BL813" i="3" s="1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M811" i="3"/>
  <c r="O811" i="3"/>
  <c r="Q811" i="3"/>
  <c r="BJ811" i="3" s="1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M809" i="3"/>
  <c r="O809" i="3"/>
  <c r="Q809" i="3"/>
  <c r="BJ809" i="3" s="1"/>
  <c r="S809" i="3"/>
  <c r="U809" i="3"/>
  <c r="W809" i="3"/>
  <c r="Y809" i="3"/>
  <c r="AA809" i="3"/>
  <c r="AC809" i="3"/>
  <c r="AE809" i="3"/>
  <c r="AG809" i="3"/>
  <c r="AI809" i="3"/>
  <c r="AK809" i="3"/>
  <c r="AM809" i="3"/>
  <c r="AO809" i="3"/>
  <c r="AQ809" i="3"/>
  <c r="AS809" i="3"/>
  <c r="AU809" i="3"/>
  <c r="AW809" i="3"/>
  <c r="AY809" i="3"/>
  <c r="BA809" i="3"/>
  <c r="BC809" i="3"/>
  <c r="BE809" i="3"/>
  <c r="BG809" i="3"/>
  <c r="BI809" i="3"/>
  <c r="BI817" i="3"/>
  <c r="BG817" i="3"/>
  <c r="BE817" i="3"/>
  <c r="BC817" i="3"/>
  <c r="BA817" i="3"/>
  <c r="AY817" i="3"/>
  <c r="AW817" i="3"/>
  <c r="AU817" i="3"/>
  <c r="AS817" i="3"/>
  <c r="AQ817" i="3"/>
  <c r="AO817" i="3"/>
  <c r="AM817" i="3"/>
  <c r="AK817" i="3"/>
  <c r="AI817" i="3"/>
  <c r="AG817" i="3"/>
  <c r="AC817" i="3"/>
  <c r="Y817" i="3"/>
  <c r="U817" i="3"/>
  <c r="Q817" i="3"/>
  <c r="M817" i="3"/>
  <c r="BI816" i="3"/>
  <c r="BE816" i="3"/>
  <c r="BA816" i="3"/>
  <c r="AW816" i="3"/>
  <c r="AS816" i="3"/>
  <c r="AO816" i="3"/>
  <c r="AK816" i="3"/>
  <c r="AG816" i="3"/>
  <c r="AC816" i="3"/>
  <c r="Y816" i="3"/>
  <c r="U816" i="3"/>
  <c r="Q816" i="3"/>
  <c r="M816" i="3"/>
  <c r="BI815" i="3"/>
  <c r="BE815" i="3"/>
  <c r="BA815" i="3"/>
  <c r="AW815" i="3"/>
  <c r="AS815" i="3"/>
  <c r="AO815" i="3"/>
  <c r="AK815" i="3"/>
  <c r="AG815" i="3"/>
  <c r="AC815" i="3"/>
  <c r="Y815" i="3"/>
  <c r="U815" i="3"/>
  <c r="Q815" i="3"/>
  <c r="M815" i="3"/>
  <c r="BI814" i="3"/>
  <c r="BE814" i="3"/>
  <c r="BA814" i="3"/>
  <c r="AW814" i="3"/>
  <c r="AS814" i="3"/>
  <c r="AO814" i="3"/>
  <c r="AK814" i="3"/>
  <c r="AG814" i="3"/>
  <c r="AC814" i="3"/>
  <c r="Y814" i="3"/>
  <c r="U814" i="3"/>
  <c r="BM814" i="3" s="1"/>
  <c r="Q814" i="3"/>
  <c r="M814" i="3"/>
  <c r="BI813" i="3"/>
  <c r="BE813" i="3"/>
  <c r="BA813" i="3"/>
  <c r="AW813" i="3"/>
  <c r="AS813" i="3"/>
  <c r="AO813" i="3"/>
  <c r="AK813" i="3"/>
  <c r="AG813" i="3"/>
  <c r="AC813" i="3"/>
  <c r="Y813" i="3"/>
  <c r="U813" i="3"/>
  <c r="Q813" i="3"/>
  <c r="M813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N805" i="3"/>
  <c r="N803" i="3"/>
  <c r="N801" i="3"/>
  <c r="N799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BJ812" i="3" s="1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BJ810" i="3" s="1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BJ808" i="3" s="1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BJ807" i="3" s="1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AX806" i="3"/>
  <c r="AP806" i="3"/>
  <c r="AH806" i="3"/>
  <c r="Z806" i="3"/>
  <c r="R806" i="3"/>
  <c r="AT805" i="3"/>
  <c r="AD805" i="3"/>
  <c r="BB804" i="3"/>
  <c r="AL804" i="3"/>
  <c r="V804" i="3"/>
  <c r="AT803" i="3"/>
  <c r="AD803" i="3"/>
  <c r="BB802" i="3"/>
  <c r="AL802" i="3"/>
  <c r="V802" i="3"/>
  <c r="AT801" i="3"/>
  <c r="AD801" i="3"/>
  <c r="BB800" i="3"/>
  <c r="AL800" i="3"/>
  <c r="V800" i="3"/>
  <c r="AT799" i="3"/>
  <c r="AD799" i="3"/>
  <c r="BB798" i="3"/>
  <c r="AL798" i="3"/>
  <c r="V798" i="3"/>
  <c r="L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L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P805" i="3"/>
  <c r="T805" i="3"/>
  <c r="X805" i="3"/>
  <c r="AB805" i="3"/>
  <c r="AF805" i="3"/>
  <c r="AJ805" i="3"/>
  <c r="AN805" i="3"/>
  <c r="AR805" i="3"/>
  <c r="AV805" i="3"/>
  <c r="AZ805" i="3"/>
  <c r="BD805" i="3"/>
  <c r="BH805" i="3"/>
  <c r="L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P804" i="3"/>
  <c r="T804" i="3"/>
  <c r="X804" i="3"/>
  <c r="AB804" i="3"/>
  <c r="AF804" i="3"/>
  <c r="AJ804" i="3"/>
  <c r="AN804" i="3"/>
  <c r="AR804" i="3"/>
  <c r="AV804" i="3"/>
  <c r="AZ804" i="3"/>
  <c r="BD804" i="3"/>
  <c r="BH804" i="3"/>
  <c r="L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P803" i="3"/>
  <c r="T803" i="3"/>
  <c r="X803" i="3"/>
  <c r="AB803" i="3"/>
  <c r="AF803" i="3"/>
  <c r="AJ803" i="3"/>
  <c r="AN803" i="3"/>
  <c r="AR803" i="3"/>
  <c r="AV803" i="3"/>
  <c r="AZ803" i="3"/>
  <c r="BD803" i="3"/>
  <c r="BH803" i="3"/>
  <c r="L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P802" i="3"/>
  <c r="T802" i="3"/>
  <c r="X802" i="3"/>
  <c r="AB802" i="3"/>
  <c r="AF802" i="3"/>
  <c r="AJ802" i="3"/>
  <c r="AN802" i="3"/>
  <c r="AR802" i="3"/>
  <c r="AV802" i="3"/>
  <c r="AZ802" i="3"/>
  <c r="BD802" i="3"/>
  <c r="BH802" i="3"/>
  <c r="L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P801" i="3"/>
  <c r="T801" i="3"/>
  <c r="X801" i="3"/>
  <c r="AB801" i="3"/>
  <c r="AF801" i="3"/>
  <c r="AJ801" i="3"/>
  <c r="AN801" i="3"/>
  <c r="AR801" i="3"/>
  <c r="AV801" i="3"/>
  <c r="AZ801" i="3"/>
  <c r="BD801" i="3"/>
  <c r="BH801" i="3"/>
  <c r="L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P800" i="3"/>
  <c r="T800" i="3"/>
  <c r="X800" i="3"/>
  <c r="AB800" i="3"/>
  <c r="AF800" i="3"/>
  <c r="AJ800" i="3"/>
  <c r="AN800" i="3"/>
  <c r="AR800" i="3"/>
  <c r="AV800" i="3"/>
  <c r="AZ800" i="3"/>
  <c r="BD800" i="3"/>
  <c r="BH800" i="3"/>
  <c r="L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L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P798" i="3"/>
  <c r="T798" i="3"/>
  <c r="X798" i="3"/>
  <c r="AB798" i="3"/>
  <c r="AF798" i="3"/>
  <c r="AJ798" i="3"/>
  <c r="AN798" i="3"/>
  <c r="AR798" i="3"/>
  <c r="AV798" i="3"/>
  <c r="AZ798" i="3"/>
  <c r="BD798" i="3"/>
  <c r="BH798" i="3"/>
  <c r="L797" i="3"/>
  <c r="P797" i="3"/>
  <c r="N796" i="3"/>
  <c r="R796" i="3"/>
  <c r="V796" i="3"/>
  <c r="Z796" i="3"/>
  <c r="AD796" i="3"/>
  <c r="AH796" i="3"/>
  <c r="AL796" i="3"/>
  <c r="AP796" i="3"/>
  <c r="AT796" i="3"/>
  <c r="AX796" i="3"/>
  <c r="BB796" i="3"/>
  <c r="BF796" i="3"/>
  <c r="P796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P795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P794" i="3"/>
  <c r="T794" i="3"/>
  <c r="X794" i="3"/>
  <c r="AB794" i="3"/>
  <c r="AF794" i="3"/>
  <c r="AJ794" i="3"/>
  <c r="AN794" i="3"/>
  <c r="AR794" i="3"/>
  <c r="AV794" i="3"/>
  <c r="AZ794" i="3"/>
  <c r="BD794" i="3"/>
  <c r="BH794" i="3"/>
  <c r="BH797" i="3"/>
  <c r="BD797" i="3"/>
  <c r="AZ797" i="3"/>
  <c r="AV797" i="3"/>
  <c r="AR797" i="3"/>
  <c r="AN797" i="3"/>
  <c r="AJ797" i="3"/>
  <c r="AF797" i="3"/>
  <c r="AB797" i="3"/>
  <c r="X797" i="3"/>
  <c r="T797" i="3"/>
  <c r="BH796" i="3"/>
  <c r="BD796" i="3"/>
  <c r="AZ796" i="3"/>
  <c r="AV796" i="3"/>
  <c r="AR796" i="3"/>
  <c r="AN796" i="3"/>
  <c r="AJ796" i="3"/>
  <c r="AF796" i="3"/>
  <c r="AB796" i="3"/>
  <c r="X796" i="3"/>
  <c r="T796" i="3"/>
  <c r="BH795" i="3"/>
  <c r="BD795" i="3"/>
  <c r="AZ795" i="3"/>
  <c r="AV795" i="3"/>
  <c r="AR795" i="3"/>
  <c r="AN795" i="3"/>
  <c r="AJ795" i="3"/>
  <c r="AF795" i="3"/>
  <c r="AB795" i="3"/>
  <c r="X795" i="3"/>
  <c r="T795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P793" i="3"/>
  <c r="R793" i="3"/>
  <c r="T793" i="3"/>
  <c r="V793" i="3"/>
  <c r="X793" i="3"/>
  <c r="Z793" i="3"/>
  <c r="AB793" i="3"/>
  <c r="AD793" i="3"/>
  <c r="AF793" i="3"/>
  <c r="AH793" i="3"/>
  <c r="AJ793" i="3"/>
  <c r="AL793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M792" i="3"/>
  <c r="O792" i="3"/>
  <c r="BL792" i="3" s="1"/>
  <c r="Q792" i="3"/>
  <c r="S792" i="3"/>
  <c r="BM792" i="3" s="1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N792" i="3"/>
  <c r="BJ792" i="3" s="1"/>
  <c r="P792" i="3"/>
  <c r="R792" i="3"/>
  <c r="T792" i="3"/>
  <c r="V792" i="3"/>
  <c r="X792" i="3"/>
  <c r="Z792" i="3"/>
  <c r="AB792" i="3"/>
  <c r="AD792" i="3"/>
  <c r="AF792" i="3"/>
  <c r="AH792" i="3"/>
  <c r="AJ792" i="3"/>
  <c r="AL792" i="3"/>
  <c r="AN792" i="3"/>
  <c r="AP792" i="3"/>
  <c r="AR792" i="3"/>
  <c r="AT792" i="3"/>
  <c r="AV792" i="3"/>
  <c r="AX792" i="3"/>
  <c r="AZ792" i="3"/>
  <c r="BB792" i="3"/>
  <c r="BD792" i="3"/>
  <c r="BF792" i="3"/>
  <c r="BH792" i="3"/>
  <c r="L777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X777" i="3"/>
  <c r="AF777" i="3"/>
  <c r="AN777" i="3"/>
  <c r="AV777" i="3"/>
  <c r="BD777" i="3"/>
  <c r="N777" i="3"/>
  <c r="AD777" i="3"/>
  <c r="AT777" i="3"/>
  <c r="L775" i="3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P775" i="3"/>
  <c r="X775" i="3"/>
  <c r="AF775" i="3"/>
  <c r="AN775" i="3"/>
  <c r="AV775" i="3"/>
  <c r="BD775" i="3"/>
  <c r="N775" i="3"/>
  <c r="AD775" i="3"/>
  <c r="AT775" i="3"/>
  <c r="N791" i="3"/>
  <c r="BJ791" i="3" s="1"/>
  <c r="P791" i="3"/>
  <c r="R791" i="3"/>
  <c r="T791" i="3"/>
  <c r="V791" i="3"/>
  <c r="X791" i="3"/>
  <c r="Z791" i="3"/>
  <c r="AB791" i="3"/>
  <c r="AD791" i="3"/>
  <c r="AF791" i="3"/>
  <c r="AH791" i="3"/>
  <c r="AJ791" i="3"/>
  <c r="AL791" i="3"/>
  <c r="AN791" i="3"/>
  <c r="AP791" i="3"/>
  <c r="AR791" i="3"/>
  <c r="AT791" i="3"/>
  <c r="AV791" i="3"/>
  <c r="AX791" i="3"/>
  <c r="N790" i="3"/>
  <c r="P790" i="3"/>
  <c r="BK790" i="3" s="1"/>
  <c r="R790" i="3"/>
  <c r="T790" i="3"/>
  <c r="V790" i="3"/>
  <c r="X790" i="3"/>
  <c r="Z790" i="3"/>
  <c r="AB790" i="3"/>
  <c r="BL790" i="3" s="1"/>
  <c r="AD790" i="3"/>
  <c r="AF790" i="3"/>
  <c r="AH790" i="3"/>
  <c r="AJ790" i="3"/>
  <c r="AL790" i="3"/>
  <c r="AN790" i="3"/>
  <c r="AP790" i="3"/>
  <c r="AR790" i="3"/>
  <c r="AT790" i="3"/>
  <c r="AV790" i="3"/>
  <c r="AX790" i="3"/>
  <c r="AZ790" i="3"/>
  <c r="BB790" i="3"/>
  <c r="BD790" i="3"/>
  <c r="BF790" i="3"/>
  <c r="BH790" i="3"/>
  <c r="N789" i="3"/>
  <c r="P789" i="3"/>
  <c r="BK789" i="3" s="1"/>
  <c r="R789" i="3"/>
  <c r="T789" i="3"/>
  <c r="V789" i="3"/>
  <c r="X789" i="3"/>
  <c r="Z789" i="3"/>
  <c r="AB789" i="3"/>
  <c r="BL789" i="3" s="1"/>
  <c r="AD789" i="3"/>
  <c r="AF789" i="3"/>
  <c r="AH789" i="3"/>
  <c r="AJ789" i="3"/>
  <c r="AL789" i="3"/>
  <c r="AN789" i="3"/>
  <c r="AP789" i="3"/>
  <c r="AR789" i="3"/>
  <c r="AT789" i="3"/>
  <c r="AV789" i="3"/>
  <c r="AX789" i="3"/>
  <c r="AZ789" i="3"/>
  <c r="BB789" i="3"/>
  <c r="BD789" i="3"/>
  <c r="BF789" i="3"/>
  <c r="BH789" i="3"/>
  <c r="N788" i="3"/>
  <c r="P788" i="3"/>
  <c r="BK788" i="3" s="1"/>
  <c r="R788" i="3"/>
  <c r="T788" i="3"/>
  <c r="V788" i="3"/>
  <c r="X788" i="3"/>
  <c r="Z788" i="3"/>
  <c r="AB788" i="3"/>
  <c r="BL788" i="3" s="1"/>
  <c r="AD788" i="3"/>
  <c r="AF788" i="3"/>
  <c r="AH788" i="3"/>
  <c r="AJ788" i="3"/>
  <c r="AL788" i="3"/>
  <c r="AN788" i="3"/>
  <c r="AP788" i="3"/>
  <c r="AR788" i="3"/>
  <c r="AT788" i="3"/>
  <c r="AV788" i="3"/>
  <c r="AX788" i="3"/>
  <c r="AZ788" i="3"/>
  <c r="BB788" i="3"/>
  <c r="BD788" i="3"/>
  <c r="BF788" i="3"/>
  <c r="BH788" i="3"/>
  <c r="N787" i="3"/>
  <c r="P787" i="3"/>
  <c r="BK787" i="3" s="1"/>
  <c r="R787" i="3"/>
  <c r="T787" i="3"/>
  <c r="V787" i="3"/>
  <c r="X787" i="3"/>
  <c r="Z787" i="3"/>
  <c r="AB787" i="3"/>
  <c r="BL787" i="3" s="1"/>
  <c r="AD787" i="3"/>
  <c r="AF787" i="3"/>
  <c r="AH787" i="3"/>
  <c r="AJ787" i="3"/>
  <c r="AL787" i="3"/>
  <c r="AN787" i="3"/>
  <c r="AP787" i="3"/>
  <c r="AR787" i="3"/>
  <c r="AT787" i="3"/>
  <c r="AV787" i="3"/>
  <c r="AX787" i="3"/>
  <c r="AZ787" i="3"/>
  <c r="BB787" i="3"/>
  <c r="BD787" i="3"/>
  <c r="BF787" i="3"/>
  <c r="BH787" i="3"/>
  <c r="N786" i="3"/>
  <c r="P786" i="3"/>
  <c r="BK786" i="3" s="1"/>
  <c r="R786" i="3"/>
  <c r="T786" i="3"/>
  <c r="V786" i="3"/>
  <c r="X786" i="3"/>
  <c r="Z786" i="3"/>
  <c r="AB786" i="3"/>
  <c r="BL786" i="3" s="1"/>
  <c r="AD786" i="3"/>
  <c r="AF786" i="3"/>
  <c r="AH786" i="3"/>
  <c r="AJ786" i="3"/>
  <c r="AL786" i="3"/>
  <c r="AN786" i="3"/>
  <c r="AP786" i="3"/>
  <c r="AR786" i="3"/>
  <c r="AT786" i="3"/>
  <c r="AV786" i="3"/>
  <c r="AX786" i="3"/>
  <c r="AZ786" i="3"/>
  <c r="BB786" i="3"/>
  <c r="BD786" i="3"/>
  <c r="BF786" i="3"/>
  <c r="BH786" i="3"/>
  <c r="N785" i="3"/>
  <c r="P785" i="3"/>
  <c r="BK785" i="3" s="1"/>
  <c r="R785" i="3"/>
  <c r="T785" i="3"/>
  <c r="V785" i="3"/>
  <c r="X785" i="3"/>
  <c r="Z785" i="3"/>
  <c r="AB785" i="3"/>
  <c r="BL785" i="3" s="1"/>
  <c r="AD785" i="3"/>
  <c r="AF785" i="3"/>
  <c r="AH785" i="3"/>
  <c r="AJ785" i="3"/>
  <c r="AL785" i="3"/>
  <c r="AN785" i="3"/>
  <c r="AP785" i="3"/>
  <c r="AR785" i="3"/>
  <c r="AT785" i="3"/>
  <c r="AV785" i="3"/>
  <c r="AX785" i="3"/>
  <c r="AZ785" i="3"/>
  <c r="BB785" i="3"/>
  <c r="BD785" i="3"/>
  <c r="BF785" i="3"/>
  <c r="BH785" i="3"/>
  <c r="N784" i="3"/>
  <c r="P784" i="3"/>
  <c r="BK784" i="3" s="1"/>
  <c r="R784" i="3"/>
  <c r="T784" i="3"/>
  <c r="V784" i="3"/>
  <c r="X784" i="3"/>
  <c r="Z784" i="3"/>
  <c r="AB784" i="3"/>
  <c r="BL784" i="3" s="1"/>
  <c r="AD784" i="3"/>
  <c r="AF784" i="3"/>
  <c r="AH784" i="3"/>
  <c r="AJ784" i="3"/>
  <c r="AL784" i="3"/>
  <c r="AN784" i="3"/>
  <c r="AP784" i="3"/>
  <c r="AR784" i="3"/>
  <c r="AT784" i="3"/>
  <c r="AV784" i="3"/>
  <c r="AX784" i="3"/>
  <c r="AZ784" i="3"/>
  <c r="BB784" i="3"/>
  <c r="BD784" i="3"/>
  <c r="BF784" i="3"/>
  <c r="BH784" i="3"/>
  <c r="N783" i="3"/>
  <c r="P783" i="3"/>
  <c r="BK783" i="3" s="1"/>
  <c r="R783" i="3"/>
  <c r="T783" i="3"/>
  <c r="V783" i="3"/>
  <c r="X783" i="3"/>
  <c r="Z783" i="3"/>
  <c r="AB783" i="3"/>
  <c r="BL783" i="3" s="1"/>
  <c r="AD783" i="3"/>
  <c r="AF783" i="3"/>
  <c r="AH783" i="3"/>
  <c r="AJ783" i="3"/>
  <c r="AL783" i="3"/>
  <c r="AN783" i="3"/>
  <c r="AP783" i="3"/>
  <c r="AR783" i="3"/>
  <c r="AT783" i="3"/>
  <c r="AV783" i="3"/>
  <c r="AX783" i="3"/>
  <c r="AZ783" i="3"/>
  <c r="BB783" i="3"/>
  <c r="BD783" i="3"/>
  <c r="BF783" i="3"/>
  <c r="BH783" i="3"/>
  <c r="N782" i="3"/>
  <c r="P782" i="3"/>
  <c r="R782" i="3"/>
  <c r="T782" i="3"/>
  <c r="V782" i="3"/>
  <c r="X782" i="3"/>
  <c r="Z782" i="3"/>
  <c r="AB782" i="3"/>
  <c r="AD782" i="3"/>
  <c r="AF782" i="3"/>
  <c r="AH782" i="3"/>
  <c r="AJ782" i="3"/>
  <c r="AL782" i="3"/>
  <c r="AN782" i="3"/>
  <c r="AP782" i="3"/>
  <c r="M782" i="3"/>
  <c r="Q782" i="3"/>
  <c r="U782" i="3"/>
  <c r="BL782" i="3" s="1"/>
  <c r="Y782" i="3"/>
  <c r="AC782" i="3"/>
  <c r="AG782" i="3"/>
  <c r="AK782" i="3"/>
  <c r="AO782" i="3"/>
  <c r="AR782" i="3"/>
  <c r="AT782" i="3"/>
  <c r="AV782" i="3"/>
  <c r="AX782" i="3"/>
  <c r="AZ782" i="3"/>
  <c r="BB782" i="3"/>
  <c r="BD782" i="3"/>
  <c r="BF782" i="3"/>
  <c r="BH782" i="3"/>
  <c r="N781" i="3"/>
  <c r="P781" i="3"/>
  <c r="R781" i="3"/>
  <c r="BL781" i="3" s="1"/>
  <c r="T781" i="3"/>
  <c r="BM781" i="3" s="1"/>
  <c r="V781" i="3"/>
  <c r="X781" i="3"/>
  <c r="Z781" i="3"/>
  <c r="AB781" i="3"/>
  <c r="AD781" i="3"/>
  <c r="AF781" i="3"/>
  <c r="AH781" i="3"/>
  <c r="AJ781" i="3"/>
  <c r="AL781" i="3"/>
  <c r="AN781" i="3"/>
  <c r="AP781" i="3"/>
  <c r="AR781" i="3"/>
  <c r="AT781" i="3"/>
  <c r="AV781" i="3"/>
  <c r="AX781" i="3"/>
  <c r="AZ781" i="3"/>
  <c r="BB781" i="3"/>
  <c r="BD781" i="3"/>
  <c r="BF781" i="3"/>
  <c r="BH781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0" i="3"/>
  <c r="P780" i="3"/>
  <c r="R780" i="3"/>
  <c r="BL780" i="3" s="1"/>
  <c r="T780" i="3"/>
  <c r="BM780" i="3" s="1"/>
  <c r="V780" i="3"/>
  <c r="X780" i="3"/>
  <c r="Z780" i="3"/>
  <c r="AB780" i="3"/>
  <c r="AD780" i="3"/>
  <c r="AF780" i="3"/>
  <c r="AH780" i="3"/>
  <c r="AJ780" i="3"/>
  <c r="AL780" i="3"/>
  <c r="AN780" i="3"/>
  <c r="AP780" i="3"/>
  <c r="AR780" i="3"/>
  <c r="AT780" i="3"/>
  <c r="AV780" i="3"/>
  <c r="AX780" i="3"/>
  <c r="AZ780" i="3"/>
  <c r="BB780" i="3"/>
  <c r="BD780" i="3"/>
  <c r="BF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79" i="3"/>
  <c r="P779" i="3"/>
  <c r="R779" i="3"/>
  <c r="BL779" i="3" s="1"/>
  <c r="T779" i="3"/>
  <c r="BM779" i="3" s="1"/>
  <c r="V779" i="3"/>
  <c r="X779" i="3"/>
  <c r="Z779" i="3"/>
  <c r="AB779" i="3"/>
  <c r="AD779" i="3"/>
  <c r="AF779" i="3"/>
  <c r="AH779" i="3"/>
  <c r="AJ779" i="3"/>
  <c r="AL779" i="3"/>
  <c r="AN779" i="3"/>
  <c r="AP779" i="3"/>
  <c r="AR779" i="3"/>
  <c r="AT779" i="3"/>
  <c r="AV779" i="3"/>
  <c r="AX779" i="3"/>
  <c r="AZ779" i="3"/>
  <c r="BB779" i="3"/>
  <c r="BD779" i="3"/>
  <c r="BF779" i="3"/>
  <c r="BH779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L778" i="3"/>
  <c r="N778" i="3"/>
  <c r="P778" i="3"/>
  <c r="R778" i="3"/>
  <c r="T778" i="3"/>
  <c r="V778" i="3"/>
  <c r="X778" i="3"/>
  <c r="Z778" i="3"/>
  <c r="AB778" i="3"/>
  <c r="AD778" i="3"/>
  <c r="AF778" i="3"/>
  <c r="AH778" i="3"/>
  <c r="AJ778" i="3"/>
  <c r="AL778" i="3"/>
  <c r="AN778" i="3"/>
  <c r="AP778" i="3"/>
  <c r="AR778" i="3"/>
  <c r="AT778" i="3"/>
  <c r="AV778" i="3"/>
  <c r="AX778" i="3"/>
  <c r="AZ778" i="3"/>
  <c r="BB778" i="3"/>
  <c r="BD778" i="3"/>
  <c r="BF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AH777" i="3"/>
  <c r="L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X776" i="3"/>
  <c r="AF776" i="3"/>
  <c r="AN776" i="3"/>
  <c r="AV776" i="3"/>
  <c r="BD776" i="3"/>
  <c r="N776" i="3"/>
  <c r="AD776" i="3"/>
  <c r="AT776" i="3"/>
  <c r="AX775" i="3"/>
  <c r="R775" i="3"/>
  <c r="M737" i="3"/>
  <c r="N737" i="3"/>
  <c r="O737" i="3"/>
  <c r="P737" i="3"/>
  <c r="BN737" i="3" s="1"/>
  <c r="Q737" i="3"/>
  <c r="R737" i="3"/>
  <c r="S737" i="3"/>
  <c r="T737" i="3"/>
  <c r="BM737" i="3" s="1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L737" i="3" s="1"/>
  <c r="BE737" i="3"/>
  <c r="BF737" i="3"/>
  <c r="BG737" i="3"/>
  <c r="BH737" i="3"/>
  <c r="BI737" i="3"/>
  <c r="M738" i="3"/>
  <c r="N738" i="3"/>
  <c r="O738" i="3"/>
  <c r="P738" i="3"/>
  <c r="Q738" i="3"/>
  <c r="R738" i="3"/>
  <c r="BL738" i="3" s="1"/>
  <c r="S738" i="3"/>
  <c r="T738" i="3"/>
  <c r="U738" i="3"/>
  <c r="V738" i="3"/>
  <c r="BK738" i="3" s="1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J738" i="3"/>
  <c r="BN738" i="3"/>
  <c r="M739" i="3"/>
  <c r="N739" i="3"/>
  <c r="O739" i="3"/>
  <c r="P739" i="3"/>
  <c r="BN739" i="3" s="1"/>
  <c r="Q739" i="3"/>
  <c r="R739" i="3"/>
  <c r="S739" i="3"/>
  <c r="T739" i="3"/>
  <c r="BM739" i="3" s="1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L739" i="3"/>
  <c r="M740" i="3"/>
  <c r="N740" i="3"/>
  <c r="O740" i="3"/>
  <c r="P740" i="3"/>
  <c r="Q740" i="3"/>
  <c r="R740" i="3"/>
  <c r="BL740" i="3" s="1"/>
  <c r="S740" i="3"/>
  <c r="T740" i="3"/>
  <c r="U740" i="3"/>
  <c r="V740" i="3"/>
  <c r="BK740" i="3" s="1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J740" i="3"/>
  <c r="BN740" i="3"/>
  <c r="M741" i="3"/>
  <c r="N741" i="3"/>
  <c r="O741" i="3"/>
  <c r="P741" i="3"/>
  <c r="BN741" i="3" s="1"/>
  <c r="Q741" i="3"/>
  <c r="R741" i="3"/>
  <c r="S741" i="3"/>
  <c r="T741" i="3"/>
  <c r="BM741" i="3" s="1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L741" i="3"/>
  <c r="M742" i="3"/>
  <c r="N742" i="3"/>
  <c r="O742" i="3"/>
  <c r="P742" i="3"/>
  <c r="Q742" i="3"/>
  <c r="R742" i="3"/>
  <c r="BL742" i="3" s="1"/>
  <c r="S742" i="3"/>
  <c r="T742" i="3"/>
  <c r="U742" i="3"/>
  <c r="V742" i="3"/>
  <c r="BK742" i="3" s="1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J742" i="3"/>
  <c r="BN742" i="3"/>
  <c r="M743" i="3"/>
  <c r="N743" i="3"/>
  <c r="O743" i="3"/>
  <c r="P743" i="3"/>
  <c r="BN743" i="3" s="1"/>
  <c r="Q743" i="3"/>
  <c r="R743" i="3"/>
  <c r="S743" i="3"/>
  <c r="T743" i="3"/>
  <c r="BM743" i="3" s="1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L743" i="3"/>
  <c r="M744" i="3"/>
  <c r="N744" i="3"/>
  <c r="O744" i="3"/>
  <c r="P744" i="3"/>
  <c r="Q744" i="3"/>
  <c r="R744" i="3"/>
  <c r="BL744" i="3" s="1"/>
  <c r="S744" i="3"/>
  <c r="T744" i="3"/>
  <c r="U744" i="3"/>
  <c r="V744" i="3"/>
  <c r="BK744" i="3" s="1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J744" i="3"/>
  <c r="M745" i="3"/>
  <c r="N745" i="3"/>
  <c r="O745" i="3"/>
  <c r="P745" i="3"/>
  <c r="BN745" i="3" s="1"/>
  <c r="Q745" i="3"/>
  <c r="R745" i="3"/>
  <c r="S745" i="3"/>
  <c r="T745" i="3"/>
  <c r="BM745" i="3" s="1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L745" i="3"/>
  <c r="M746" i="3"/>
  <c r="N746" i="3"/>
  <c r="O746" i="3"/>
  <c r="P746" i="3"/>
  <c r="Q746" i="3"/>
  <c r="R746" i="3"/>
  <c r="BL746" i="3" s="1"/>
  <c r="S746" i="3"/>
  <c r="T746" i="3"/>
  <c r="U746" i="3"/>
  <c r="V746" i="3"/>
  <c r="BK746" i="3" s="1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J746" i="3"/>
  <c r="BN746" i="3"/>
  <c r="M747" i="3"/>
  <c r="N747" i="3"/>
  <c r="O747" i="3"/>
  <c r="P747" i="3"/>
  <c r="BN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L747" i="3"/>
  <c r="M748" i="3"/>
  <c r="N748" i="3"/>
  <c r="O748" i="3"/>
  <c r="P748" i="3"/>
  <c r="Q748" i="3"/>
  <c r="R748" i="3"/>
  <c r="BL748" i="3" s="1"/>
  <c r="S748" i="3"/>
  <c r="T748" i="3"/>
  <c r="U748" i="3"/>
  <c r="V748" i="3"/>
  <c r="BK748" i="3" s="1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N748" i="3"/>
  <c r="M749" i="3"/>
  <c r="N749" i="3"/>
  <c r="O749" i="3"/>
  <c r="P749" i="3"/>
  <c r="BN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L749" i="3"/>
  <c r="M750" i="3"/>
  <c r="N750" i="3"/>
  <c r="O750" i="3"/>
  <c r="P750" i="3"/>
  <c r="Q750" i="3"/>
  <c r="R750" i="3"/>
  <c r="BL750" i="3" s="1"/>
  <c r="S750" i="3"/>
  <c r="BM750" i="3" s="1"/>
  <c r="T750" i="3"/>
  <c r="U750" i="3"/>
  <c r="V750" i="3"/>
  <c r="BK750" i="3" s="1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N750" i="3"/>
  <c r="M751" i="3"/>
  <c r="N751" i="3"/>
  <c r="O751" i="3"/>
  <c r="P751" i="3"/>
  <c r="BN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L751" i="3"/>
  <c r="M752" i="3"/>
  <c r="N752" i="3"/>
  <c r="O752" i="3"/>
  <c r="P752" i="3"/>
  <c r="Q752" i="3"/>
  <c r="R752" i="3"/>
  <c r="BL752" i="3" s="1"/>
  <c r="S752" i="3"/>
  <c r="T752" i="3"/>
  <c r="U752" i="3"/>
  <c r="V752" i="3"/>
  <c r="BK752" i="3" s="1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N752" i="3"/>
  <c r="M753" i="3"/>
  <c r="N753" i="3"/>
  <c r="O753" i="3"/>
  <c r="P753" i="3"/>
  <c r="BN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L753" i="3"/>
  <c r="M754" i="3"/>
  <c r="N754" i="3"/>
  <c r="O754" i="3"/>
  <c r="P754" i="3"/>
  <c r="Q754" i="3"/>
  <c r="R754" i="3"/>
  <c r="BL754" i="3" s="1"/>
  <c r="S754" i="3"/>
  <c r="BM754" i="3" s="1"/>
  <c r="T754" i="3"/>
  <c r="U754" i="3"/>
  <c r="V754" i="3"/>
  <c r="BK754" i="3" s="1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N754" i="3"/>
  <c r="M755" i="3"/>
  <c r="BN755" i="3" s="1"/>
  <c r="N755" i="3"/>
  <c r="O755" i="3"/>
  <c r="P755" i="3"/>
  <c r="Q755" i="3"/>
  <c r="BJ755" i="3" s="1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L755" i="3"/>
  <c r="M756" i="3"/>
  <c r="N756" i="3"/>
  <c r="O756" i="3"/>
  <c r="BL756" i="3" s="1"/>
  <c r="P756" i="3"/>
  <c r="Q756" i="3"/>
  <c r="R756" i="3"/>
  <c r="S756" i="3"/>
  <c r="BM756" i="3" s="1"/>
  <c r="T756" i="3"/>
  <c r="U756" i="3"/>
  <c r="V756" i="3"/>
  <c r="BK756" i="3" s="1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N756" i="3"/>
  <c r="M757" i="3"/>
  <c r="BN757" i="3" s="1"/>
  <c r="N757" i="3"/>
  <c r="O757" i="3"/>
  <c r="P757" i="3"/>
  <c r="Q757" i="3"/>
  <c r="BJ757" i="3" s="1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L757" i="3"/>
  <c r="M758" i="3"/>
  <c r="N758" i="3"/>
  <c r="O758" i="3"/>
  <c r="BL758" i="3" s="1"/>
  <c r="P758" i="3"/>
  <c r="Q758" i="3"/>
  <c r="R758" i="3"/>
  <c r="S758" i="3"/>
  <c r="BM758" i="3" s="1"/>
  <c r="T758" i="3"/>
  <c r="U758" i="3"/>
  <c r="V758" i="3"/>
  <c r="BK758" i="3" s="1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N758" i="3"/>
  <c r="M759" i="3"/>
  <c r="BN759" i="3" s="1"/>
  <c r="N759" i="3"/>
  <c r="O759" i="3"/>
  <c r="P759" i="3"/>
  <c r="Q759" i="3"/>
  <c r="BJ759" i="3" s="1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L759" i="3"/>
  <c r="M760" i="3"/>
  <c r="N760" i="3"/>
  <c r="O760" i="3"/>
  <c r="BL760" i="3" s="1"/>
  <c r="P760" i="3"/>
  <c r="Q760" i="3"/>
  <c r="R760" i="3"/>
  <c r="S760" i="3"/>
  <c r="BM760" i="3" s="1"/>
  <c r="T760" i="3"/>
  <c r="U760" i="3"/>
  <c r="V760" i="3"/>
  <c r="BK760" i="3" s="1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N760" i="3"/>
  <c r="M761" i="3"/>
  <c r="BN761" i="3" s="1"/>
  <c r="N761" i="3"/>
  <c r="O761" i="3"/>
  <c r="P761" i="3"/>
  <c r="Q761" i="3"/>
  <c r="BJ761" i="3" s="1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L761" i="3"/>
  <c r="M762" i="3"/>
  <c r="N762" i="3"/>
  <c r="O762" i="3"/>
  <c r="BL762" i="3" s="1"/>
  <c r="P762" i="3"/>
  <c r="Q762" i="3"/>
  <c r="R762" i="3"/>
  <c r="S762" i="3"/>
  <c r="BM762" i="3" s="1"/>
  <c r="T762" i="3"/>
  <c r="U762" i="3"/>
  <c r="V762" i="3"/>
  <c r="BK762" i="3" s="1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N762" i="3"/>
  <c r="M763" i="3"/>
  <c r="BN763" i="3" s="1"/>
  <c r="N763" i="3"/>
  <c r="O763" i="3"/>
  <c r="P763" i="3"/>
  <c r="Q763" i="3"/>
  <c r="BJ763" i="3" s="1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L763" i="3"/>
  <c r="M764" i="3"/>
  <c r="N764" i="3"/>
  <c r="O764" i="3"/>
  <c r="BL764" i="3" s="1"/>
  <c r="P764" i="3"/>
  <c r="Q764" i="3"/>
  <c r="R764" i="3"/>
  <c r="S764" i="3"/>
  <c r="BM764" i="3" s="1"/>
  <c r="T764" i="3"/>
  <c r="U764" i="3"/>
  <c r="V764" i="3"/>
  <c r="BK764" i="3" s="1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N764" i="3"/>
  <c r="M765" i="3"/>
  <c r="BN765" i="3" s="1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M765" i="3"/>
  <c r="M766" i="3"/>
  <c r="N766" i="3"/>
  <c r="O766" i="3"/>
  <c r="BL766" i="3" s="1"/>
  <c r="P766" i="3"/>
  <c r="Q766" i="3"/>
  <c r="R766" i="3"/>
  <c r="S766" i="3"/>
  <c r="BM766" i="3" s="1"/>
  <c r="T766" i="3"/>
  <c r="U766" i="3"/>
  <c r="V766" i="3"/>
  <c r="BK766" i="3" s="1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N766" i="3"/>
  <c r="M767" i="3"/>
  <c r="BN767" i="3" s="1"/>
  <c r="N767" i="3"/>
  <c r="O767" i="3"/>
  <c r="P767" i="3"/>
  <c r="Q767" i="3"/>
  <c r="BJ767" i="3" s="1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L767" i="3"/>
  <c r="M768" i="3"/>
  <c r="N768" i="3"/>
  <c r="O768" i="3"/>
  <c r="BL768" i="3" s="1"/>
  <c r="P768" i="3"/>
  <c r="Q768" i="3"/>
  <c r="R768" i="3"/>
  <c r="S768" i="3"/>
  <c r="BM768" i="3" s="1"/>
  <c r="T768" i="3"/>
  <c r="U768" i="3"/>
  <c r="V768" i="3"/>
  <c r="BK768" i="3" s="1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BN769" i="3" s="1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L769" i="3"/>
  <c r="BM769" i="3"/>
  <c r="M770" i="3"/>
  <c r="N770" i="3"/>
  <c r="O770" i="3"/>
  <c r="BL770" i="3" s="1"/>
  <c r="P770" i="3"/>
  <c r="Q770" i="3"/>
  <c r="R770" i="3"/>
  <c r="S770" i="3"/>
  <c r="BM770" i="3" s="1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N770" i="3"/>
  <c r="M771" i="3"/>
  <c r="BN771" i="3" s="1"/>
  <c r="N771" i="3"/>
  <c r="O771" i="3"/>
  <c r="P771" i="3"/>
  <c r="Q771" i="3"/>
  <c r="BJ771" i="3" s="1"/>
  <c r="R771" i="3"/>
  <c r="S771" i="3"/>
  <c r="T771" i="3"/>
  <c r="BM771" i="3" s="1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L771" i="3" s="1"/>
  <c r="BI771" i="3"/>
  <c r="M772" i="3"/>
  <c r="N772" i="3"/>
  <c r="O772" i="3"/>
  <c r="BL772" i="3" s="1"/>
  <c r="P772" i="3"/>
  <c r="Q772" i="3"/>
  <c r="R772" i="3"/>
  <c r="S772" i="3"/>
  <c r="BM772" i="3" s="1"/>
  <c r="T772" i="3"/>
  <c r="U772" i="3"/>
  <c r="V772" i="3"/>
  <c r="BK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Q773" i="3"/>
  <c r="BJ773" i="3" s="1"/>
  <c r="R773" i="3"/>
  <c r="S773" i="3"/>
  <c r="T773" i="3"/>
  <c r="BM773" i="3" s="1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N774" i="3"/>
  <c r="O774" i="3"/>
  <c r="BL774" i="3" s="1"/>
  <c r="P774" i="3"/>
  <c r="Q774" i="3"/>
  <c r="R774" i="3"/>
  <c r="S774" i="3"/>
  <c r="BM774" i="3" s="1"/>
  <c r="T774" i="3"/>
  <c r="U774" i="3"/>
  <c r="V774" i="3"/>
  <c r="BK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E737" i="3"/>
  <c r="F737" i="3"/>
  <c r="G737" i="3"/>
  <c r="H737" i="3"/>
  <c r="I737" i="3"/>
  <c r="J737" i="3"/>
  <c r="K737" i="3"/>
  <c r="L737" i="3"/>
  <c r="E738" i="3"/>
  <c r="K738" i="3" s="1"/>
  <c r="F738" i="3"/>
  <c r="G738" i="3"/>
  <c r="H738" i="3"/>
  <c r="I738" i="3"/>
  <c r="J738" i="3"/>
  <c r="L738" i="3"/>
  <c r="E739" i="3"/>
  <c r="K739" i="3" s="1"/>
  <c r="F739" i="3"/>
  <c r="G739" i="3"/>
  <c r="H739" i="3"/>
  <c r="I739" i="3"/>
  <c r="J739" i="3"/>
  <c r="L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I742" i="3"/>
  <c r="J742" i="3"/>
  <c r="L742" i="3"/>
  <c r="E743" i="3"/>
  <c r="K743" i="3" s="1"/>
  <c r="F743" i="3"/>
  <c r="G743" i="3"/>
  <c r="H743" i="3"/>
  <c r="I743" i="3"/>
  <c r="J743" i="3"/>
  <c r="L743" i="3"/>
  <c r="E744" i="3"/>
  <c r="K744" i="3" s="1"/>
  <c r="F744" i="3"/>
  <c r="G744" i="3"/>
  <c r="H744" i="3"/>
  <c r="I744" i="3"/>
  <c r="J744" i="3"/>
  <c r="L744" i="3"/>
  <c r="E745" i="3"/>
  <c r="K745" i="3" s="1"/>
  <c r="F745" i="3"/>
  <c r="G745" i="3"/>
  <c r="H745" i="3"/>
  <c r="I745" i="3"/>
  <c r="J745" i="3"/>
  <c r="L745" i="3"/>
  <c r="E746" i="3"/>
  <c r="K746" i="3" s="1"/>
  <c r="F746" i="3"/>
  <c r="G746" i="3"/>
  <c r="H746" i="3"/>
  <c r="I746" i="3"/>
  <c r="J746" i="3"/>
  <c r="L746" i="3"/>
  <c r="E747" i="3"/>
  <c r="K747" i="3" s="1"/>
  <c r="F747" i="3"/>
  <c r="G747" i="3"/>
  <c r="H747" i="3"/>
  <c r="I747" i="3"/>
  <c r="J747" i="3"/>
  <c r="L747" i="3"/>
  <c r="E748" i="3"/>
  <c r="K748" i="3" s="1"/>
  <c r="F748" i="3"/>
  <c r="G748" i="3"/>
  <c r="H748" i="3"/>
  <c r="I748" i="3"/>
  <c r="J748" i="3"/>
  <c r="L748" i="3"/>
  <c r="E749" i="3"/>
  <c r="K749" i="3" s="1"/>
  <c r="F749" i="3"/>
  <c r="G749" i="3"/>
  <c r="H749" i="3"/>
  <c r="I749" i="3"/>
  <c r="J749" i="3"/>
  <c r="L749" i="3"/>
  <c r="E750" i="3"/>
  <c r="K750" i="3" s="1"/>
  <c r="F750" i="3"/>
  <c r="G750" i="3"/>
  <c r="H750" i="3"/>
  <c r="I750" i="3"/>
  <c r="J750" i="3"/>
  <c r="L750" i="3"/>
  <c r="E751" i="3"/>
  <c r="K751" i="3" s="1"/>
  <c r="F751" i="3"/>
  <c r="G751" i="3"/>
  <c r="H751" i="3"/>
  <c r="I751" i="3"/>
  <c r="J751" i="3"/>
  <c r="L751" i="3"/>
  <c r="E752" i="3"/>
  <c r="K752" i="3" s="1"/>
  <c r="F752" i="3"/>
  <c r="G752" i="3"/>
  <c r="H752" i="3"/>
  <c r="I752" i="3"/>
  <c r="J752" i="3"/>
  <c r="L752" i="3"/>
  <c r="E753" i="3"/>
  <c r="K753" i="3" s="1"/>
  <c r="F753" i="3"/>
  <c r="G753" i="3"/>
  <c r="H753" i="3"/>
  <c r="I753" i="3"/>
  <c r="J753" i="3"/>
  <c r="L753" i="3"/>
  <c r="E754" i="3"/>
  <c r="K754" i="3" s="1"/>
  <c r="F754" i="3"/>
  <c r="G754" i="3"/>
  <c r="H754" i="3"/>
  <c r="I754" i="3"/>
  <c r="J754" i="3"/>
  <c r="L754" i="3"/>
  <c r="E755" i="3"/>
  <c r="K755" i="3" s="1"/>
  <c r="F755" i="3"/>
  <c r="G755" i="3"/>
  <c r="H755" i="3"/>
  <c r="I755" i="3"/>
  <c r="J755" i="3"/>
  <c r="L755" i="3"/>
  <c r="E756" i="3"/>
  <c r="K756" i="3" s="1"/>
  <c r="F756" i="3"/>
  <c r="G756" i="3"/>
  <c r="H756" i="3"/>
  <c r="I756" i="3"/>
  <c r="J756" i="3"/>
  <c r="L756" i="3"/>
  <c r="E757" i="3"/>
  <c r="K757" i="3" s="1"/>
  <c r="F757" i="3"/>
  <c r="G757" i="3"/>
  <c r="H757" i="3"/>
  <c r="I757" i="3"/>
  <c r="J757" i="3"/>
  <c r="L757" i="3"/>
  <c r="E758" i="3"/>
  <c r="K758" i="3" s="1"/>
  <c r="F758" i="3"/>
  <c r="G758" i="3"/>
  <c r="H758" i="3"/>
  <c r="I758" i="3"/>
  <c r="J758" i="3"/>
  <c r="L758" i="3"/>
  <c r="E759" i="3"/>
  <c r="K759" i="3" s="1"/>
  <c r="F759" i="3"/>
  <c r="G759" i="3"/>
  <c r="H759" i="3"/>
  <c r="I759" i="3"/>
  <c r="J759" i="3"/>
  <c r="L759" i="3"/>
  <c r="E760" i="3"/>
  <c r="K760" i="3" s="1"/>
  <c r="F760" i="3"/>
  <c r="G760" i="3"/>
  <c r="H760" i="3"/>
  <c r="I760" i="3"/>
  <c r="J760" i="3"/>
  <c r="L760" i="3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I762" i="3"/>
  <c r="J762" i="3"/>
  <c r="L762" i="3"/>
  <c r="E763" i="3"/>
  <c r="K763" i="3" s="1"/>
  <c r="F763" i="3"/>
  <c r="G763" i="3"/>
  <c r="H763" i="3"/>
  <c r="I763" i="3"/>
  <c r="J763" i="3"/>
  <c r="L763" i="3"/>
  <c r="E764" i="3"/>
  <c r="K764" i="3" s="1"/>
  <c r="F764" i="3"/>
  <c r="G764" i="3"/>
  <c r="H764" i="3"/>
  <c r="I764" i="3"/>
  <c r="J764" i="3"/>
  <c r="L764" i="3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BK994" i="3" l="1"/>
  <c r="BN994" i="3"/>
  <c r="BM990" i="3"/>
  <c r="BK988" i="3"/>
  <c r="BN988" i="3"/>
  <c r="BL988" i="3"/>
  <c r="BJ974" i="3"/>
  <c r="BM994" i="3"/>
  <c r="BK990" i="3"/>
  <c r="BN990" i="3"/>
  <c r="BL990" i="3"/>
  <c r="BJ986" i="3"/>
  <c r="BL979" i="3"/>
  <c r="BM979" i="3"/>
  <c r="BL994" i="3"/>
  <c r="BM992" i="3"/>
  <c r="BN979" i="3"/>
  <c r="BK979" i="3"/>
  <c r="BM974" i="3"/>
  <c r="BJ990" i="3"/>
  <c r="BM986" i="3"/>
  <c r="BJ976" i="3"/>
  <c r="BJ988" i="3"/>
  <c r="BJ996" i="3"/>
  <c r="BM996" i="3"/>
  <c r="BL978" i="3"/>
  <c r="BJ994" i="3"/>
  <c r="BJ992" i="3"/>
  <c r="BK992" i="3"/>
  <c r="BN992" i="3"/>
  <c r="BL992" i="3"/>
  <c r="BJ978" i="3"/>
  <c r="BK986" i="3"/>
  <c r="BN986" i="3"/>
  <c r="BL986" i="3"/>
  <c r="BJ979" i="3"/>
  <c r="BK978" i="3"/>
  <c r="BN978" i="3"/>
  <c r="BM988" i="3"/>
  <c r="BM976" i="3"/>
  <c r="BN996" i="3"/>
  <c r="BK996" i="3"/>
  <c r="BL996" i="3"/>
  <c r="BK976" i="3"/>
  <c r="BN976" i="3"/>
  <c r="BK795" i="3"/>
  <c r="BN795" i="3"/>
  <c r="BM796" i="3"/>
  <c r="BK798" i="3"/>
  <c r="BK800" i="3"/>
  <c r="BK802" i="3"/>
  <c r="BK804" i="3"/>
  <c r="BL807" i="3"/>
  <c r="BL808" i="3"/>
  <c r="BM810" i="3"/>
  <c r="BL812" i="3"/>
  <c r="BN814" i="3"/>
  <c r="BK814" i="3"/>
  <c r="BJ816" i="3"/>
  <c r="BL820" i="3"/>
  <c r="BJ824" i="3"/>
  <c r="BL824" i="3"/>
  <c r="BK826" i="3"/>
  <c r="BN826" i="3"/>
  <c r="BM828" i="3"/>
  <c r="BJ832" i="3"/>
  <c r="BL832" i="3"/>
  <c r="BJ821" i="3"/>
  <c r="BM821" i="3"/>
  <c r="BK823" i="3"/>
  <c r="BN823" i="3"/>
  <c r="BM825" i="3"/>
  <c r="BK827" i="3"/>
  <c r="BN827" i="3"/>
  <c r="BM829" i="3"/>
  <c r="BM833" i="3"/>
  <c r="BM835" i="3"/>
  <c r="BM837" i="3"/>
  <c r="BL839" i="3"/>
  <c r="BJ839" i="3"/>
  <c r="BJ840" i="3"/>
  <c r="BL840" i="3"/>
  <c r="BK842" i="3"/>
  <c r="BN842" i="3"/>
  <c r="BJ844" i="3"/>
  <c r="BL844" i="3"/>
  <c r="BK846" i="3"/>
  <c r="BN846" i="3"/>
  <c r="BJ848" i="3"/>
  <c r="BL848" i="3"/>
  <c r="BJ856" i="3"/>
  <c r="BL856" i="3"/>
  <c r="BM860" i="3"/>
  <c r="BK882" i="3"/>
  <c r="BN882" i="3"/>
  <c r="BM883" i="3"/>
  <c r="BL883" i="3"/>
  <c r="BK885" i="3"/>
  <c r="BN885" i="3"/>
  <c r="BM888" i="3"/>
  <c r="BL888" i="3"/>
  <c r="BK890" i="3"/>
  <c r="BN890" i="3"/>
  <c r="BM893" i="3"/>
  <c r="BL893" i="3"/>
  <c r="BK895" i="3"/>
  <c r="BN895" i="3"/>
  <c r="BK901" i="3"/>
  <c r="BN901" i="3"/>
  <c r="BM903" i="3"/>
  <c r="BL903" i="3"/>
  <c r="BK907" i="3"/>
  <c r="BN907" i="3"/>
  <c r="BM908" i="3"/>
  <c r="BL908" i="3"/>
  <c r="BK910" i="3"/>
  <c r="BN910" i="3"/>
  <c r="BM912" i="3"/>
  <c r="BL912" i="3"/>
  <c r="BK913" i="3"/>
  <c r="BN913" i="3"/>
  <c r="BK915" i="3"/>
  <c r="BN915" i="3"/>
  <c r="BN920" i="3"/>
  <c r="BK920" i="3"/>
  <c r="BJ841" i="3"/>
  <c r="BM841" i="3"/>
  <c r="BL841" i="3"/>
  <c r="BK843" i="3"/>
  <c r="BN843" i="3"/>
  <c r="BJ845" i="3"/>
  <c r="BM845" i="3"/>
  <c r="BL845" i="3"/>
  <c r="BK847" i="3"/>
  <c r="BN847" i="3"/>
  <c r="BJ849" i="3"/>
  <c r="BM849" i="3"/>
  <c r="BL849" i="3"/>
  <c r="BK851" i="3"/>
  <c r="BN851" i="3"/>
  <c r="BJ853" i="3"/>
  <c r="BM853" i="3"/>
  <c r="BL853" i="3"/>
  <c r="BK855" i="3"/>
  <c r="BN855" i="3"/>
  <c r="BJ857" i="3"/>
  <c r="BM857" i="3"/>
  <c r="BL857" i="3"/>
  <c r="BK859" i="3"/>
  <c r="BN859" i="3"/>
  <c r="BK861" i="3"/>
  <c r="BN861" i="3"/>
  <c r="R862" i="3"/>
  <c r="Z862" i="3"/>
  <c r="AH862" i="3"/>
  <c r="AP862" i="3"/>
  <c r="AX862" i="3"/>
  <c r="BF862" i="3"/>
  <c r="R863" i="3"/>
  <c r="Z863" i="3"/>
  <c r="AH863" i="3"/>
  <c r="AP863" i="3"/>
  <c r="AX863" i="3"/>
  <c r="BF863" i="3"/>
  <c r="R864" i="3"/>
  <c r="BL864" i="3" s="1"/>
  <c r="Z864" i="3"/>
  <c r="AH864" i="3"/>
  <c r="AP864" i="3"/>
  <c r="AX864" i="3"/>
  <c r="BF864" i="3"/>
  <c r="R865" i="3"/>
  <c r="Z865" i="3"/>
  <c r="AH865" i="3"/>
  <c r="AP865" i="3"/>
  <c r="AX865" i="3"/>
  <c r="BF865" i="3"/>
  <c r="R866" i="3"/>
  <c r="BL866" i="3" s="1"/>
  <c r="Z866" i="3"/>
  <c r="AH866" i="3"/>
  <c r="AP866" i="3"/>
  <c r="AX866" i="3"/>
  <c r="BF866" i="3"/>
  <c r="R867" i="3"/>
  <c r="BL867" i="3" s="1"/>
  <c r="Z867" i="3"/>
  <c r="AH867" i="3"/>
  <c r="AP867" i="3"/>
  <c r="AX867" i="3"/>
  <c r="BF867" i="3"/>
  <c r="R868" i="3"/>
  <c r="Z868" i="3"/>
  <c r="AH868" i="3"/>
  <c r="AP868" i="3"/>
  <c r="AX868" i="3"/>
  <c r="BF868" i="3"/>
  <c r="R869" i="3"/>
  <c r="BL869" i="3" s="1"/>
  <c r="Z869" i="3"/>
  <c r="AH869" i="3"/>
  <c r="AP869" i="3"/>
  <c r="AX869" i="3"/>
  <c r="BF869" i="3"/>
  <c r="R870" i="3"/>
  <c r="BL870" i="3" s="1"/>
  <c r="Z870" i="3"/>
  <c r="AH870" i="3"/>
  <c r="AP870" i="3"/>
  <c r="AX870" i="3"/>
  <c r="BF870" i="3"/>
  <c r="R871" i="3"/>
  <c r="BL871" i="3" s="1"/>
  <c r="Z871" i="3"/>
  <c r="AH871" i="3"/>
  <c r="AP871" i="3"/>
  <c r="AX871" i="3"/>
  <c r="BF871" i="3"/>
  <c r="R872" i="3"/>
  <c r="BL872" i="3" s="1"/>
  <c r="Z872" i="3"/>
  <c r="AH872" i="3"/>
  <c r="AP872" i="3"/>
  <c r="AX872" i="3"/>
  <c r="BF872" i="3"/>
  <c r="R873" i="3"/>
  <c r="BL873" i="3" s="1"/>
  <c r="Z873" i="3"/>
  <c r="AH873" i="3"/>
  <c r="AP873" i="3"/>
  <c r="AX873" i="3"/>
  <c r="BF873" i="3"/>
  <c r="R874" i="3"/>
  <c r="BL874" i="3" s="1"/>
  <c r="Z874" i="3"/>
  <c r="AH874" i="3"/>
  <c r="AP874" i="3"/>
  <c r="AX874" i="3"/>
  <c r="BF874" i="3"/>
  <c r="R875" i="3"/>
  <c r="BL875" i="3" s="1"/>
  <c r="Z875" i="3"/>
  <c r="AH875" i="3"/>
  <c r="AP875" i="3"/>
  <c r="AX875" i="3"/>
  <c r="BF875" i="3"/>
  <c r="R876" i="3"/>
  <c r="BL876" i="3" s="1"/>
  <c r="Z876" i="3"/>
  <c r="AH876" i="3"/>
  <c r="AP876" i="3"/>
  <c r="AX876" i="3"/>
  <c r="BF876" i="3"/>
  <c r="R877" i="3"/>
  <c r="BL877" i="3" s="1"/>
  <c r="Z877" i="3"/>
  <c r="AH877" i="3"/>
  <c r="AP877" i="3"/>
  <c r="AX877" i="3"/>
  <c r="BF877" i="3"/>
  <c r="R878" i="3"/>
  <c r="BL878" i="3" s="1"/>
  <c r="Z878" i="3"/>
  <c r="AH878" i="3"/>
  <c r="AP878" i="3"/>
  <c r="AX878" i="3"/>
  <c r="BF878" i="3"/>
  <c r="R880" i="3"/>
  <c r="Z880" i="3"/>
  <c r="AH880" i="3"/>
  <c r="AP880" i="3"/>
  <c r="AX880" i="3"/>
  <c r="BF880" i="3"/>
  <c r="BK884" i="3"/>
  <c r="BN884" i="3"/>
  <c r="BM886" i="3"/>
  <c r="BL886" i="3"/>
  <c r="BK887" i="3"/>
  <c r="BN887" i="3"/>
  <c r="BM889" i="3"/>
  <c r="BL889" i="3"/>
  <c r="BK891" i="3"/>
  <c r="BN891" i="3"/>
  <c r="BM892" i="3"/>
  <c r="BL892" i="3"/>
  <c r="BK894" i="3"/>
  <c r="BN894" i="3"/>
  <c r="BK897" i="3"/>
  <c r="BN897" i="3"/>
  <c r="BM899" i="3"/>
  <c r="BL899" i="3"/>
  <c r="BK900" i="3"/>
  <c r="BN900" i="3"/>
  <c r="BM902" i="3"/>
  <c r="BL902" i="3"/>
  <c r="BK904" i="3"/>
  <c r="BN904" i="3"/>
  <c r="BM905" i="3"/>
  <c r="BL905" i="3"/>
  <c r="BK906" i="3"/>
  <c r="BN906" i="3"/>
  <c r="BM909" i="3"/>
  <c r="BL909" i="3"/>
  <c r="BK911" i="3"/>
  <c r="BN911" i="3"/>
  <c r="BM916" i="3"/>
  <c r="BL916" i="3"/>
  <c r="BK917" i="3"/>
  <c r="BN917" i="3"/>
  <c r="BM918" i="3"/>
  <c r="BL918" i="3"/>
  <c r="BK919" i="3"/>
  <c r="BN919" i="3"/>
  <c r="BJ882" i="3"/>
  <c r="BJ883" i="3"/>
  <c r="BJ884" i="3"/>
  <c r="BJ885" i="3"/>
  <c r="BJ886" i="3"/>
  <c r="BJ887" i="3"/>
  <c r="BJ888" i="3"/>
  <c r="BJ889" i="3"/>
  <c r="BJ890" i="3"/>
  <c r="BJ892" i="3"/>
  <c r="BJ893" i="3"/>
  <c r="BJ894" i="3"/>
  <c r="BJ895" i="3"/>
  <c r="BJ899" i="3"/>
  <c r="BJ902" i="3"/>
  <c r="BJ903" i="3"/>
  <c r="BJ904" i="3"/>
  <c r="BJ905" i="3"/>
  <c r="BJ908" i="3"/>
  <c r="BJ909" i="3"/>
  <c r="BJ910" i="3"/>
  <c r="BJ915" i="3"/>
  <c r="BJ916" i="3"/>
  <c r="BJ917" i="3"/>
  <c r="BJ918" i="3"/>
  <c r="BJ919" i="3"/>
  <c r="BJ920" i="3"/>
  <c r="BM922" i="3"/>
  <c r="BL922" i="3"/>
  <c r="BM924" i="3"/>
  <c r="BL924" i="3"/>
  <c r="BM926" i="3"/>
  <c r="BL926" i="3"/>
  <c r="BN930" i="3"/>
  <c r="BK930" i="3"/>
  <c r="BN932" i="3"/>
  <c r="BK932" i="3"/>
  <c r="BN934" i="3"/>
  <c r="BK934" i="3"/>
  <c r="BN936" i="3"/>
  <c r="BK936" i="3"/>
  <c r="BN938" i="3"/>
  <c r="BK938" i="3"/>
  <c r="BN940" i="3"/>
  <c r="BK940" i="3"/>
  <c r="BJ942" i="3"/>
  <c r="BM947" i="3"/>
  <c r="BJ949" i="3"/>
  <c r="BM951" i="3"/>
  <c r="BJ953" i="3"/>
  <c r="BM955" i="3"/>
  <c r="BJ957" i="3"/>
  <c r="BM959" i="3"/>
  <c r="BJ963" i="3"/>
  <c r="BM965" i="3"/>
  <c r="BM969" i="3"/>
  <c r="BN921" i="3"/>
  <c r="BK921" i="3"/>
  <c r="BN923" i="3"/>
  <c r="BK923" i="3"/>
  <c r="BN925" i="3"/>
  <c r="BK925" i="3"/>
  <c r="BN927" i="3"/>
  <c r="BK927" i="3"/>
  <c r="BN929" i="3"/>
  <c r="BK929" i="3"/>
  <c r="BN931" i="3"/>
  <c r="BK931" i="3"/>
  <c r="BN933" i="3"/>
  <c r="BK933" i="3"/>
  <c r="BN935" i="3"/>
  <c r="BK935" i="3"/>
  <c r="BN937" i="3"/>
  <c r="BK937" i="3"/>
  <c r="BN939" i="3"/>
  <c r="BK939" i="3"/>
  <c r="BM941" i="3"/>
  <c r="BL941" i="3"/>
  <c r="BN946" i="3"/>
  <c r="BK946" i="3"/>
  <c r="BN950" i="3"/>
  <c r="BK950" i="3"/>
  <c r="BN954" i="3"/>
  <c r="BK954" i="3"/>
  <c r="BN958" i="3"/>
  <c r="BK958" i="3"/>
  <c r="BN961" i="3"/>
  <c r="BK961" i="3"/>
  <c r="BN964" i="3"/>
  <c r="BK964" i="3"/>
  <c r="BN968" i="3"/>
  <c r="BK968" i="3"/>
  <c r="BN972" i="3"/>
  <c r="BK972" i="3"/>
  <c r="BJ944" i="3"/>
  <c r="BM946" i="3"/>
  <c r="BJ948" i="3"/>
  <c r="BM950" i="3"/>
  <c r="BJ952" i="3"/>
  <c r="BM954" i="3"/>
  <c r="BJ956" i="3"/>
  <c r="BM958" i="3"/>
  <c r="BJ960" i="3"/>
  <c r="BJ962" i="3"/>
  <c r="BM964" i="3"/>
  <c r="BM968" i="3"/>
  <c r="BJ970" i="3"/>
  <c r="BM972" i="3"/>
  <c r="BN943" i="3"/>
  <c r="BN947" i="3"/>
  <c r="BN951" i="3"/>
  <c r="BN955" i="3"/>
  <c r="BN959" i="3"/>
  <c r="BN963" i="3"/>
  <c r="BN969" i="3"/>
  <c r="BN942" i="3"/>
  <c r="Z776" i="3"/>
  <c r="AP776" i="3"/>
  <c r="BF776" i="3"/>
  <c r="R776" i="3"/>
  <c r="BL776" i="3" s="1"/>
  <c r="AH776" i="3"/>
  <c r="AX776" i="3"/>
  <c r="BN779" i="3"/>
  <c r="BK779" i="3"/>
  <c r="BJ779" i="3"/>
  <c r="BN780" i="3"/>
  <c r="BK780" i="3"/>
  <c r="BJ780" i="3"/>
  <c r="BN781" i="3"/>
  <c r="BK781" i="3"/>
  <c r="BJ781" i="3"/>
  <c r="BN782" i="3"/>
  <c r="BK782" i="3"/>
  <c r="BM782" i="3"/>
  <c r="BM783" i="3"/>
  <c r="BM784" i="3"/>
  <c r="BM785" i="3"/>
  <c r="BM786" i="3"/>
  <c r="BM787" i="3"/>
  <c r="BM788" i="3"/>
  <c r="BM789" i="3"/>
  <c r="BM790" i="3"/>
  <c r="Z775" i="3"/>
  <c r="AP775" i="3"/>
  <c r="BJ775" i="3" s="1"/>
  <c r="BF775" i="3"/>
  <c r="Z777" i="3"/>
  <c r="AP777" i="3"/>
  <c r="BJ777" i="3" s="1"/>
  <c r="BF777" i="3"/>
  <c r="BN784" i="3"/>
  <c r="BN786" i="3"/>
  <c r="BN788" i="3"/>
  <c r="BN790" i="3"/>
  <c r="BM794" i="3"/>
  <c r="BL794" i="3"/>
  <c r="BL796" i="3"/>
  <c r="BK793" i="3"/>
  <c r="BN793" i="3"/>
  <c r="BJ795" i="3"/>
  <c r="BM807" i="3"/>
  <c r="BM808" i="3"/>
  <c r="BL810" i="3"/>
  <c r="BM812" i="3"/>
  <c r="BN816" i="3"/>
  <c r="BK816" i="3"/>
  <c r="BK809" i="3"/>
  <c r="BN809" i="3"/>
  <c r="BK811" i="3"/>
  <c r="BN811" i="3"/>
  <c r="BJ814" i="3"/>
  <c r="BK818" i="3"/>
  <c r="BN818" i="3"/>
  <c r="BJ820" i="3"/>
  <c r="BM820" i="3"/>
  <c r="BK822" i="3"/>
  <c r="BN822" i="3"/>
  <c r="BM824" i="3"/>
  <c r="BJ828" i="3"/>
  <c r="BL828" i="3"/>
  <c r="BK830" i="3"/>
  <c r="BN830" i="3"/>
  <c r="BM832" i="3"/>
  <c r="BK819" i="3"/>
  <c r="BN819" i="3"/>
  <c r="BL821" i="3"/>
  <c r="BJ825" i="3"/>
  <c r="BL825" i="3"/>
  <c r="BJ829" i="3"/>
  <c r="BL829" i="3"/>
  <c r="BK831" i="3"/>
  <c r="BN831" i="3"/>
  <c r="BL833" i="3"/>
  <c r="BK834" i="3"/>
  <c r="BN834" i="3"/>
  <c r="BL835" i="3"/>
  <c r="BK836" i="3"/>
  <c r="BN836" i="3"/>
  <c r="BL837" i="3"/>
  <c r="BK838" i="3"/>
  <c r="BN838" i="3"/>
  <c r="BM840" i="3"/>
  <c r="BM844" i="3"/>
  <c r="BM848" i="3"/>
  <c r="BK850" i="3"/>
  <c r="BN850" i="3"/>
  <c r="BK854" i="3"/>
  <c r="BN854" i="3"/>
  <c r="BM856" i="3"/>
  <c r="BK858" i="3"/>
  <c r="BN858" i="3"/>
  <c r="BJ860" i="3"/>
  <c r="BL860" i="3"/>
  <c r="AH775" i="3"/>
  <c r="BB776" i="3"/>
  <c r="AL776" i="3"/>
  <c r="V776" i="3"/>
  <c r="BH776" i="3"/>
  <c r="AZ776" i="3"/>
  <c r="AR776" i="3"/>
  <c r="AJ776" i="3"/>
  <c r="AB776" i="3"/>
  <c r="T776" i="3"/>
  <c r="BM776" i="3" s="1"/>
  <c r="BI776" i="3"/>
  <c r="BE776" i="3"/>
  <c r="BA776" i="3"/>
  <c r="AW776" i="3"/>
  <c r="AS776" i="3"/>
  <c r="AO776" i="3"/>
  <c r="AK776" i="3"/>
  <c r="AG776" i="3"/>
  <c r="AC776" i="3"/>
  <c r="Y776" i="3"/>
  <c r="U776" i="3"/>
  <c r="Q776" i="3"/>
  <c r="BJ776" i="3" s="1"/>
  <c r="M776" i="3"/>
  <c r="R777" i="3"/>
  <c r="BL777" i="3" s="1"/>
  <c r="AX777" i="3"/>
  <c r="S778" i="3"/>
  <c r="BK778" i="3" s="1"/>
  <c r="AA778" i="3"/>
  <c r="AI778" i="3"/>
  <c r="AQ778" i="3"/>
  <c r="AY778" i="3"/>
  <c r="BG778" i="3"/>
  <c r="O778" i="3"/>
  <c r="W778" i="3"/>
  <c r="BJ778" i="3" s="1"/>
  <c r="AE778" i="3"/>
  <c r="AM778" i="3"/>
  <c r="AU778" i="3"/>
  <c r="BC778" i="3"/>
  <c r="BJ782" i="3"/>
  <c r="BJ783" i="3"/>
  <c r="BJ784" i="3"/>
  <c r="BJ785" i="3"/>
  <c r="BJ786" i="3"/>
  <c r="BJ787" i="3"/>
  <c r="BJ788" i="3"/>
  <c r="BJ789" i="3"/>
  <c r="BJ790" i="3"/>
  <c r="BB775" i="3"/>
  <c r="AL775" i="3"/>
  <c r="V775" i="3"/>
  <c r="BH775" i="3"/>
  <c r="AZ775" i="3"/>
  <c r="AR775" i="3"/>
  <c r="AJ775" i="3"/>
  <c r="AB775" i="3"/>
  <c r="T775" i="3"/>
  <c r="BM775" i="3" s="1"/>
  <c r="BI775" i="3"/>
  <c r="BE775" i="3"/>
  <c r="BA775" i="3"/>
  <c r="AW775" i="3"/>
  <c r="AS775" i="3"/>
  <c r="AO775" i="3"/>
  <c r="AK775" i="3"/>
  <c r="AG775" i="3"/>
  <c r="AC775" i="3"/>
  <c r="Y775" i="3"/>
  <c r="U775" i="3"/>
  <c r="BL775" i="3" s="1"/>
  <c r="Q775" i="3"/>
  <c r="M775" i="3"/>
  <c r="BB777" i="3"/>
  <c r="AL777" i="3"/>
  <c r="V777" i="3"/>
  <c r="BH777" i="3"/>
  <c r="AZ777" i="3"/>
  <c r="AR777" i="3"/>
  <c r="AJ777" i="3"/>
  <c r="AB777" i="3"/>
  <c r="T777" i="3"/>
  <c r="BM777" i="3" s="1"/>
  <c r="BI777" i="3"/>
  <c r="BE777" i="3"/>
  <c r="BA777" i="3"/>
  <c r="AW777" i="3"/>
  <c r="AS777" i="3"/>
  <c r="AO777" i="3"/>
  <c r="AK777" i="3"/>
  <c r="AG777" i="3"/>
  <c r="AC777" i="3"/>
  <c r="Y777" i="3"/>
  <c r="U777" i="3"/>
  <c r="Q777" i="3"/>
  <c r="M777" i="3"/>
  <c r="BN783" i="3"/>
  <c r="BN785" i="3"/>
  <c r="BN787" i="3"/>
  <c r="BN789" i="3"/>
  <c r="BK792" i="3"/>
  <c r="BN792" i="3"/>
  <c r="BK794" i="3"/>
  <c r="BN794" i="3"/>
  <c r="BM795" i="3"/>
  <c r="BL795" i="3"/>
  <c r="BK796" i="3"/>
  <c r="BN796" i="3"/>
  <c r="BJ793" i="3"/>
  <c r="BM793" i="3"/>
  <c r="BL793" i="3"/>
  <c r="BJ794" i="3"/>
  <c r="BJ796" i="3"/>
  <c r="R797" i="3"/>
  <c r="BL797" i="3" s="1"/>
  <c r="Z797" i="3"/>
  <c r="AH797" i="3"/>
  <c r="AP797" i="3"/>
  <c r="AX797" i="3"/>
  <c r="BF797" i="3"/>
  <c r="N797" i="3"/>
  <c r="BJ797" i="3" s="1"/>
  <c r="V797" i="3"/>
  <c r="BK797" i="3" s="1"/>
  <c r="AD797" i="3"/>
  <c r="AL797" i="3"/>
  <c r="AT797" i="3"/>
  <c r="BB797" i="3"/>
  <c r="R798" i="3"/>
  <c r="BL798" i="3" s="1"/>
  <c r="Z798" i="3"/>
  <c r="AH798" i="3"/>
  <c r="AP798" i="3"/>
  <c r="AX798" i="3"/>
  <c r="BF798" i="3"/>
  <c r="R799" i="3"/>
  <c r="BN799" i="3" s="1"/>
  <c r="Z799" i="3"/>
  <c r="AH799" i="3"/>
  <c r="AP799" i="3"/>
  <c r="AX799" i="3"/>
  <c r="BJ799" i="3" s="1"/>
  <c r="BF799" i="3"/>
  <c r="R800" i="3"/>
  <c r="BL800" i="3" s="1"/>
  <c r="Z800" i="3"/>
  <c r="AH800" i="3"/>
  <c r="BM800" i="3" s="1"/>
  <c r="AP800" i="3"/>
  <c r="AX800" i="3"/>
  <c r="BF800" i="3"/>
  <c r="R801" i="3"/>
  <c r="BN801" i="3" s="1"/>
  <c r="Z801" i="3"/>
  <c r="AH801" i="3"/>
  <c r="BM801" i="3" s="1"/>
  <c r="AP801" i="3"/>
  <c r="AX801" i="3"/>
  <c r="BJ801" i="3" s="1"/>
  <c r="BF801" i="3"/>
  <c r="R802" i="3"/>
  <c r="BL802" i="3" s="1"/>
  <c r="Z802" i="3"/>
  <c r="AH802" i="3"/>
  <c r="AP802" i="3"/>
  <c r="AX802" i="3"/>
  <c r="BF802" i="3"/>
  <c r="R803" i="3"/>
  <c r="BN803" i="3" s="1"/>
  <c r="Z803" i="3"/>
  <c r="AH803" i="3"/>
  <c r="AP803" i="3"/>
  <c r="BJ803" i="3" s="1"/>
  <c r="AX803" i="3"/>
  <c r="BF803" i="3"/>
  <c r="R804" i="3"/>
  <c r="BL804" i="3" s="1"/>
  <c r="Z804" i="3"/>
  <c r="AH804" i="3"/>
  <c r="BM804" i="3" s="1"/>
  <c r="AP804" i="3"/>
  <c r="AX804" i="3"/>
  <c r="BF804" i="3"/>
  <c r="R805" i="3"/>
  <c r="BN805" i="3" s="1"/>
  <c r="Z805" i="3"/>
  <c r="AH805" i="3"/>
  <c r="BM805" i="3" s="1"/>
  <c r="AP805" i="3"/>
  <c r="BJ805" i="3" s="1"/>
  <c r="AX805" i="3"/>
  <c r="BF805" i="3"/>
  <c r="P806" i="3"/>
  <c r="BK806" i="3" s="1"/>
  <c r="T806" i="3"/>
  <c r="X806" i="3"/>
  <c r="AB806" i="3"/>
  <c r="BL806" i="3" s="1"/>
  <c r="AF806" i="3"/>
  <c r="AJ806" i="3"/>
  <c r="AN806" i="3"/>
  <c r="AR806" i="3"/>
  <c r="AV806" i="3"/>
  <c r="AZ806" i="3"/>
  <c r="BD806" i="3"/>
  <c r="BH806" i="3"/>
  <c r="AD798" i="3"/>
  <c r="BM798" i="3" s="1"/>
  <c r="AT798" i="3"/>
  <c r="V799" i="3"/>
  <c r="BK799" i="3" s="1"/>
  <c r="AL799" i="3"/>
  <c r="BB799" i="3"/>
  <c r="AD800" i="3"/>
  <c r="AT800" i="3"/>
  <c r="V801" i="3"/>
  <c r="AL801" i="3"/>
  <c r="BK801" i="3" s="1"/>
  <c r="BB801" i="3"/>
  <c r="AD802" i="3"/>
  <c r="BM802" i="3" s="1"/>
  <c r="AT802" i="3"/>
  <c r="V803" i="3"/>
  <c r="BK803" i="3" s="1"/>
  <c r="AL803" i="3"/>
  <c r="BB803" i="3"/>
  <c r="AD804" i="3"/>
  <c r="AT804" i="3"/>
  <c r="V805" i="3"/>
  <c r="AL805" i="3"/>
  <c r="BK805" i="3" s="1"/>
  <c r="BB805" i="3"/>
  <c r="V806" i="3"/>
  <c r="BM806" i="3" s="1"/>
  <c r="AD806" i="3"/>
  <c r="AL806" i="3"/>
  <c r="AT806" i="3"/>
  <c r="BB806" i="3"/>
  <c r="BK807" i="3"/>
  <c r="BN807" i="3"/>
  <c r="BK808" i="3"/>
  <c r="BN808" i="3"/>
  <c r="N798" i="3"/>
  <c r="N800" i="3"/>
  <c r="BJ800" i="3" s="1"/>
  <c r="N802" i="3"/>
  <c r="N804" i="3"/>
  <c r="BJ804" i="3" s="1"/>
  <c r="N806" i="3"/>
  <c r="BK810" i="3"/>
  <c r="BN810" i="3"/>
  <c r="BK812" i="3"/>
  <c r="BN812" i="3"/>
  <c r="BN813" i="3"/>
  <c r="BK813" i="3"/>
  <c r="BN815" i="3"/>
  <c r="BK815" i="3"/>
  <c r="BK817" i="3"/>
  <c r="BN817" i="3"/>
  <c r="BM809" i="3"/>
  <c r="BL809" i="3"/>
  <c r="BM811" i="3"/>
  <c r="BL811" i="3"/>
  <c r="BJ813" i="3"/>
  <c r="BJ815" i="3"/>
  <c r="BL817" i="3"/>
  <c r="BJ817" i="3"/>
  <c r="BJ818" i="3"/>
  <c r="BM818" i="3"/>
  <c r="BL818" i="3"/>
  <c r="BK820" i="3"/>
  <c r="BN820" i="3"/>
  <c r="BJ822" i="3"/>
  <c r="BM822" i="3"/>
  <c r="BL822" i="3"/>
  <c r="BK824" i="3"/>
  <c r="BN824" i="3"/>
  <c r="BJ826" i="3"/>
  <c r="BM826" i="3"/>
  <c r="BL826" i="3"/>
  <c r="BK828" i="3"/>
  <c r="BN828" i="3"/>
  <c r="BJ830" i="3"/>
  <c r="BM830" i="3"/>
  <c r="BL830" i="3"/>
  <c r="BK832" i="3"/>
  <c r="BN832" i="3"/>
  <c r="BM839" i="3"/>
  <c r="BJ819" i="3"/>
  <c r="BM819" i="3"/>
  <c r="BL819" i="3"/>
  <c r="BK821" i="3"/>
  <c r="BN821" i="3"/>
  <c r="BJ823" i="3"/>
  <c r="BM823" i="3"/>
  <c r="BL823" i="3"/>
  <c r="BK825" i="3"/>
  <c r="BN825" i="3"/>
  <c r="BJ827" i="3"/>
  <c r="BM827" i="3"/>
  <c r="BL827" i="3"/>
  <c r="BK829" i="3"/>
  <c r="BN829" i="3"/>
  <c r="BJ831" i="3"/>
  <c r="BM831" i="3"/>
  <c r="BL831" i="3"/>
  <c r="BJ833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J834" i="3"/>
  <c r="BJ835" i="3"/>
  <c r="BJ836" i="3"/>
  <c r="BJ837" i="3"/>
  <c r="BJ838" i="3"/>
  <c r="BK840" i="3"/>
  <c r="BN840" i="3"/>
  <c r="BJ842" i="3"/>
  <c r="BM842" i="3"/>
  <c r="BL842" i="3"/>
  <c r="BK844" i="3"/>
  <c r="BN844" i="3"/>
  <c r="BJ846" i="3"/>
  <c r="BM846" i="3"/>
  <c r="BL846" i="3"/>
  <c r="BK848" i="3"/>
  <c r="BN848" i="3"/>
  <c r="BJ850" i="3"/>
  <c r="BM850" i="3"/>
  <c r="BL850" i="3"/>
  <c r="BK852" i="3"/>
  <c r="BN852" i="3"/>
  <c r="BJ854" i="3"/>
  <c r="BM854" i="3"/>
  <c r="BL854" i="3"/>
  <c r="BK856" i="3"/>
  <c r="BN856" i="3"/>
  <c r="BJ858" i="3"/>
  <c r="BM858" i="3"/>
  <c r="BL858" i="3"/>
  <c r="BK860" i="3"/>
  <c r="BN860" i="3"/>
  <c r="N862" i="3"/>
  <c r="BJ862" i="3" s="1"/>
  <c r="AD862" i="3"/>
  <c r="AT862" i="3"/>
  <c r="N863" i="3"/>
  <c r="BJ863" i="3" s="1"/>
  <c r="AD863" i="3"/>
  <c r="AT863" i="3"/>
  <c r="N864" i="3"/>
  <c r="AD864" i="3"/>
  <c r="AT864" i="3"/>
  <c r="N865" i="3"/>
  <c r="BJ865" i="3" s="1"/>
  <c r="AD865" i="3"/>
  <c r="AT865" i="3"/>
  <c r="N866" i="3"/>
  <c r="AD866" i="3"/>
  <c r="AT866" i="3"/>
  <c r="N867" i="3"/>
  <c r="AD867" i="3"/>
  <c r="AT867" i="3"/>
  <c r="N868" i="3"/>
  <c r="BJ868" i="3" s="1"/>
  <c r="AD868" i="3"/>
  <c r="AT868" i="3"/>
  <c r="N869" i="3"/>
  <c r="AD869" i="3"/>
  <c r="AT869" i="3"/>
  <c r="N870" i="3"/>
  <c r="AD870" i="3"/>
  <c r="AT870" i="3"/>
  <c r="N871" i="3"/>
  <c r="AD871" i="3"/>
  <c r="AT871" i="3"/>
  <c r="N872" i="3"/>
  <c r="AD872" i="3"/>
  <c r="AT872" i="3"/>
  <c r="N873" i="3"/>
  <c r="AD873" i="3"/>
  <c r="AT873" i="3"/>
  <c r="N874" i="3"/>
  <c r="AD874" i="3"/>
  <c r="AT874" i="3"/>
  <c r="N875" i="3"/>
  <c r="AD875" i="3"/>
  <c r="AT875" i="3"/>
  <c r="N876" i="3"/>
  <c r="AD876" i="3"/>
  <c r="AT876" i="3"/>
  <c r="N877" i="3"/>
  <c r="AD877" i="3"/>
  <c r="AT877" i="3"/>
  <c r="N878" i="3"/>
  <c r="AD878" i="3"/>
  <c r="AT878" i="3"/>
  <c r="N880" i="3"/>
  <c r="AD880" i="3"/>
  <c r="AT880" i="3"/>
  <c r="BK879" i="3"/>
  <c r="BD880" i="3"/>
  <c r="AV880" i="3"/>
  <c r="AN880" i="3"/>
  <c r="AF880" i="3"/>
  <c r="X880" i="3"/>
  <c r="P880" i="3"/>
  <c r="BK880" i="3" s="1"/>
  <c r="BG880" i="3"/>
  <c r="BC880" i="3"/>
  <c r="AY880" i="3"/>
  <c r="AU880" i="3"/>
  <c r="AQ880" i="3"/>
  <c r="AM880" i="3"/>
  <c r="AI880" i="3"/>
  <c r="AE880" i="3"/>
  <c r="AA880" i="3"/>
  <c r="W880" i="3"/>
  <c r="S880" i="3"/>
  <c r="BM880" i="3" s="1"/>
  <c r="O880" i="3"/>
  <c r="R881" i="3"/>
  <c r="BL881" i="3" s="1"/>
  <c r="Z881" i="3"/>
  <c r="AH881" i="3"/>
  <c r="AP881" i="3"/>
  <c r="AX881" i="3"/>
  <c r="BF881" i="3"/>
  <c r="BM882" i="3"/>
  <c r="BL882" i="3"/>
  <c r="BK883" i="3"/>
  <c r="BN883" i="3"/>
  <c r="BM885" i="3"/>
  <c r="BL885" i="3"/>
  <c r="BK888" i="3"/>
  <c r="BN888" i="3"/>
  <c r="BM890" i="3"/>
  <c r="BL890" i="3"/>
  <c r="BK893" i="3"/>
  <c r="BN893" i="3"/>
  <c r="BM895" i="3"/>
  <c r="BL895" i="3"/>
  <c r="BK898" i="3"/>
  <c r="BN898" i="3"/>
  <c r="BK903" i="3"/>
  <c r="BN903" i="3"/>
  <c r="BK908" i="3"/>
  <c r="BN908" i="3"/>
  <c r="BM910" i="3"/>
  <c r="BL910" i="3"/>
  <c r="BK912" i="3"/>
  <c r="BN912" i="3"/>
  <c r="BK914" i="3"/>
  <c r="BN914" i="3"/>
  <c r="BM915" i="3"/>
  <c r="BL915" i="3"/>
  <c r="BM920" i="3"/>
  <c r="BL920" i="3"/>
  <c r="BK841" i="3"/>
  <c r="BN841" i="3"/>
  <c r="BJ843" i="3"/>
  <c r="BM843" i="3"/>
  <c r="BL843" i="3"/>
  <c r="BK845" i="3"/>
  <c r="BN845" i="3"/>
  <c r="BJ847" i="3"/>
  <c r="BM847" i="3"/>
  <c r="BL847" i="3"/>
  <c r="BK849" i="3"/>
  <c r="BN849" i="3"/>
  <c r="BJ851" i="3"/>
  <c r="BM851" i="3"/>
  <c r="BL851" i="3"/>
  <c r="BK853" i="3"/>
  <c r="BN853" i="3"/>
  <c r="BK857" i="3"/>
  <c r="BN857" i="3"/>
  <c r="BJ859" i="3"/>
  <c r="BM859" i="3"/>
  <c r="BL859" i="3"/>
  <c r="BH862" i="3"/>
  <c r="AZ862" i="3"/>
  <c r="AR862" i="3"/>
  <c r="AJ862" i="3"/>
  <c r="AB862" i="3"/>
  <c r="T862" i="3"/>
  <c r="BI862" i="3"/>
  <c r="BE862" i="3"/>
  <c r="BA862" i="3"/>
  <c r="AW862" i="3"/>
  <c r="AS862" i="3"/>
  <c r="AO862" i="3"/>
  <c r="AK862" i="3"/>
  <c r="AG862" i="3"/>
  <c r="AC862" i="3"/>
  <c r="Y862" i="3"/>
  <c r="U862" i="3"/>
  <c r="Q862" i="3"/>
  <c r="M862" i="3"/>
  <c r="BH863" i="3"/>
  <c r="AZ863" i="3"/>
  <c r="AR863" i="3"/>
  <c r="AJ863" i="3"/>
  <c r="AB863" i="3"/>
  <c r="T863" i="3"/>
  <c r="BI863" i="3"/>
  <c r="BE863" i="3"/>
  <c r="BA863" i="3"/>
  <c r="AW863" i="3"/>
  <c r="AS863" i="3"/>
  <c r="AO863" i="3"/>
  <c r="AK863" i="3"/>
  <c r="AG863" i="3"/>
  <c r="AC863" i="3"/>
  <c r="Y863" i="3"/>
  <c r="U863" i="3"/>
  <c r="Q863" i="3"/>
  <c r="M863" i="3"/>
  <c r="BH864" i="3"/>
  <c r="AZ864" i="3"/>
  <c r="AR864" i="3"/>
  <c r="AJ864" i="3"/>
  <c r="AB864" i="3"/>
  <c r="T864" i="3"/>
  <c r="BI864" i="3"/>
  <c r="BE864" i="3"/>
  <c r="BA864" i="3"/>
  <c r="AW864" i="3"/>
  <c r="AS864" i="3"/>
  <c r="AO864" i="3"/>
  <c r="AK864" i="3"/>
  <c r="AG864" i="3"/>
  <c r="AC864" i="3"/>
  <c r="Y864" i="3"/>
  <c r="U864" i="3"/>
  <c r="BM864" i="3" s="1"/>
  <c r="Q864" i="3"/>
  <c r="M864" i="3"/>
  <c r="BH865" i="3"/>
  <c r="AZ865" i="3"/>
  <c r="AR865" i="3"/>
  <c r="AJ865" i="3"/>
  <c r="AB865" i="3"/>
  <c r="T865" i="3"/>
  <c r="BI865" i="3"/>
  <c r="BE865" i="3"/>
  <c r="BA865" i="3"/>
  <c r="AW865" i="3"/>
  <c r="AS865" i="3"/>
  <c r="AO865" i="3"/>
  <c r="AK865" i="3"/>
  <c r="AG865" i="3"/>
  <c r="AC865" i="3"/>
  <c r="Y865" i="3"/>
  <c r="U865" i="3"/>
  <c r="Q865" i="3"/>
  <c r="M865" i="3"/>
  <c r="BH866" i="3"/>
  <c r="AZ866" i="3"/>
  <c r="AR866" i="3"/>
  <c r="AJ866" i="3"/>
  <c r="AB866" i="3"/>
  <c r="T866" i="3"/>
  <c r="BI866" i="3"/>
  <c r="BE866" i="3"/>
  <c r="BA866" i="3"/>
  <c r="AW866" i="3"/>
  <c r="AS866" i="3"/>
  <c r="AO866" i="3"/>
  <c r="AK866" i="3"/>
  <c r="AG866" i="3"/>
  <c r="AC866" i="3"/>
  <c r="Y866" i="3"/>
  <c r="U866" i="3"/>
  <c r="BM866" i="3" s="1"/>
  <c r="Q866" i="3"/>
  <c r="M866" i="3"/>
  <c r="BH867" i="3"/>
  <c r="AZ867" i="3"/>
  <c r="AR867" i="3"/>
  <c r="AJ867" i="3"/>
  <c r="AB867" i="3"/>
  <c r="T867" i="3"/>
  <c r="BM867" i="3" s="1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M867" i="3"/>
  <c r="BH868" i="3"/>
  <c r="AZ868" i="3"/>
  <c r="AR868" i="3"/>
  <c r="AJ868" i="3"/>
  <c r="AB868" i="3"/>
  <c r="T868" i="3"/>
  <c r="BI868" i="3"/>
  <c r="BE868" i="3"/>
  <c r="BA868" i="3"/>
  <c r="AW868" i="3"/>
  <c r="AS868" i="3"/>
  <c r="AO868" i="3"/>
  <c r="AK868" i="3"/>
  <c r="AG868" i="3"/>
  <c r="AC868" i="3"/>
  <c r="Y868" i="3"/>
  <c r="U868" i="3"/>
  <c r="Q868" i="3"/>
  <c r="M868" i="3"/>
  <c r="BH869" i="3"/>
  <c r="AZ869" i="3"/>
  <c r="AR869" i="3"/>
  <c r="AJ869" i="3"/>
  <c r="AB869" i="3"/>
  <c r="T869" i="3"/>
  <c r="BM869" i="3" s="1"/>
  <c r="BI869" i="3"/>
  <c r="BE869" i="3"/>
  <c r="BA869" i="3"/>
  <c r="AW869" i="3"/>
  <c r="AS869" i="3"/>
  <c r="AO869" i="3"/>
  <c r="AK869" i="3"/>
  <c r="AG869" i="3"/>
  <c r="AC869" i="3"/>
  <c r="Y869" i="3"/>
  <c r="U869" i="3"/>
  <c r="Q869" i="3"/>
  <c r="M869" i="3"/>
  <c r="BH870" i="3"/>
  <c r="AZ870" i="3"/>
  <c r="AR870" i="3"/>
  <c r="AJ870" i="3"/>
  <c r="AB870" i="3"/>
  <c r="T870" i="3"/>
  <c r="BI870" i="3"/>
  <c r="BE870" i="3"/>
  <c r="BA870" i="3"/>
  <c r="AW870" i="3"/>
  <c r="AS870" i="3"/>
  <c r="AO870" i="3"/>
  <c r="AK870" i="3"/>
  <c r="AG870" i="3"/>
  <c r="AC870" i="3"/>
  <c r="Y870" i="3"/>
  <c r="U870" i="3"/>
  <c r="BM870" i="3" s="1"/>
  <c r="Q870" i="3"/>
  <c r="M870" i="3"/>
  <c r="BH871" i="3"/>
  <c r="AZ871" i="3"/>
  <c r="AR871" i="3"/>
  <c r="AJ871" i="3"/>
  <c r="AB871" i="3"/>
  <c r="T871" i="3"/>
  <c r="BM871" i="3" s="1"/>
  <c r="BI871" i="3"/>
  <c r="BE871" i="3"/>
  <c r="BA871" i="3"/>
  <c r="AW871" i="3"/>
  <c r="AS871" i="3"/>
  <c r="AO871" i="3"/>
  <c r="AK871" i="3"/>
  <c r="AG871" i="3"/>
  <c r="AC871" i="3"/>
  <c r="Y871" i="3"/>
  <c r="U871" i="3"/>
  <c r="Q871" i="3"/>
  <c r="M871" i="3"/>
  <c r="BH872" i="3"/>
  <c r="AZ872" i="3"/>
  <c r="AR872" i="3"/>
  <c r="AJ872" i="3"/>
  <c r="AB872" i="3"/>
  <c r="T872" i="3"/>
  <c r="BI872" i="3"/>
  <c r="BE872" i="3"/>
  <c r="BA872" i="3"/>
  <c r="AW872" i="3"/>
  <c r="AS872" i="3"/>
  <c r="AO872" i="3"/>
  <c r="AK872" i="3"/>
  <c r="AG872" i="3"/>
  <c r="AC872" i="3"/>
  <c r="Y872" i="3"/>
  <c r="U872" i="3"/>
  <c r="BM872" i="3" s="1"/>
  <c r="Q872" i="3"/>
  <c r="M872" i="3"/>
  <c r="BH873" i="3"/>
  <c r="AZ873" i="3"/>
  <c r="AR873" i="3"/>
  <c r="AJ873" i="3"/>
  <c r="AB873" i="3"/>
  <c r="T873" i="3"/>
  <c r="BM873" i="3" s="1"/>
  <c r="BI873" i="3"/>
  <c r="BE873" i="3"/>
  <c r="BA873" i="3"/>
  <c r="AW873" i="3"/>
  <c r="AS873" i="3"/>
  <c r="AO873" i="3"/>
  <c r="AK873" i="3"/>
  <c r="AG873" i="3"/>
  <c r="AC873" i="3"/>
  <c r="Y873" i="3"/>
  <c r="U873" i="3"/>
  <c r="Q873" i="3"/>
  <c r="M873" i="3"/>
  <c r="BH874" i="3"/>
  <c r="AZ874" i="3"/>
  <c r="AR874" i="3"/>
  <c r="AJ874" i="3"/>
  <c r="AB874" i="3"/>
  <c r="T874" i="3"/>
  <c r="BI874" i="3"/>
  <c r="BE874" i="3"/>
  <c r="BA874" i="3"/>
  <c r="AW874" i="3"/>
  <c r="AS874" i="3"/>
  <c r="AO874" i="3"/>
  <c r="AK874" i="3"/>
  <c r="AG874" i="3"/>
  <c r="AC874" i="3"/>
  <c r="Y874" i="3"/>
  <c r="U874" i="3"/>
  <c r="BM874" i="3" s="1"/>
  <c r="Q874" i="3"/>
  <c r="M874" i="3"/>
  <c r="BH875" i="3"/>
  <c r="AZ875" i="3"/>
  <c r="AR875" i="3"/>
  <c r="AJ875" i="3"/>
  <c r="AB875" i="3"/>
  <c r="T875" i="3"/>
  <c r="BM875" i="3" s="1"/>
  <c r="BI875" i="3"/>
  <c r="BE875" i="3"/>
  <c r="BA875" i="3"/>
  <c r="AW875" i="3"/>
  <c r="AS875" i="3"/>
  <c r="AO875" i="3"/>
  <c r="AK875" i="3"/>
  <c r="AG875" i="3"/>
  <c r="AC875" i="3"/>
  <c r="Y875" i="3"/>
  <c r="U875" i="3"/>
  <c r="Q875" i="3"/>
  <c r="M875" i="3"/>
  <c r="BH876" i="3"/>
  <c r="AZ876" i="3"/>
  <c r="AR876" i="3"/>
  <c r="AJ876" i="3"/>
  <c r="AB876" i="3"/>
  <c r="T876" i="3"/>
  <c r="BI876" i="3"/>
  <c r="BE876" i="3"/>
  <c r="BA876" i="3"/>
  <c r="AW876" i="3"/>
  <c r="AS876" i="3"/>
  <c r="AO876" i="3"/>
  <c r="AK876" i="3"/>
  <c r="AG876" i="3"/>
  <c r="AC876" i="3"/>
  <c r="Y876" i="3"/>
  <c r="U876" i="3"/>
  <c r="BM876" i="3" s="1"/>
  <c r="Q876" i="3"/>
  <c r="M876" i="3"/>
  <c r="BH877" i="3"/>
  <c r="AZ877" i="3"/>
  <c r="AR877" i="3"/>
  <c r="AJ877" i="3"/>
  <c r="AB877" i="3"/>
  <c r="T877" i="3"/>
  <c r="BM877" i="3" s="1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BH878" i="3"/>
  <c r="AZ878" i="3"/>
  <c r="AR878" i="3"/>
  <c r="AJ878" i="3"/>
  <c r="AB878" i="3"/>
  <c r="T878" i="3"/>
  <c r="BI878" i="3"/>
  <c r="BE878" i="3"/>
  <c r="BA878" i="3"/>
  <c r="AW878" i="3"/>
  <c r="AS878" i="3"/>
  <c r="AO878" i="3"/>
  <c r="AK878" i="3"/>
  <c r="AG878" i="3"/>
  <c r="AC878" i="3"/>
  <c r="Y878" i="3"/>
  <c r="U878" i="3"/>
  <c r="BM878" i="3" s="1"/>
  <c r="Q878" i="3"/>
  <c r="M878" i="3"/>
  <c r="R879" i="3"/>
  <c r="BN879" i="3" s="1"/>
  <c r="Z879" i="3"/>
  <c r="BM879" i="3" s="1"/>
  <c r="AH879" i="3"/>
  <c r="AP879" i="3"/>
  <c r="BJ879" i="3" s="1"/>
  <c r="AX879" i="3"/>
  <c r="BF879" i="3"/>
  <c r="BH881" i="3"/>
  <c r="AZ881" i="3"/>
  <c r="AR881" i="3"/>
  <c r="AJ881" i="3"/>
  <c r="AB881" i="3"/>
  <c r="T881" i="3"/>
  <c r="BM881" i="3" s="1"/>
  <c r="BI881" i="3"/>
  <c r="BE881" i="3"/>
  <c r="BA881" i="3"/>
  <c r="AW881" i="3"/>
  <c r="AS881" i="3"/>
  <c r="AO881" i="3"/>
  <c r="AK881" i="3"/>
  <c r="AG881" i="3"/>
  <c r="AC881" i="3"/>
  <c r="Y881" i="3"/>
  <c r="U881" i="3"/>
  <c r="Q881" i="3"/>
  <c r="BJ881" i="3" s="1"/>
  <c r="M881" i="3"/>
  <c r="BM884" i="3"/>
  <c r="BL884" i="3"/>
  <c r="BK886" i="3"/>
  <c r="BN886" i="3"/>
  <c r="BM887" i="3"/>
  <c r="BL887" i="3"/>
  <c r="BK889" i="3"/>
  <c r="BN889" i="3"/>
  <c r="BK892" i="3"/>
  <c r="BN892" i="3"/>
  <c r="BM894" i="3"/>
  <c r="BL894" i="3"/>
  <c r="BK896" i="3"/>
  <c r="BN896" i="3"/>
  <c r="BK899" i="3"/>
  <c r="BN899" i="3"/>
  <c r="BK902" i="3"/>
  <c r="BN902" i="3"/>
  <c r="BM904" i="3"/>
  <c r="BL904" i="3"/>
  <c r="BK905" i="3"/>
  <c r="BN905" i="3"/>
  <c r="BK909" i="3"/>
  <c r="BN909" i="3"/>
  <c r="BM911" i="3"/>
  <c r="BL911" i="3"/>
  <c r="BK916" i="3"/>
  <c r="BN916" i="3"/>
  <c r="BM917" i="3"/>
  <c r="BL917" i="3"/>
  <c r="BK918" i="3"/>
  <c r="BN918" i="3"/>
  <c r="BM919" i="3"/>
  <c r="BL919" i="3"/>
  <c r="BJ911" i="3"/>
  <c r="BJ912" i="3"/>
  <c r="BN922" i="3"/>
  <c r="BK922" i="3"/>
  <c r="BN924" i="3"/>
  <c r="BK924" i="3"/>
  <c r="BN926" i="3"/>
  <c r="BK926" i="3"/>
  <c r="BN928" i="3"/>
  <c r="BK928" i="3"/>
  <c r="BM930" i="3"/>
  <c r="BL930" i="3"/>
  <c r="BM932" i="3"/>
  <c r="BL932" i="3"/>
  <c r="BM934" i="3"/>
  <c r="BL934" i="3"/>
  <c r="BM936" i="3"/>
  <c r="BL936" i="3"/>
  <c r="BM938" i="3"/>
  <c r="BL938" i="3"/>
  <c r="BM940" i="3"/>
  <c r="BL940" i="3"/>
  <c r="BJ943" i="3"/>
  <c r="BJ947" i="3"/>
  <c r="BM949" i="3"/>
  <c r="BJ951" i="3"/>
  <c r="BM953" i="3"/>
  <c r="BJ955" i="3"/>
  <c r="BM957" i="3"/>
  <c r="BJ959" i="3"/>
  <c r="BM963" i="3"/>
  <c r="BJ965" i="3"/>
  <c r="BJ969" i="3"/>
  <c r="BM921" i="3"/>
  <c r="BL921" i="3"/>
  <c r="BM923" i="3"/>
  <c r="BL923" i="3"/>
  <c r="BM925" i="3"/>
  <c r="BL925" i="3"/>
  <c r="BM927" i="3"/>
  <c r="BL927" i="3"/>
  <c r="BM929" i="3"/>
  <c r="BL929" i="3"/>
  <c r="BM931" i="3"/>
  <c r="BL931" i="3"/>
  <c r="BM933" i="3"/>
  <c r="BL933" i="3"/>
  <c r="BM935" i="3"/>
  <c r="BL935" i="3"/>
  <c r="BM937" i="3"/>
  <c r="BL937" i="3"/>
  <c r="BN941" i="3"/>
  <c r="BK941" i="3"/>
  <c r="BN944" i="3"/>
  <c r="BK944" i="3"/>
  <c r="BN948" i="3"/>
  <c r="BK948" i="3"/>
  <c r="BN952" i="3"/>
  <c r="BK952" i="3"/>
  <c r="BN956" i="3"/>
  <c r="BK956" i="3"/>
  <c r="BN960" i="3"/>
  <c r="BK960" i="3"/>
  <c r="BN962" i="3"/>
  <c r="BK962" i="3"/>
  <c r="BN966" i="3"/>
  <c r="BK966" i="3"/>
  <c r="BN970" i="3"/>
  <c r="BK970" i="3"/>
  <c r="BM944" i="3"/>
  <c r="BJ946" i="3"/>
  <c r="BM948" i="3"/>
  <c r="BJ950" i="3"/>
  <c r="BM952" i="3"/>
  <c r="BJ954" i="3"/>
  <c r="BM956" i="3"/>
  <c r="BJ958" i="3"/>
  <c r="BM960" i="3"/>
  <c r="BJ961" i="3"/>
  <c r="BM962" i="3"/>
  <c r="BJ964" i="3"/>
  <c r="BJ968" i="3"/>
  <c r="BM970" i="3"/>
  <c r="BJ972" i="3"/>
  <c r="BN949" i="3"/>
  <c r="BN953" i="3"/>
  <c r="BN957" i="3"/>
  <c r="BN965" i="3"/>
  <c r="BK773" i="3"/>
  <c r="BK771" i="3"/>
  <c r="BK769" i="3"/>
  <c r="BK767" i="3"/>
  <c r="BK765" i="3"/>
  <c r="BK763" i="3"/>
  <c r="BK761" i="3"/>
  <c r="BK759" i="3"/>
  <c r="BK757" i="3"/>
  <c r="BK755" i="3"/>
  <c r="BK753" i="3"/>
  <c r="BM752" i="3"/>
  <c r="BK751" i="3"/>
  <c r="BK749" i="3"/>
  <c r="BM748" i="3"/>
  <c r="BK747" i="3"/>
  <c r="BM746" i="3"/>
  <c r="BK745" i="3"/>
  <c r="BM744" i="3"/>
  <c r="BK743" i="3"/>
  <c r="BM742" i="3"/>
  <c r="BK741" i="3"/>
  <c r="BM740" i="3"/>
  <c r="BK739" i="3"/>
  <c r="BM738" i="3"/>
  <c r="BK737" i="3"/>
  <c r="BN744" i="3"/>
  <c r="BJ753" i="3"/>
  <c r="BJ751" i="3"/>
  <c r="BJ749" i="3"/>
  <c r="BJ747" i="3"/>
  <c r="BJ745" i="3"/>
  <c r="BJ743" i="3"/>
  <c r="BJ741" i="3"/>
  <c r="BJ739" i="3"/>
  <c r="BJ737" i="3"/>
  <c r="BK878" i="3" l="1"/>
  <c r="BN878" i="3"/>
  <c r="BK872" i="3"/>
  <c r="BN872" i="3"/>
  <c r="BK866" i="3"/>
  <c r="BN866" i="3"/>
  <c r="BK864" i="3"/>
  <c r="BN864" i="3"/>
  <c r="BK862" i="3"/>
  <c r="BN862" i="3"/>
  <c r="BJ880" i="3"/>
  <c r="BJ878" i="3"/>
  <c r="BJ876" i="3"/>
  <c r="BJ874" i="3"/>
  <c r="BJ864" i="3"/>
  <c r="BM803" i="3"/>
  <c r="BM799" i="3"/>
  <c r="BN797" i="3"/>
  <c r="BN880" i="3"/>
  <c r="BL879" i="3"/>
  <c r="BK876" i="3"/>
  <c r="BN876" i="3"/>
  <c r="BK874" i="3"/>
  <c r="BN874" i="3"/>
  <c r="BK870" i="3"/>
  <c r="BN870" i="3"/>
  <c r="BK868" i="3"/>
  <c r="BN868" i="3"/>
  <c r="BJ872" i="3"/>
  <c r="BJ870" i="3"/>
  <c r="BJ866" i="3"/>
  <c r="BK777" i="3"/>
  <c r="BN777" i="3"/>
  <c r="BK775" i="3"/>
  <c r="BN775" i="3"/>
  <c r="BL778" i="3"/>
  <c r="BM778" i="3"/>
  <c r="BK881" i="3"/>
  <c r="BN881" i="3"/>
  <c r="BK877" i="3"/>
  <c r="BN877" i="3"/>
  <c r="BK875" i="3"/>
  <c r="BN875" i="3"/>
  <c r="BK873" i="3"/>
  <c r="BN873" i="3"/>
  <c r="BK871" i="3"/>
  <c r="BN871" i="3"/>
  <c r="BK869" i="3"/>
  <c r="BN869" i="3"/>
  <c r="BK867" i="3"/>
  <c r="BN867" i="3"/>
  <c r="BK865" i="3"/>
  <c r="BN865" i="3"/>
  <c r="BK863" i="3"/>
  <c r="BN863" i="3"/>
  <c r="BL880" i="3"/>
  <c r="BJ877" i="3"/>
  <c r="BJ875" i="3"/>
  <c r="BJ873" i="3"/>
  <c r="BJ871" i="3"/>
  <c r="BJ869" i="3"/>
  <c r="BJ867" i="3"/>
  <c r="BJ806" i="3"/>
  <c r="BJ802" i="3"/>
  <c r="BJ798" i="3"/>
  <c r="BL805" i="3"/>
  <c r="BL803" i="3"/>
  <c r="BL801" i="3"/>
  <c r="BL799" i="3"/>
  <c r="BM797" i="3"/>
  <c r="BK776" i="3"/>
  <c r="BN776" i="3"/>
  <c r="BN778" i="3"/>
  <c r="BN806" i="3"/>
  <c r="BN804" i="3"/>
  <c r="BN802" i="3"/>
  <c r="BN800" i="3"/>
  <c r="BN798" i="3"/>
  <c r="M546" i="3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<sst xmlns="http://schemas.openxmlformats.org/spreadsheetml/2006/main" count="6116" uniqueCount="539">
  <si>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</si>
  <si>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</si>
  <si>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</si>
  <si>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</si>
  <si>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</si>
  <si>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</si>
  <si>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</si>
  <si>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</si>
  <si>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</si>
  <si>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</si>
  <si>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</si>
  <si>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</si>
  <si>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</si>
  <si>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</si>
  <si>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</si>
  <si>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</si>
  <si>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</si>
  <si>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</si>
  <si>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</si>
  <si>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</si>
  <si>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</si>
  <si>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</si>
  <si>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</si>
  <si>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</si>
  <si>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</si>
  <si>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</si>
  <si>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</si>
  <si>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</si>
  <si>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</si>
  <si>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</si>
  <si>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</si>
  <si>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</si>
  <si>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</si>
  <si>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</si>
  <si>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</si>
  <si>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</si>
  <si>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</si>
  <si>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</si>
  <si>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</si>
  <si>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</si>
  <si>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</si>
  <si>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</si>
  <si>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</si>
  <si>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</si>
  <si>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</si>
  <si>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</si>
  <si>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</si>
  <si>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</si>
  <si>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</si>
  <si>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</si>
  <si>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</si>
  <si>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</si>
  <si>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</si>
  <si>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</si>
  <si>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</si>
  <si>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</si>
  <si>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</si>
  <si>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</si>
  <si>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</si>
  <si>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</si>
  <si>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</si>
  <si>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</si>
  <si>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</si>
  <si>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</si>
  <si>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</si>
  <si>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</si>
  <si>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</si>
  <si>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</si>
  <si>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</si>
  <si>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</si>
  <si>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</si>
  <si>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</si>
  <si>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</si>
  <si>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</si>
  <si>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</si>
  <si>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</si>
  <si>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</si>
  <si>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</si>
  <si>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</si>
  <si>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</si>
  <si>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</si>
  <si>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</si>
  <si>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</si>
  <si>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</si>
  <si>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</si>
  <si>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</si>
  <si>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</si>
  <si>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</si>
  <si>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</si>
  <si>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</si>
  <si>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</si>
  <si>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</si>
  <si>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</si>
  <si>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</si>
  <si>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</si>
  <si>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</si>
  <si>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</si>
  <si>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</si>
  <si>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</si>
  <si>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</si>
  <si>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</si>
  <si>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</si>
  <si>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</si>
  <si>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</si>
  <si>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</si>
  <si>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</si>
  <si>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</si>
  <si>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</si>
  <si>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</si>
  <si>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</si>
  <si>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</si>
  <si>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</si>
  <si>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</si>
  <si>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</si>
  <si>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</si>
  <si>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</si>
  <si>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</si>
  <si>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</si>
  <si>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</si>
  <si>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</si>
  <si>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</si>
  <si>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</si>
  <si>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</si>
  <si>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</si>
  <si>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</si>
  <si>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</si>
  <si>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</si>
  <si>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</si>
  <si>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</si>
  <si>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</si>
  <si>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</si>
  <si>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</si>
  <si>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</si>
  <si>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</si>
  <si>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</si>
  <si>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</si>
  <si>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</si>
  <si>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</si>
  <si>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</si>
  <si>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</si>
  <si>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</si>
  <si>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</si>
  <si>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</si>
  <si>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</si>
  <si>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</si>
  <si>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</si>
  <si>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</si>
  <si>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</si>
  <si>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</si>
  <si>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</si>
  <si>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</si>
  <si>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</si>
  <si>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</si>
  <si>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</si>
  <si>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</si>
  <si>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</si>
  <si>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</si>
  <si>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</si>
  <si>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</si>
  <si>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</si>
  <si>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</si>
  <si>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</si>
  <si>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</si>
  <si>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</si>
  <si>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</si>
  <si>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</si>
  <si>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</si>
  <si>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</si>
  <si>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</si>
  <si>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</si>
  <si>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</si>
  <si>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</si>
  <si>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</si>
  <si>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</si>
  <si>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</si>
  <si>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</si>
  <si>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</si>
  <si>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</si>
  <si>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</si>
  <si>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</si>
  <si>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</si>
  <si>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</si>
  <si>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</si>
  <si>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</si>
  <si>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</si>
  <si>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</si>
  <si>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</si>
  <si>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</si>
  <si>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</si>
  <si>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</si>
  <si>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</si>
  <si>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</si>
  <si>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</si>
  <si>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</si>
  <si>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</si>
  <si>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</si>
  <si>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</si>
  <si>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</si>
  <si>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</si>
  <si>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</si>
  <si>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</si>
  <si>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</si>
  <si>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</si>
  <si>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</si>
  <si>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</si>
  <si>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</si>
  <si>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</si>
  <si>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</si>
  <si>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</si>
  <si>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</si>
  <si>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</si>
  <si>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</si>
  <si>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</si>
  <si>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</si>
  <si>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</si>
  <si>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</si>
  <si>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</si>
  <si>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</si>
  <si>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</si>
  <si>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</si>
  <si>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</si>
  <si>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</si>
  <si>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</si>
  <si>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</si>
  <si>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</si>
  <si>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</si>
  <si>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</si>
  <si>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</si>
  <si>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</si>
  <si>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</si>
  <si>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</si>
  <si>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</si>
  <si>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</si>
  <si>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</si>
  <si>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</si>
  <si>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</si>
  <si>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</si>
  <si>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</si>
  <si>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</si>
  <si>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</si>
  <si>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</si>
  <si>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</si>
  <si>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</si>
  <si>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</si>
  <si>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</si>
  <si>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</si>
  <si>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</si>
  <si>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</si>
  <si>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</si>
  <si>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</si>
  <si>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</si>
  <si>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</si>
  <si>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</si>
  <si>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</si>
  <si>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</si>
  <si>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</si>
  <si>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</si>
  <si>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</si>
  <si>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</si>
  <si>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</si>
  <si>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</si>
  <si>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</si>
  <si>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</si>
  <si>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</si>
  <si>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</si>
  <si>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</si>
  <si>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</si>
  <si>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</si>
  <si>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</si>
  <si>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</si>
  <si>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</si>
  <si>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</si>
  <si>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</si>
  <si>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</si>
  <si>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</si>
  <si>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</si>
  <si>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</si>
  <si>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</si>
  <si>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</si>
  <si>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</si>
  <si>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</si>
  <si>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</si>
  <si>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</si>
  <si>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</si>
  <si>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</si>
  <si>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</si>
  <si>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</si>
  <si>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</si>
  <si>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</si>
  <si>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</si>
  <si>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</si>
  <si>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</si>
  <si>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</si>
  <si>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</si>
  <si>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</si>
  <si>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</si>
  <si>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</si>
  <si>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</si>
  <si>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</si>
  <si>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</si>
  <si>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</si>
  <si>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</si>
  <si>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</si>
  <si>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</si>
  <si>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</si>
  <si>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</si>
  <si>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</si>
  <si>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</si>
  <si>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</si>
  <si>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</si>
  <si>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</si>
  <si>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</si>
  <si>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</si>
  <si>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</si>
  <si>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</si>
  <si>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</si>
  <si>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</si>
  <si>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</si>
  <si>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</si>
  <si>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</si>
  <si>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</si>
  <si>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</si>
  <si>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</si>
  <si>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</si>
  <si>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</si>
  <si>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</si>
  <si>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</si>
  <si>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</si>
  <si>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</si>
  <si>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</si>
  <si>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</si>
  <si>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</si>
  <si>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</si>
  <si>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</si>
  <si>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</si>
  <si>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</si>
  <si>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</si>
  <si>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</si>
  <si>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</si>
  <si>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</si>
  <si>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</si>
  <si>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</si>
  <si>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</si>
  <si>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</si>
  <si>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</si>
  <si>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</si>
  <si>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</si>
  <si>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</si>
  <si>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</si>
  <si>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</si>
  <si>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</si>
  <si>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</si>
  <si>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</si>
  <si>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</si>
  <si>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</si>
  <si>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</si>
  <si>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</si>
  <si>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</si>
  <si>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</si>
  <si>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</si>
  <si>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</si>
  <si>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</si>
  <si>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</si>
  <si>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</si>
  <si>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</si>
  <si>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</si>
  <si>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</si>
  <si>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</si>
  <si>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</si>
  <si>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</si>
  <si>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</si>
  <si>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</si>
  <si>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</si>
  <si>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</si>
  <si>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</si>
  <si>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</si>
  <si>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</si>
  <si>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</si>
  <si>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</si>
  <si>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</si>
  <si>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</si>
  <si>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</si>
  <si>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</si>
  <si>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</si>
  <si>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</si>
  <si>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</si>
  <si>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</si>
  <si>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</si>
  <si>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</si>
  <si>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</si>
  <si>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</si>
  <si>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</si>
  <si>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</si>
  <si>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</si>
  <si>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</si>
  <si>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</si>
  <si>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</si>
  <si>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</si>
  <si>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</si>
  <si>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</si>
  <si>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</si>
  <si>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</si>
  <si>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</si>
  <si>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</si>
  <si>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</si>
  <si>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</si>
  <si>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</si>
  <si>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</si>
  <si>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</si>
  <si>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</si>
  <si>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</si>
  <si>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</si>
  <si>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</si>
  <si>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</si>
  <si>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</si>
  <si>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</si>
  <si>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</si>
  <si>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</si>
  <si>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</si>
  <si>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</si>
  <si>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</si>
  <si>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</si>
  <si>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</si>
  <si>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</si>
  <si>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</si>
  <si>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</si>
  <si>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</si>
  <si>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</si>
  <si>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</si>
  <si>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</si>
  <si>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</si>
  <si>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</si>
  <si>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</si>
  <si>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</si>
  <si>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</si>
  <si>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</si>
  <si>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</si>
  <si>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</si>
  <si>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</si>
  <si>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</si>
  <si>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</si>
  <si>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</si>
  <si>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</si>
  <si>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</si>
  <si>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</si>
  <si>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</si>
  <si>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</si>
  <si>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</si>
  <si>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</si>
  <si>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</si>
  <si>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</si>
  <si>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</si>
  <si>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</si>
  <si>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</si>
  <si>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</si>
  <si>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</si>
  <si>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</si>
  <si>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</si>
  <si>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</si>
  <si>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</si>
  <si>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</si>
  <si>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</si>
  <si>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</si>
  <si>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</si>
  <si>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</si>
  <si>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</si>
  <si>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</si>
  <si>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</si>
  <si>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</si>
  <si>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</si>
  <si>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</si>
  <si>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</si>
  <si>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</si>
  <si>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</si>
  <si>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</si>
  <si>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</si>
  <si>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</si>
  <si>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</si>
  <si>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</si>
  <si>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</si>
  <si>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</si>
  <si>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</si>
  <si>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</si>
  <si>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</si>
  <si>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</si>
  <si>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</si>
  <si>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</si>
  <si>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</si>
  <si>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</si>
  <si>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</si>
  <si>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</si>
  <si>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</si>
  <si>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</si>
  <si>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</si>
  <si>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</si>
  <si>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</si>
  <si>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</si>
  <si>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</si>
  <si>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</si>
  <si>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</si>
  <si>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</si>
  <si>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</si>
  <si>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</si>
  <si>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</si>
  <si>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</si>
  <si>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</si>
  <si>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</si>
  <si>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</si>
  <si>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</si>
  <si>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</si>
  <si>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</si>
  <si>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</si>
  <si>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</si>
  <si>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</si>
  <si>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</si>
  <si>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</si>
  <si>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</si>
  <si>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</si>
  <si>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</si>
  <si>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</si>
  <si>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</si>
  <si>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</si>
  <si>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</si>
  <si>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</si>
  <si>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</si>
  <si>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</si>
  <si>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</si>
  <si>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</si>
  <si>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</si>
  <si>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</si>
  <si>
    <t>Ionikos</t>
  </si>
  <si>
    <t>14/09/2021</t>
  </si>
  <si>
    <t>15/09/2021</t>
  </si>
  <si>
    <t>17/09/2021</t>
  </si>
  <si>
    <t>18/09/2021</t>
  </si>
  <si>
    <t>19/09/2021</t>
  </si>
  <si>
    <t>20/09/2021</t>
  </si>
  <si>
    <t>Espanyol</t>
  </si>
  <si>
    <t>Atakas Hatayspor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</si>
</sst>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49" fontId="0" fillId="33" borderId="0" xfId="0" applyNumberFormat="1" applyFill="1"/>
    <xf numFmtId="49" fontId="0" fillId="0" borderId="0" xfId="0" applyNumberFormat="1" applyFill="1"/>
    <xf numFmtId="0" fontId="0" fillId="34" borderId="0" xfId="0" applyFill="1"/>
    <xf numFmtId="49" fontId="0" fillId="34" borderId="0" xfId="0" applyNumberFormat="1" applyFill="1"/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74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76" zoomScale="80" zoomScaleNormal="80" workbookViewId="0">
      <selection activeCell="B396" sqref="B39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15"/>
  <sheetViews>
    <sheetView tabSelected="1" zoomScale="80" zoomScaleNormal="80" workbookViewId="0">
      <pane xSplit="12" ySplit="1" topLeftCell="M1278" activePane="bottomRight" state="frozen"/>
      <selection pane="topRight" activeCell="M1" sqref="M1"/>
      <selection pane="bottomLeft" activeCell="A2" sqref="A2"/>
      <selection pane="bottomRight" activeCell="D1199" sqref="D1199:D131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s="15" customFormat="1" x14ac:dyDescent="0.25">
      <c r="A736" s="15" t="s">
        <v>342</v>
      </c>
      <c r="B736" s="15" t="s">
        <v>436</v>
      </c>
      <c r="C736" s="15" t="s">
        <v>363</v>
      </c>
      <c r="D736" s="15" t="s">
        <v>529</v>
      </c>
      <c r="E736" s="15">
        <f>VLOOKUP(A736,home!$A$2:$E$405,3,FALSE)</f>
        <v>1.1741999999999999</v>
      </c>
      <c r="F736" s="15">
        <f>VLOOKUP(B736,home!$B$2:$E$405,3,FALSE)</f>
        <v>0.85160000000000002</v>
      </c>
      <c r="G736" s="15">
        <f>VLOOKUP(C736,away!$B$2:$E$405,4,FALSE)</f>
        <v>1.1496999999999999</v>
      </c>
      <c r="H736" s="15">
        <f>VLOOKUP(A736,away!$A$2:$E$405,3,FALSE)</f>
        <v>0.85970000000000002</v>
      </c>
      <c r="I736" s="15">
        <f>VLOOKUP(C736,away!$B$2:$E$405,3,FALSE)</f>
        <v>0.93059999999999998</v>
      </c>
      <c r="J736" s="15">
        <f>VLOOKUP(B736,home!$B$2:$E$405,4,FALSE)</f>
        <v>0.69789999999999996</v>
      </c>
      <c r="K736" s="20">
        <f t="shared" si="896"/>
        <v>1.1496410433839999</v>
      </c>
      <c r="L736" s="20">
        <f t="shared" si="897"/>
        <v>0.55834569667799994</v>
      </c>
      <c r="M736" s="21">
        <f t="shared" si="898"/>
        <v>0.18123028926168352</v>
      </c>
      <c r="N736" s="21">
        <f t="shared" si="899"/>
        <v>0.20834977883958597</v>
      </c>
      <c r="O736" s="21">
        <f t="shared" si="900"/>
        <v>0.10118915211697013</v>
      </c>
      <c r="P736" s="21">
        <f t="shared" si="901"/>
        <v>0.11633120241889583</v>
      </c>
      <c r="Q736" s="21">
        <f t="shared" si="902"/>
        <v>0.11976372856698364</v>
      </c>
      <c r="R736" s="21">
        <f t="shared" si="903"/>
        <v>2.8249263817502895E-2</v>
      </c>
      <c r="S736" s="21">
        <f t="shared" si="904"/>
        <v>1.8668166220114437E-2</v>
      </c>
      <c r="T736" s="21">
        <f t="shared" si="905"/>
        <v>6.6869562463487353E-2</v>
      </c>
      <c r="U736" s="21">
        <f t="shared" si="906"/>
        <v>3.2476513129983904E-2</v>
      </c>
      <c r="V736" s="21">
        <f t="shared" si="907"/>
        <v>1.3314491451051971E-3</v>
      </c>
      <c r="W736" s="21">
        <f t="shared" si="908"/>
        <v>4.5895099289768385E-2</v>
      </c>
      <c r="X736" s="21">
        <f t="shared" si="909"/>
        <v>2.5625331187051705E-2</v>
      </c>
      <c r="Y736" s="21">
        <f t="shared" si="910"/>
        <v>7.1538966971194306E-3</v>
      </c>
      <c r="Z736" s="21">
        <f t="shared" si="911"/>
        <v>5.2576182956080905E-3</v>
      </c>
      <c r="AA736" s="21">
        <f t="shared" si="912"/>
        <v>6.0443737830776917E-3</v>
      </c>
      <c r="AB736" s="21">
        <f t="shared" si="913"/>
        <v>3.474430091290167E-3</v>
      </c>
      <c r="AC736" s="21">
        <f t="shared" si="914"/>
        <v>5.3415836503069946E-5</v>
      </c>
      <c r="AD736" s="21">
        <f t="shared" si="915"/>
        <v>1.3190722458425405E-2</v>
      </c>
      <c r="AE736" s="21">
        <f t="shared" si="916"/>
        <v>7.3649831207356726E-3</v>
      </c>
      <c r="AF736" s="21">
        <f t="shared" si="917"/>
        <v>2.0561033157844343E-3</v>
      </c>
      <c r="AG736" s="21">
        <f t="shared" si="918"/>
        <v>3.8267214609786853E-4</v>
      </c>
      <c r="AH736" s="21">
        <f t="shared" si="919"/>
        <v>7.3389213753207447E-4</v>
      </c>
      <c r="AI736" s="21">
        <f t="shared" si="920"/>
        <v>8.4371252272368805E-4</v>
      </c>
      <c r="AJ736" s="21">
        <f t="shared" si="921"/>
        <v>4.849832724701038E-4</v>
      </c>
      <c r="AK736" s="21">
        <f t="shared" si="922"/>
        <v>1.8585222512877217E-4</v>
      </c>
      <c r="AL736" s="21">
        <f t="shared" si="923"/>
        <v>1.3714988844145823E-6</v>
      </c>
      <c r="AM736" s="21">
        <f t="shared" si="924"/>
        <v>3.0329191860185884E-3</v>
      </c>
      <c r="AN736" s="21">
        <f t="shared" si="925"/>
        <v>1.6934173758856213E-3</v>
      </c>
      <c r="AO736" s="21">
        <f t="shared" si="926"/>
        <v>4.7275615225274374E-4</v>
      </c>
      <c r="AP736" s="21">
        <f t="shared" si="927"/>
        <v>8.7987121062789604E-5</v>
      </c>
      <c r="AQ736" s="21">
        <f t="shared" si="928"/>
        <v>1.2281807602123697E-5</v>
      </c>
      <c r="AR736" s="21">
        <f t="shared" si="929"/>
        <v>8.1953103363370536E-5</v>
      </c>
      <c r="AS736" s="21">
        <f t="shared" si="930"/>
        <v>9.4216651259222095E-5</v>
      </c>
      <c r="AT736" s="21">
        <f t="shared" si="931"/>
        <v>5.4157664628899276E-5</v>
      </c>
      <c r="AU736" s="21">
        <f t="shared" si="932"/>
        <v>2.075395802373616E-5</v>
      </c>
      <c r="AV736" s="21">
        <f t="shared" si="933"/>
        <v>5.9649004891889466E-6</v>
      </c>
      <c r="AW736" s="21">
        <f t="shared" si="934"/>
        <v>2.4454477687248356E-8</v>
      </c>
      <c r="AX736" s="21">
        <f t="shared" si="935"/>
        <v>5.811280629189605E-4</v>
      </c>
      <c r="AY736" s="21">
        <f t="shared" si="936"/>
        <v>3.2447035314962352E-4</v>
      </c>
      <c r="AZ736" s="21">
        <f t="shared" si="937"/>
        <v>9.0583312690341593E-5</v>
      </c>
      <c r="BA736" s="21">
        <f t="shared" si="938"/>
        <v>1.6858934277163297E-5</v>
      </c>
      <c r="BB736" s="21">
        <f t="shared" si="939"/>
        <v>2.3532783510578387E-6</v>
      </c>
      <c r="BC736" s="21">
        <f t="shared" si="940"/>
        <v>2.6278856807972876E-7</v>
      </c>
      <c r="BD736" s="21">
        <f t="shared" si="941"/>
        <v>7.6263604320575415E-6</v>
      </c>
      <c r="BE736" s="21">
        <f t="shared" si="942"/>
        <v>8.7675769643330834E-6</v>
      </c>
      <c r="BF736" s="21">
        <f t="shared" si="943"/>
        <v>5.0397831646127054E-6</v>
      </c>
      <c r="BG736" s="21">
        <f t="shared" si="944"/>
        <v>1.9313138585981549E-6</v>
      </c>
      <c r="BH736" s="21">
        <f t="shared" si="945"/>
        <v>5.5507941987519063E-7</v>
      </c>
      <c r="BI736" s="21">
        <f t="shared" si="946"/>
        <v>1.2762841668525991E-7</v>
      </c>
      <c r="BJ736" s="22">
        <f t="shared" si="947"/>
        <v>0.50296689645781711</v>
      </c>
      <c r="BK736" s="22">
        <f t="shared" si="948"/>
        <v>0.31794036473433607</v>
      </c>
      <c r="BL736" s="22">
        <f t="shared" si="949"/>
        <v>0.17396326711669999</v>
      </c>
      <c r="BM736" s="22">
        <f t="shared" si="950"/>
        <v>0.24469028568416715</v>
      </c>
      <c r="BN736" s="22">
        <f t="shared" si="951"/>
        <v>0.7551134150216221</v>
      </c>
    </row>
    <row r="737" spans="1:66" x14ac:dyDescent="0.25">
      <c r="A737" t="s">
        <v>342</v>
      </c>
      <c r="B737" t="s">
        <v>386</v>
      </c>
      <c r="C737" t="s">
        <v>420</v>
      </c>
      <c r="D737" s="11">
        <v>44264</v>
      </c>
      <c r="E737">
        <f>VLOOKUP(A737,home!$A$2:$E$405,3,FALSE)</f>
        <v>1.1741999999999999</v>
      </c>
      <c r="F737">
        <f>VLOOKUP(B737,home!$B$2:$E$405,3,FALSE)</f>
        <v>0.89419999999999999</v>
      </c>
      <c r="G737">
        <f>VLOOKUP(C737,away!$B$2:$E$405,4,FALSE)</f>
        <v>0.68130000000000002</v>
      </c>
      <c r="H737">
        <f>VLOOKUP(A737,away!$A$2:$E$405,3,FALSE)</f>
        <v>0.85970000000000002</v>
      </c>
      <c r="I737">
        <f>VLOOKUP(C737,away!$B$2:$E$405,3,FALSE)</f>
        <v>0.87239999999999995</v>
      </c>
      <c r="J737">
        <f>VLOOKUP(B737,home!$B$2:$E$405,4,FALSE)</f>
        <v>0.69789999999999996</v>
      </c>
      <c r="K737" s="3">
        <f t="shared" ref="K737:K774" si="952">E737*F737*G737</f>
        <v>0.71534431573199986</v>
      </c>
      <c r="L737" s="3">
        <f t="shared" ref="L737:L774" si="953">H737*I737*J737</f>
        <v>0.52342659121199997</v>
      </c>
      <c r="M737" s="5">
        <f t="shared" ref="M737:M774" si="954">_xlfn.POISSON.DIST(0,K737,FALSE) * _xlfn.POISSON.DIST(0,L737,FALSE)</f>
        <v>0.28974011674340633</v>
      </c>
      <c r="N737" s="5">
        <f t="shared" ref="N737:N774" si="955">_xlfn.POISSON.DIST(1,K737,FALSE) * _xlfn.POISSON.DIST(0,L737,FALSE)</f>
        <v>0.20726394555192174</v>
      </c>
      <c r="O737" s="5">
        <f t="shared" ref="O737:O774" si="956">_xlfn.POISSON.DIST(0,K737,FALSE) * _xlfn.POISSON.DIST(1,L737,FALSE)</f>
        <v>0.15165768164436808</v>
      </c>
      <c r="P737" s="5">
        <f t="shared" ref="P737:P774" si="957">_xlfn.POISSON.DIST(1,K737,FALSE) * _xlfn.POISSON.DIST(1,L737,FALSE)</f>
        <v>0.10848746050139195</v>
      </c>
      <c r="Q737" s="5">
        <f t="shared" ref="Q737:Q774" si="958">_xlfn.POISSON.DIST(2,K737,FALSE) * _xlfn.POISSON.DIST(0,L737,FALSE)</f>
        <v>7.4132542653376959E-2</v>
      </c>
      <c r="R737" s="5">
        <f t="shared" ref="R737:R774" si="959">_xlfn.POISSON.DIST(0,K737,FALSE) * _xlfn.POISSON.DIST(2,L737,FALSE)</f>
        <v>3.9690831667113145E-2</v>
      </c>
      <c r="S737" s="5">
        <f t="shared" ref="S737:S774" si="960">_xlfn.POISSON.DIST(2,K737,FALSE) * _xlfn.POISSON.DIST(2,L737,FALSE)</f>
        <v>1.0155246379347746E-2</v>
      </c>
      <c r="T737" s="5">
        <f t="shared" ref="T737:T774" si="961">_xlfn.POISSON.DIST(2,K737,FALSE) * _xlfn.POISSON.DIST(1,L737,FALSE)</f>
        <v>3.8802944098935289E-2</v>
      </c>
      <c r="U737" s="5">
        <f t="shared" ref="U737:U774" si="962">_xlfn.POISSON.DIST(1,K737,FALSE) * _xlfn.POISSON.DIST(2,L737,FALSE)</f>
        <v>2.8392610819745041E-2</v>
      </c>
      <c r="V737" s="5">
        <f t="shared" ref="V737:V774" si="963">_xlfn.POISSON.DIST(3,K737,FALSE) * _xlfn.POISSON.DIST(3,L737,FALSE)</f>
        <v>4.2249236731499115E-4</v>
      </c>
      <c r="W737" s="5">
        <f t="shared" ref="W737:W774" si="964">_xlfn.POISSON.DIST(3,K737,FALSE) * _xlfn.POISSON.DIST(0,L737,FALSE)</f>
        <v>1.767676433261775E-2</v>
      </c>
      <c r="X737" s="5">
        <f t="shared" ref="X737:X774" si="965">_xlfn.POISSON.DIST(3,K737,FALSE) * _xlfn.POISSON.DIST(1,L737,FALSE)</f>
        <v>9.2524884982799708E-3</v>
      </c>
      <c r="Y737" s="5">
        <f t="shared" ref="Y737:Y774" si="966">_xlfn.POISSON.DIST(3,K737,FALSE) * _xlfn.POISSON.DIST(2,L737,FALSE)</f>
        <v>2.4214992574414611E-3</v>
      </c>
      <c r="Z737" s="5">
        <f t="shared" ref="Z737:Z774" si="967">_xlfn.POISSON.DIST(0,K737,FALSE) * _xlfn.POISSON.DIST(3,L737,FALSE)</f>
        <v>6.9250789072954465E-3</v>
      </c>
      <c r="AA737" s="5">
        <f t="shared" ref="AA737:AA774" si="968">_xlfn.POISSON.DIST(1,K737,FALSE) * _xlfn.POISSON.DIST(3,L737,FALSE)</f>
        <v>4.9538158323293655E-3</v>
      </c>
      <c r="AB737" s="5">
        <f t="shared" ref="AB737:AB774" si="969">_xlfn.POISSON.DIST(2,K737,FALSE) * _xlfn.POISSON.DIST(3,L737,FALSE)</f>
        <v>1.7718419984199987E-3</v>
      </c>
      <c r="AC737" s="5">
        <f t="shared" ref="AC737:AC774" si="970">_xlfn.POISSON.DIST(4,K737,FALSE) * _xlfn.POISSON.DIST(4,L737,FALSE)</f>
        <v>9.887119819305223E-6</v>
      </c>
      <c r="AD737" s="5">
        <f t="shared" ref="AD737:AD774" si="971">_xlfn.POISSON.DIST(4,K737,FALSE) * _xlfn.POISSON.DIST(0,L737,FALSE)</f>
        <v>3.1612432214680655E-3</v>
      </c>
      <c r="AE737" s="5">
        <f t="shared" ref="AE737:AE774" si="972">_xlfn.POISSON.DIST(4,K737,FALSE) * _xlfn.POISSON.DIST(1,L737,FALSE)</f>
        <v>1.6546787634050709E-3</v>
      </c>
      <c r="AF737" s="5">
        <f t="shared" ref="AF737:AF774" si="973">_xlfn.POISSON.DIST(4,K737,FALSE) * _xlfn.POISSON.DIST(2,L737,FALSE)</f>
        <v>4.3305143234000185E-4</v>
      </c>
      <c r="AG737" s="5">
        <f t="shared" ref="AG737:AG774" si="974">_xlfn.POISSON.DIST(4,K737,FALSE) * _xlfn.POISSON.DIST(3,L737,FALSE)</f>
        <v>7.5556878349733746E-5</v>
      </c>
      <c r="AH737" s="5">
        <f t="shared" ref="AH737:AH774" si="975">_xlfn.POISSON.DIST(0,K737,FALSE) * _xlfn.POISSON.DIST(4,L737,FALSE)</f>
        <v>9.0619261157994413E-4</v>
      </c>
      <c r="AI737" s="5">
        <f t="shared" ref="AI737:AI774" si="976">_xlfn.POISSON.DIST(1,K737,FALSE) * _xlfn.POISSON.DIST(4,L737,FALSE)</f>
        <v>6.4823973365204894E-4</v>
      </c>
      <c r="AJ737" s="5">
        <f t="shared" ref="AJ737:AJ774" si="977">_xlfn.POISSON.DIST(2,K737,FALSE) * _xlfn.POISSON.DIST(4,L737,FALSE)</f>
        <v>2.3185730434980941E-4</v>
      </c>
      <c r="AK737" s="5">
        <f t="shared" ref="AK737:AK774" si="978">_xlfn.POISSON.DIST(3,K737,FALSE) * _xlfn.POISSON.DIST(4,L737,FALSE)</f>
        <v>5.5285934909193495E-5</v>
      </c>
      <c r="AL737" s="5">
        <f t="shared" ref="AL737:AL774" si="979">_xlfn.POISSON.DIST(5,K737,FALSE) * _xlfn.POISSON.DIST(5,L737,FALSE)</f>
        <v>1.4808146457942168E-7</v>
      </c>
      <c r="AM737" s="5">
        <f t="shared" ref="AM737:AM774" si="980">_xlfn.POISSON.DIST(5,K737,FALSE) * _xlfn.POISSON.DIST(0,L737,FALSE)</f>
        <v>4.5227547382469934E-4</v>
      </c>
      <c r="AN737" s="5">
        <f t="shared" ref="AN737:AN774" si="981">_xlfn.POISSON.DIST(5,K737,FALSE) * _xlfn.POISSON.DIST(1,L737,FALSE)</f>
        <v>2.3673300955285448E-4</v>
      </c>
      <c r="AO737" s="5">
        <f t="shared" ref="AO737:AO774" si="982">_xlfn.POISSON.DIST(5,K737,FALSE) * _xlfn.POISSON.DIST(2,L737,FALSE)</f>
        <v>6.1956176108804217E-5</v>
      </c>
      <c r="AP737" s="5">
        <f t="shared" ref="AP737:AP774" si="983">_xlfn.POISSON.DIST(5,K737,FALSE) * _xlfn.POISSON.DIST(3,L737,FALSE)</f>
        <v>1.080983668838725E-5</v>
      </c>
      <c r="AQ737" s="5">
        <f t="shared" ref="AQ737:AQ774" si="984">_xlfn.POISSON.DIST(5,K737,FALSE) * _xlfn.POISSON.DIST(4,L737,FALSE)</f>
        <v>1.4145389923402381E-6</v>
      </c>
      <c r="AR737" s="5">
        <f t="shared" ref="AR737:AR774" si="985">_xlfn.POISSON.DIST(0,K737,FALSE) * _xlfn.POISSON.DIST(5,L737,FALSE)</f>
        <v>9.4865061932158045E-5</v>
      </c>
      <c r="AS737" s="5">
        <f t="shared" ref="AS737:AS774" si="986">_xlfn.POISSON.DIST(1,K737,FALSE) * _xlfn.POISSON.DIST(5,L737,FALSE)</f>
        <v>6.7861182814733383E-5</v>
      </c>
      <c r="AT737" s="5">
        <f t="shared" ref="AT737:AT774" si="987">_xlfn.POISSON.DIST(2,K737,FALSE) * _xlfn.POISSON.DIST(5,L737,FALSE)</f>
        <v>2.4272055692684799E-5</v>
      </c>
      <c r="AU737" s="5">
        <f t="shared" ref="AU737:AU774" si="988">_xlfn.POISSON.DIST(3,K737,FALSE) * _xlfn.POISSON.DIST(5,L737,FALSE)</f>
        <v>5.787625690297534E-6</v>
      </c>
      <c r="AV737" s="5">
        <f t="shared" ref="AV737:AV774" si="989">_xlfn.POISSON.DIST(4,K737,FALSE) * _xlfn.POISSON.DIST(5,L737,FALSE)</f>
        <v>1.035036284784708E-6</v>
      </c>
      <c r="AW737" s="5">
        <f t="shared" ref="AW737:AW774" si="990">_xlfn.POISSON.DIST(6,K737,FALSE) * _xlfn.POISSON.DIST(6,L737,FALSE)</f>
        <v>1.5401716065910251E-9</v>
      </c>
      <c r="AX737" s="5">
        <f t="shared" ref="AX737:AX774" si="991">_xlfn.POISSON.DIST(6,K737,FALSE) * _xlfn.POISSON.DIST(0,L737,FALSE)</f>
        <v>5.392211489091593E-5</v>
      </c>
      <c r="AY737" s="5">
        <f t="shared" ref="AY737:AY774" si="992">_xlfn.POISSON.DIST(6,K737,FALSE) * _xlfn.POISSON.DIST(1,L737,FALSE)</f>
        <v>2.8224268788293946E-5</v>
      </c>
      <c r="AZ737" s="5">
        <f t="shared" ref="AZ737:AZ774" si="993">_xlfn.POISSON.DIST(6,K737,FALSE) * _xlfn.POISSON.DIST(2,L737,FALSE)</f>
        <v>7.386666400653973E-6</v>
      </c>
      <c r="BA737" s="5">
        <f t="shared" ref="BA737:BA774" si="994">_xlfn.POISSON.DIST(6,K737,FALSE) * _xlfn.POISSON.DIST(3,L737,FALSE)</f>
        <v>1.2887925381715075E-6</v>
      </c>
      <c r="BB737" s="5">
        <f t="shared" ref="BB737:BB774" si="995">_xlfn.POISSON.DIST(6,K737,FALSE) * _xlfn.POISSON.DIST(4,L737,FALSE)</f>
        <v>1.6864707125864337E-7</v>
      </c>
      <c r="BC737" s="5">
        <f t="shared" ref="BC737:BC774" si="996">_xlfn.POISSON.DIST(6,K737,FALSE) * _xlfn.POISSON.DIST(5,L737,FALSE)</f>
        <v>1.7654872325359798E-8</v>
      </c>
      <c r="BD737" s="5">
        <f t="shared" ref="BD737:BD774" si="997">_xlfn.POISSON.DIST(0,K737,FALSE) * _xlfn.POISSON.DIST(6,L737,FALSE)</f>
        <v>8.2758159987107888E-6</v>
      </c>
      <c r="BE737" s="5">
        <f t="shared" ref="BE737:BE774" si="998">_xlfn.POISSON.DIST(1,K737,FALSE) * _xlfn.POISSON.DIST(6,L737,FALSE)</f>
        <v>5.9200579327217057E-6</v>
      </c>
      <c r="BF737" s="5">
        <f t="shared" ref="BF737:BF774" si="999">_xlfn.POISSON.DIST(2,K737,FALSE) * _xlfn.POISSON.DIST(6,L737,FALSE)</f>
        <v>2.1174398954883029E-6</v>
      </c>
      <c r="BG737" s="5">
        <f t="shared" ref="BG737:BG774" si="1000">_xlfn.POISSON.DIST(3,K737,FALSE) * _xlfn.POISSON.DIST(6,L737,FALSE)</f>
        <v>5.0489953104723926E-7</v>
      </c>
      <c r="BH737" s="5">
        <f t="shared" ref="BH737:BH774" si="1001">_xlfn.POISSON.DIST(4,K737,FALSE) * _xlfn.POISSON.DIST(6,L737,FALSE)</f>
        <v>9.0294252387598718E-8</v>
      </c>
      <c r="BI737" s="5">
        <f t="shared" ref="BI737:BI774" si="1002">_xlfn.POISSON.DIST(5,K737,FALSE) * _xlfn.POISSON.DIST(6,L737,FALSE)</f>
        <v>1.2918296037747863E-8</v>
      </c>
      <c r="BJ737" s="8">
        <f t="shared" ref="BJ737:BJ774" si="1003">SUM(N737,Q737,T737,W737,X737,Y737,AD737,AE737,AF737,AG737,AM737,AN737,AO737,AP737,AQ737,AX737,AY737,AZ737,BA737,BB737,BC737)</f>
        <v>0.35572891186786482</v>
      </c>
      <c r="BK737" s="8">
        <f t="shared" ref="BK737:BK774" si="1004">SUM(M737,P737,S737,V737,AC737,AL737,AY737)</f>
        <v>0.40884357546153322</v>
      </c>
      <c r="BL737" s="8">
        <f t="shared" ref="BL737:BL774" si="1005">SUM(O737,R737,U737,AA737,AB737,AH737,AI737,AJ737,AK737,AR737,AS737,AT737,AU737,AV737,BD737,BE737,BF737,BG737,BH737,BI737)</f>
        <v>0.2285190999347877</v>
      </c>
      <c r="BM737" s="8">
        <f t="shared" ref="BM737:BM774" si="1006">SUM(S737:BI737)</f>
        <v>0.12901586468128615</v>
      </c>
      <c r="BN737" s="8">
        <f t="shared" ref="BN737:BN774" si="1007">SUM(M737:R737)</f>
        <v>0.87097257876157819</v>
      </c>
    </row>
    <row r="738" spans="1:66" x14ac:dyDescent="0.25">
      <c r="A738" t="s">
        <v>99</v>
      </c>
      <c r="B738" t="s">
        <v>102</v>
      </c>
      <c r="C738" t="s">
        <v>417</v>
      </c>
      <c r="D738" s="11">
        <v>44295</v>
      </c>
      <c r="E738">
        <f>VLOOKUP(A738,home!$A$2:$E$405,3,FALSE)</f>
        <v>1.3478000000000001</v>
      </c>
      <c r="F738">
        <f>VLOOKUP(B738,home!$B$2:$E$405,3,FALSE)</f>
        <v>1.0323</v>
      </c>
      <c r="G738">
        <f>VLOOKUP(C738,away!$B$2:$E$405,4,FALSE)</f>
        <v>0.8387</v>
      </c>
      <c r="H738">
        <f>VLOOKUP(A738,away!$A$2:$E$405,3,FALSE)</f>
        <v>1.2736000000000001</v>
      </c>
      <c r="I738">
        <f>VLOOKUP(C738,away!$B$2:$E$405,3,FALSE)</f>
        <v>0.751</v>
      </c>
      <c r="J738">
        <f>VLOOKUP(B738,home!$B$2:$E$405,4,FALSE)</f>
        <v>1.3313999999999999</v>
      </c>
      <c r="K738" s="3">
        <f t="shared" si="952"/>
        <v>1.1669117754780003</v>
      </c>
      <c r="L738" s="3">
        <f t="shared" si="953"/>
        <v>1.27344895104</v>
      </c>
      <c r="M738" s="5">
        <f t="shared" si="954"/>
        <v>8.7129415901688448E-2</v>
      </c>
      <c r="N738" s="5">
        <f t="shared" si="955"/>
        <v>0.10167234140620039</v>
      </c>
      <c r="O738" s="5">
        <f t="shared" si="956"/>
        <v>0.11095486328473303</v>
      </c>
      <c r="P738" s="5">
        <f t="shared" si="957"/>
        <v>0.12947453651350663</v>
      </c>
      <c r="Q738" s="5">
        <f t="shared" si="958"/>
        <v>5.9321326213657363E-2</v>
      </c>
      <c r="R738" s="5">
        <f t="shared" si="959"/>
        <v>7.0647677131364967E-2</v>
      </c>
      <c r="S738" s="5">
        <f t="shared" si="960"/>
        <v>4.8099873710568834E-2</v>
      </c>
      <c r="T738" s="5">
        <f t="shared" si="961"/>
        <v>7.5542680641083604E-2</v>
      </c>
      <c r="U738" s="5">
        <f t="shared" si="962"/>
        <v>8.2439606354757625E-2</v>
      </c>
      <c r="V738" s="5">
        <f t="shared" si="963"/>
        <v>7.9418373622533976E-3</v>
      </c>
      <c r="W738" s="5">
        <f t="shared" si="964"/>
        <v>2.3074251365229517E-2</v>
      </c>
      <c r="X738" s="5">
        <f t="shared" si="965"/>
        <v>2.9383881197084811E-2</v>
      </c>
      <c r="Y738" s="5">
        <f t="shared" si="966"/>
        <v>1.8709436343955822E-2</v>
      </c>
      <c r="Z738" s="5">
        <f t="shared" si="967"/>
        <v>2.9988736778783102E-2</v>
      </c>
      <c r="AA738" s="5">
        <f t="shared" si="968"/>
        <v>3.4994210078872198E-2</v>
      </c>
      <c r="AB738" s="5">
        <f t="shared" si="969"/>
        <v>2.0417577907293451E-2</v>
      </c>
      <c r="AC738" s="5">
        <f t="shared" si="970"/>
        <v>7.37599423872847E-4</v>
      </c>
      <c r="AD738" s="5">
        <f t="shared" si="971"/>
        <v>6.7314039071064138E-3</v>
      </c>
      <c r="AE738" s="5">
        <f t="shared" si="972"/>
        <v>8.5720992445312179E-3</v>
      </c>
      <c r="AF738" s="5">
        <f t="shared" si="973"/>
        <v>5.4580653955795299E-3</v>
      </c>
      <c r="AG738" s="5">
        <f t="shared" si="974"/>
        <v>2.3168558842361583E-3</v>
      </c>
      <c r="AH738" s="5">
        <f t="shared" si="975"/>
        <v>9.5472813484890045E-3</v>
      </c>
      <c r="AI738" s="5">
        <f t="shared" si="976"/>
        <v>1.1140835029353301E-2</v>
      </c>
      <c r="AJ738" s="5">
        <f t="shared" si="977"/>
        <v>6.5001857922050823E-3</v>
      </c>
      <c r="AK738" s="5">
        <f t="shared" si="978"/>
        <v>2.528381114572968E-3</v>
      </c>
      <c r="AL738" s="5">
        <f t="shared" si="979"/>
        <v>4.3842985770189555E-5</v>
      </c>
      <c r="AM738" s="5">
        <f t="shared" si="980"/>
        <v>1.5709908969402191E-3</v>
      </c>
      <c r="AN738" s="5">
        <f t="shared" si="981"/>
        <v>2.0005767098019104E-3</v>
      </c>
      <c r="AO738" s="5">
        <f t="shared" si="982"/>
        <v>1.2738161562861491E-3</v>
      </c>
      <c r="AP738" s="5">
        <f t="shared" si="983"/>
        <v>5.4071328268013371E-4</v>
      </c>
      <c r="AQ738" s="5">
        <f t="shared" si="984"/>
        <v>1.7214269066060287E-4</v>
      </c>
      <c r="AR738" s="5">
        <f t="shared" si="985"/>
        <v>2.4315950837034144E-3</v>
      </c>
      <c r="AS738" s="5">
        <f t="shared" si="986"/>
        <v>2.8374569363679284E-3</v>
      </c>
      <c r="AT738" s="5">
        <f t="shared" si="987"/>
        <v>1.6555309557297335E-3</v>
      </c>
      <c r="AU738" s="5">
        <f t="shared" si="988"/>
        <v>6.43952855636458E-4</v>
      </c>
      <c r="AV738" s="5">
        <f t="shared" si="989"/>
        <v>1.8785904252371696E-4</v>
      </c>
      <c r="AW738" s="5">
        <f t="shared" si="990"/>
        <v>1.8097441614796129E-6</v>
      </c>
      <c r="AX738" s="5">
        <f t="shared" si="991"/>
        <v>3.0553462946804734E-4</v>
      </c>
      <c r="AY738" s="5">
        <f t="shared" si="992"/>
        <v>3.8908275340247985E-4</v>
      </c>
      <c r="AZ738" s="5">
        <f t="shared" si="993"/>
        <v>2.4773851209407158E-4</v>
      </c>
      <c r="BA738" s="5">
        <f t="shared" si="994"/>
        <v>1.0516078278613526E-4</v>
      </c>
      <c r="BB738" s="5">
        <f t="shared" si="995"/>
        <v>3.3479222132387316E-5</v>
      </c>
      <c r="BC738" s="5">
        <f t="shared" si="996"/>
        <v>8.5268160612247508E-6</v>
      </c>
      <c r="BD738" s="5">
        <f t="shared" si="997"/>
        <v>5.1608536811602215E-4</v>
      </c>
      <c r="BE738" s="5">
        <f t="shared" si="998"/>
        <v>6.0222609320648472E-4</v>
      </c>
      <c r="BF738" s="5">
        <f t="shared" si="999"/>
        <v>3.5137235983137951E-4</v>
      </c>
      <c r="BG738" s="5">
        <f t="shared" si="1000"/>
        <v>1.3667351475490995E-4</v>
      </c>
      <c r="BH738" s="5">
        <f t="shared" si="1001"/>
        <v>3.9871483440867665E-5</v>
      </c>
      <c r="BI738" s="5">
        <f t="shared" si="1002"/>
        <v>9.3053007065849189E-6</v>
      </c>
      <c r="BJ738" s="8">
        <f t="shared" si="1003"/>
        <v>0.33743010405097823</v>
      </c>
      <c r="BK738" s="8">
        <f t="shared" si="1004"/>
        <v>0.27381618865106289</v>
      </c>
      <c r="BL738" s="8">
        <f t="shared" si="1005"/>
        <v>0.35858254703565923</v>
      </c>
      <c r="BM738" s="8">
        <f t="shared" si="1006"/>
        <v>0.44023014305609154</v>
      </c>
      <c r="BN738" s="8">
        <f t="shared" si="1007"/>
        <v>0.55920016045115084</v>
      </c>
    </row>
    <row r="739" spans="1:66" x14ac:dyDescent="0.25">
      <c r="A739" t="s">
        <v>99</v>
      </c>
      <c r="B739" t="s">
        <v>100</v>
      </c>
      <c r="C739" t="s">
        <v>113</v>
      </c>
      <c r="D739" s="11">
        <v>44295</v>
      </c>
      <c r="E739">
        <f>VLOOKUP(A739,home!$A$2:$E$405,3,FALSE)</f>
        <v>1.3478000000000001</v>
      </c>
      <c r="F739">
        <f>VLOOKUP(B739,home!$B$2:$E$405,3,FALSE)</f>
        <v>1</v>
      </c>
      <c r="G739">
        <f>VLOOKUP(C739,away!$B$2:$E$405,4,FALSE)</f>
        <v>1.1291</v>
      </c>
      <c r="H739">
        <f>VLOOKUP(A739,away!$A$2:$E$405,3,FALSE)</f>
        <v>1.2736000000000001</v>
      </c>
      <c r="I739">
        <f>VLOOKUP(C739,away!$B$2:$E$405,3,FALSE)</f>
        <v>1.2971999999999999</v>
      </c>
      <c r="J739">
        <f>VLOOKUP(B739,home!$B$2:$E$405,4,FALSE)</f>
        <v>0.88759999999999994</v>
      </c>
      <c r="K739" s="3">
        <f t="shared" si="952"/>
        <v>1.5218009800000001</v>
      </c>
      <c r="L739" s="3">
        <f t="shared" si="953"/>
        <v>1.4664163153919998</v>
      </c>
      <c r="M739" s="5">
        <f t="shared" si="954"/>
        <v>5.0377164323903677E-2</v>
      </c>
      <c r="N739" s="5">
        <f t="shared" si="955"/>
        <v>7.6664018037737647E-2</v>
      </c>
      <c r="O739" s="5">
        <f t="shared" si="956"/>
        <v>7.3873895687756139E-2</v>
      </c>
      <c r="P739" s="5">
        <f t="shared" si="957"/>
        <v>0.11242136685404507</v>
      </c>
      <c r="Q739" s="5">
        <f t="shared" si="958"/>
        <v>5.8333688890283432E-2</v>
      </c>
      <c r="R739" s="5">
        <f t="shared" si="959"/>
        <v>5.4164942959046156E-2</v>
      </c>
      <c r="S739" s="5">
        <f t="shared" si="960"/>
        <v>6.2719705917105684E-2</v>
      </c>
      <c r="T739" s="5">
        <f t="shared" si="961"/>
        <v>8.5541473125712669E-2</v>
      </c>
      <c r="U739" s="5">
        <f t="shared" si="962"/>
        <v>8.2428263276720537E-2</v>
      </c>
      <c r="V739" s="5">
        <f t="shared" si="963"/>
        <v>1.5551656219449858E-2</v>
      </c>
      <c r="W739" s="5">
        <f t="shared" si="964"/>
        <v>2.9590754973416143E-2</v>
      </c>
      <c r="X739" s="5">
        <f t="shared" si="965"/>
        <v>4.3392365877784396E-2</v>
      </c>
      <c r="Y739" s="5">
        <f t="shared" si="966"/>
        <v>3.1815636643321071E-2</v>
      </c>
      <c r="Z739" s="5">
        <f t="shared" si="967"/>
        <v>2.6476118692474102E-2</v>
      </c>
      <c r="AA739" s="5">
        <f t="shared" si="968"/>
        <v>4.0291383372803406E-2</v>
      </c>
      <c r="AB739" s="5">
        <f t="shared" si="969"/>
        <v>3.0657733351143971E-2</v>
      </c>
      <c r="AC739" s="5">
        <f t="shared" si="970"/>
        <v>2.169061211188979E-3</v>
      </c>
      <c r="AD739" s="5">
        <f t="shared" si="971"/>
        <v>1.1257809979371144E-2</v>
      </c>
      <c r="AE739" s="5">
        <f t="shared" si="972"/>
        <v>1.650863622933272E-2</v>
      </c>
      <c r="AF739" s="5">
        <f t="shared" si="973"/>
        <v>1.2104266755782482E-2</v>
      </c>
      <c r="AG739" s="5">
        <f t="shared" si="974"/>
        <v>5.9166314188454742E-3</v>
      </c>
      <c r="AH739" s="5">
        <f t="shared" si="975"/>
        <v>9.7062531047247772E-3</v>
      </c>
      <c r="AI739" s="5">
        <f t="shared" si="976"/>
        <v>1.4770985486898208E-2</v>
      </c>
      <c r="AJ739" s="5">
        <f t="shared" si="977"/>
        <v>1.1239250094763738E-2</v>
      </c>
      <c r="AK739" s="5">
        <f t="shared" si="978"/>
        <v>5.7013006028921826E-3</v>
      </c>
      <c r="AL739" s="5">
        <f t="shared" si="979"/>
        <v>1.9361854080083706E-4</v>
      </c>
      <c r="AM739" s="5">
        <f t="shared" si="980"/>
        <v>3.4264292518521563E-3</v>
      </c>
      <c r="AN739" s="5">
        <f t="shared" si="981"/>
        <v>5.0245717584524062E-3</v>
      </c>
      <c r="AO739" s="5">
        <f t="shared" si="982"/>
        <v>3.6840570022262397E-3</v>
      </c>
      <c r="AP739" s="5">
        <f t="shared" si="983"/>
        <v>1.8007870982995661E-3</v>
      </c>
      <c r="AQ739" s="5">
        <f t="shared" si="984"/>
        <v>6.6017589537347495E-4</v>
      </c>
      <c r="AR739" s="5">
        <f t="shared" si="985"/>
        <v>2.8466815828185324E-3</v>
      </c>
      <c r="AS739" s="5">
        <f t="shared" si="986"/>
        <v>4.3320828224811935E-3</v>
      </c>
      <c r="AT739" s="5">
        <f t="shared" si="987"/>
        <v>3.2962839423465243E-3</v>
      </c>
      <c r="AU739" s="5">
        <f t="shared" si="988"/>
        <v>1.6720960446070677E-3</v>
      </c>
      <c r="AV739" s="5">
        <f t="shared" si="989"/>
        <v>6.3614934983429003E-4</v>
      </c>
      <c r="AW739" s="5">
        <f t="shared" si="990"/>
        <v>1.2002164791021958E-5</v>
      </c>
      <c r="AX739" s="5">
        <f t="shared" si="991"/>
        <v>8.6905723222821399E-4</v>
      </c>
      <c r="AY739" s="5">
        <f t="shared" si="992"/>
        <v>1.2743997043488671E-3</v>
      </c>
      <c r="AZ739" s="5">
        <f t="shared" si="993"/>
        <v>9.3440025939396003E-4</v>
      </c>
      <c r="BA739" s="5">
        <f t="shared" si="994"/>
        <v>4.5673992849393983E-4</v>
      </c>
      <c r="BB739" s="5">
        <f t="shared" si="995"/>
        <v>1.6744272075862212E-4</v>
      </c>
      <c r="BC739" s="5">
        <f t="shared" si="996"/>
        <v>4.9108147522814017E-5</v>
      </c>
      <c r="BD739" s="5">
        <f t="shared" si="997"/>
        <v>6.9573671962850356E-4</v>
      </c>
      <c r="BE739" s="5">
        <f t="shared" si="998"/>
        <v>1.058772821752642E-3</v>
      </c>
      <c r="BF739" s="5">
        <f t="shared" si="999"/>
        <v>8.0562075887026811E-4</v>
      </c>
      <c r="BG739" s="5">
        <f t="shared" si="1000"/>
        <v>4.0866482011903918E-4</v>
      </c>
      <c r="BH739" s="5">
        <f t="shared" si="1001"/>
        <v>1.5547663093716944E-4</v>
      </c>
      <c r="BI739" s="5">
        <f t="shared" si="1002"/>
        <v>4.7320897865456539E-5</v>
      </c>
      <c r="BJ739" s="8">
        <f t="shared" si="1003"/>
        <v>0.38947245093053739</v>
      </c>
      <c r="BK739" s="8">
        <f t="shared" si="1004"/>
        <v>0.24470697277084297</v>
      </c>
      <c r="BL739" s="8">
        <f t="shared" si="1005"/>
        <v>0.33878889432800985</v>
      </c>
      <c r="BM739" s="8">
        <f t="shared" si="1006"/>
        <v>0.57234696242953409</v>
      </c>
      <c r="BN739" s="8">
        <f t="shared" si="1007"/>
        <v>0.42583507675277216</v>
      </c>
    </row>
    <row r="740" spans="1:66" x14ac:dyDescent="0.25">
      <c r="A740" t="s">
        <v>99</v>
      </c>
      <c r="B740" t="s">
        <v>126</v>
      </c>
      <c r="C740" t="s">
        <v>115</v>
      </c>
      <c r="D740" s="11">
        <v>44295</v>
      </c>
      <c r="E740">
        <f>VLOOKUP(A740,home!$A$2:$E$405,3,FALSE)</f>
        <v>1.3478000000000001</v>
      </c>
      <c r="F740">
        <f>VLOOKUP(B740,home!$B$2:$E$405,3,FALSE)</f>
        <v>1.2758</v>
      </c>
      <c r="G740">
        <f>VLOOKUP(C740,away!$B$2:$E$405,4,FALSE)</f>
        <v>1.0968</v>
      </c>
      <c r="H740">
        <f>VLOOKUP(A740,away!$A$2:$E$405,3,FALSE)</f>
        <v>1.2736000000000001</v>
      </c>
      <c r="I740">
        <f>VLOOKUP(C740,away!$B$2:$E$405,3,FALSE)</f>
        <v>0.95589999999999997</v>
      </c>
      <c r="J740">
        <f>VLOOKUP(B740,home!$B$2:$E$405,4,FALSE)</f>
        <v>0.83030000000000004</v>
      </c>
      <c r="K740" s="3">
        <f t="shared" si="952"/>
        <v>1.8859730896320002</v>
      </c>
      <c r="L740" s="3">
        <f t="shared" si="953"/>
        <v>1.0108356494720001</v>
      </c>
      <c r="M740" s="5">
        <f t="shared" si="954"/>
        <v>5.519909398748421E-2</v>
      </c>
      <c r="N740" s="5">
        <f t="shared" si="955"/>
        <v>0.10410400583246275</v>
      </c>
      <c r="O740" s="5">
        <f t="shared" si="956"/>
        <v>5.5797212021104575E-2</v>
      </c>
      <c r="P740" s="5">
        <f t="shared" si="957"/>
        <v>0.10523204034829436</v>
      </c>
      <c r="Q740" s="5">
        <f t="shared" si="958"/>
        <v>9.8168676761458781E-2</v>
      </c>
      <c r="R740" s="5">
        <f t="shared" si="959"/>
        <v>2.8200905526040067E-2</v>
      </c>
      <c r="S740" s="5">
        <f t="shared" si="960"/>
        <v>5.0153822807200037E-2</v>
      </c>
      <c r="T740" s="5">
        <f t="shared" si="961"/>
        <v>9.9232398131976027E-2</v>
      </c>
      <c r="U740" s="5">
        <f t="shared" si="962"/>
        <v>5.3186148925365925E-2</v>
      </c>
      <c r="V740" s="5">
        <f t="shared" si="963"/>
        <v>1.0623743422844268E-2</v>
      </c>
      <c r="W740" s="5">
        <f t="shared" si="964"/>
        <v>6.171449420563118E-2</v>
      </c>
      <c r="X740" s="5">
        <f t="shared" si="965"/>
        <v>6.2383210832185176E-2</v>
      </c>
      <c r="Y740" s="5">
        <f t="shared" si="966"/>
        <v>3.1529586718850311E-2</v>
      </c>
      <c r="Z740" s="5">
        <f t="shared" si="967"/>
        <v>9.5021602177044109E-3</v>
      </c>
      <c r="AA740" s="5">
        <f t="shared" si="968"/>
        <v>1.7920818463962266E-2</v>
      </c>
      <c r="AB740" s="5">
        <f t="shared" si="969"/>
        <v>1.6899090683606555E-2</v>
      </c>
      <c r="AC740" s="5">
        <f t="shared" si="970"/>
        <v>1.265824893765647E-3</v>
      </c>
      <c r="AD740" s="5">
        <f t="shared" si="971"/>
        <v>2.9097968828017594E-2</v>
      </c>
      <c r="AE740" s="5">
        <f t="shared" si="972"/>
        <v>2.9413264218585176E-2</v>
      </c>
      <c r="AF740" s="5">
        <f t="shared" si="973"/>
        <v>1.4865988019742545E-2</v>
      </c>
      <c r="AG740" s="5">
        <f t="shared" si="974"/>
        <v>5.0090235516598094E-3</v>
      </c>
      <c r="AH740" s="5">
        <f t="shared" si="975"/>
        <v>2.4012805737625596E-3</v>
      </c>
      <c r="AI740" s="5">
        <f t="shared" si="976"/>
        <v>4.5287505427722766E-3</v>
      </c>
      <c r="AJ740" s="5">
        <f t="shared" si="977"/>
        <v>4.2705508266624144E-3</v>
      </c>
      <c r="AK740" s="5">
        <f t="shared" si="978"/>
        <v>2.6847146456636687E-3</v>
      </c>
      <c r="AL740" s="5">
        <f t="shared" si="979"/>
        <v>9.6527190337453717E-5</v>
      </c>
      <c r="AM740" s="5">
        <f t="shared" si="980"/>
        <v>1.0975597234518401E-2</v>
      </c>
      <c r="AN740" s="5">
        <f t="shared" si="981"/>
        <v>1.1094524958897496E-2</v>
      </c>
      <c r="AO740" s="5">
        <f t="shared" si="982"/>
        <v>5.6073706712052324E-3</v>
      </c>
      <c r="AP740" s="5">
        <f t="shared" si="983"/>
        <v>1.8893767247526623E-3</v>
      </c>
      <c r="AQ740" s="5">
        <f t="shared" si="984"/>
        <v>4.7746233716565944E-4</v>
      </c>
      <c r="AR740" s="5">
        <f t="shared" si="985"/>
        <v>4.8546000166875493E-4</v>
      </c>
      <c r="AS740" s="5">
        <f t="shared" si="986"/>
        <v>9.155644992399776E-4</v>
      </c>
      <c r="AT740" s="5">
        <f t="shared" si="987"/>
        <v>8.6336500369449789E-4</v>
      </c>
      <c r="AU740" s="5">
        <f t="shared" si="988"/>
        <v>5.4276105449928508E-4</v>
      </c>
      <c r="AV740" s="5">
        <f t="shared" si="989"/>
        <v>2.5590818572148474E-4</v>
      </c>
      <c r="AW740" s="5">
        <f t="shared" si="990"/>
        <v>5.1116746744075803E-6</v>
      </c>
      <c r="AX740" s="5">
        <f t="shared" si="991"/>
        <v>3.4499468378235139E-3</v>
      </c>
      <c r="AY740" s="5">
        <f t="shared" si="992"/>
        <v>3.4873292524552043E-3</v>
      </c>
      <c r="AZ740" s="5">
        <f t="shared" si="993"/>
        <v>1.7625583649141304E-3</v>
      </c>
      <c r="BA740" s="5">
        <f t="shared" si="994"/>
        <v>5.9388560984342722E-4</v>
      </c>
      <c r="BB740" s="5">
        <f t="shared" si="995"/>
        <v>1.500801865345389E-4</v>
      </c>
      <c r="BC740" s="5">
        <f t="shared" si="996"/>
        <v>3.0341280565703919E-5</v>
      </c>
      <c r="BD740" s="5">
        <f t="shared" si="997"/>
        <v>8.1786712679918992E-5</v>
      </c>
      <c r="BE740" s="5">
        <f t="shared" si="998"/>
        <v>1.542475392037915E-4</v>
      </c>
      <c r="BF740" s="5">
        <f t="shared" si="999"/>
        <v>1.4545335404015386E-4</v>
      </c>
      <c r="BG740" s="5">
        <f t="shared" si="1000"/>
        <v>9.1440370505482054E-5</v>
      </c>
      <c r="BH740" s="5">
        <f t="shared" si="1001"/>
        <v>4.3113519519829688E-5</v>
      </c>
      <c r="BI740" s="5">
        <f t="shared" si="1002"/>
        <v>1.626218752274456E-5</v>
      </c>
      <c r="BJ740" s="8">
        <f t="shared" si="1003"/>
        <v>0.57503709055924512</v>
      </c>
      <c r="BK740" s="8">
        <f t="shared" si="1004"/>
        <v>0.2260583819023812</v>
      </c>
      <c r="BL740" s="8">
        <f t="shared" si="1005"/>
        <v>0.18948483463723625</v>
      </c>
      <c r="BM740" s="8">
        <f t="shared" si="1006"/>
        <v>0.54989831526194133</v>
      </c>
      <c r="BN740" s="8">
        <f t="shared" si="1007"/>
        <v>0.4467019344768447</v>
      </c>
    </row>
    <row r="741" spans="1:66" x14ac:dyDescent="0.25">
      <c r="A741" t="s">
        <v>122</v>
      </c>
      <c r="B741" t="s">
        <v>127</v>
      </c>
      <c r="C741" t="s">
        <v>143</v>
      </c>
      <c r="D741" s="11">
        <v>44295</v>
      </c>
      <c r="E741">
        <f>VLOOKUP(A741,home!$A$2:$E$405,3,FALSE)</f>
        <v>1.2608999999999999</v>
      </c>
      <c r="F741">
        <f>VLOOKUP(B741,home!$B$2:$E$405,3,FALSE)</f>
        <v>0.75860000000000005</v>
      </c>
      <c r="G741">
        <f>VLOOKUP(C741,away!$B$2:$E$405,4,FALSE)</f>
        <v>0.89649999999999996</v>
      </c>
      <c r="H741">
        <f>VLOOKUP(A741,away!$A$2:$E$405,3,FALSE)</f>
        <v>1.0995999999999999</v>
      </c>
      <c r="I741">
        <f>VLOOKUP(C741,away!$B$2:$E$405,3,FALSE)</f>
        <v>0.98850000000000005</v>
      </c>
      <c r="J741">
        <f>VLOOKUP(B741,home!$B$2:$E$405,4,FALSE)</f>
        <v>0.75129999999999997</v>
      </c>
      <c r="K741" s="3">
        <f t="shared" si="952"/>
        <v>0.85751905040999998</v>
      </c>
      <c r="L741" s="3">
        <f t="shared" si="953"/>
        <v>0.81662899097999986</v>
      </c>
      <c r="M741" s="5">
        <f t="shared" si="954"/>
        <v>0.1874678262947721</v>
      </c>
      <c r="N741" s="5">
        <f t="shared" si="955"/>
        <v>0.16075723238671979</v>
      </c>
      <c r="O741" s="5">
        <f t="shared" si="956"/>
        <v>0.1530916618283136</v>
      </c>
      <c r="P741" s="5">
        <f t="shared" si="957"/>
        <v>0.13127901647670431</v>
      </c>
      <c r="Q741" s="5">
        <f t="shared" si="958"/>
        <v>6.8926194631399818E-2</v>
      </c>
      <c r="R741" s="5">
        <f t="shared" si="959"/>
        <v>6.2509544663153546E-2</v>
      </c>
      <c r="S741" s="5">
        <f t="shared" si="960"/>
        <v>2.2982850587908339E-2</v>
      </c>
      <c r="T741" s="5">
        <f t="shared" si="961"/>
        <v>5.6287128773931105E-2</v>
      </c>
      <c r="U741" s="5">
        <f t="shared" si="962"/>
        <v>5.360312538110891E-2</v>
      </c>
      <c r="V741" s="5">
        <f t="shared" si="963"/>
        <v>1.7882570872410212E-3</v>
      </c>
      <c r="W741" s="5">
        <f t="shared" si="964"/>
        <v>1.9701841656230939E-2</v>
      </c>
      <c r="X741" s="5">
        <f t="shared" si="965"/>
        <v>1.6089095072175597E-2</v>
      </c>
      <c r="Y741" s="5">
        <f t="shared" si="966"/>
        <v>6.5694107372860234E-3</v>
      </c>
      <c r="Z741" s="5">
        <f t="shared" si="967"/>
        <v>1.7015702128296777E-2</v>
      </c>
      <c r="AA741" s="5">
        <f t="shared" si="968"/>
        <v>1.4591288731116467E-2</v>
      </c>
      <c r="AB741" s="5">
        <f t="shared" si="969"/>
        <v>6.2561540284825625E-3</v>
      </c>
      <c r="AC741" s="5">
        <f t="shared" si="970"/>
        <v>7.8266973945759395E-5</v>
      </c>
      <c r="AD741" s="5">
        <f t="shared" si="971"/>
        <v>4.2236761370948329E-3</v>
      </c>
      <c r="AE741" s="5">
        <f t="shared" si="972"/>
        <v>3.4491763820620564E-3</v>
      </c>
      <c r="AF741" s="5">
        <f t="shared" si="973"/>
        <v>1.4083487142976918E-3</v>
      </c>
      <c r="AG741" s="5">
        <f t="shared" si="974"/>
        <v>3.8336612983496814E-4</v>
      </c>
      <c r="AH741" s="5">
        <f t="shared" si="975"/>
        <v>3.4738789149618074E-3</v>
      </c>
      <c r="AI741" s="5">
        <f t="shared" si="976"/>
        <v>2.9789173483973702E-3</v>
      </c>
      <c r="AJ741" s="5">
        <f t="shared" si="977"/>
        <v>1.2772391879237938E-3</v>
      </c>
      <c r="AK741" s="5">
        <f t="shared" si="978"/>
        <v>3.6508564519161711E-4</v>
      </c>
      <c r="AL741" s="5">
        <f t="shared" si="979"/>
        <v>2.1923359469802906E-6</v>
      </c>
      <c r="AM741" s="5">
        <f t="shared" si="980"/>
        <v>7.2437655006418798E-4</v>
      </c>
      <c r="AN741" s="5">
        <f t="shared" si="981"/>
        <v>5.9154689116849119E-4</v>
      </c>
      <c r="AO741" s="5">
        <f t="shared" si="982"/>
        <v>2.4153717042614035E-4</v>
      </c>
      <c r="AP741" s="5">
        <f t="shared" si="983"/>
        <v>6.5748751923087767E-5</v>
      </c>
      <c r="AQ741" s="5">
        <f t="shared" si="984"/>
        <v>1.3423084235286369E-5</v>
      </c>
      <c r="AR741" s="5">
        <f t="shared" si="985"/>
        <v>5.6737404662239165E-4</v>
      </c>
      <c r="AS741" s="5">
        <f t="shared" si="986"/>
        <v>4.8653405368691234E-4</v>
      </c>
      <c r="AT741" s="5">
        <f t="shared" si="987"/>
        <v>2.0860610985486448E-4</v>
      </c>
      <c r="AU741" s="5">
        <f t="shared" si="988"/>
        <v>5.9627904410822516E-5</v>
      </c>
      <c r="AV741" s="5">
        <f t="shared" si="989"/>
        <v>1.2783015992076691E-5</v>
      </c>
      <c r="AW741" s="5">
        <f t="shared" si="990"/>
        <v>4.2645496473611671E-8</v>
      </c>
      <c r="AX741" s="5">
        <f t="shared" si="991"/>
        <v>1.03527781891719E-4</v>
      </c>
      <c r="AY741" s="5">
        <f t="shared" si="992"/>
        <v>8.4543788064631977E-5</v>
      </c>
      <c r="AZ741" s="5">
        <f t="shared" si="993"/>
        <v>3.4520454170423683E-5</v>
      </c>
      <c r="BA741" s="5">
        <f t="shared" si="994"/>
        <v>9.3968012191214762E-6</v>
      </c>
      <c r="BB741" s="5">
        <f t="shared" si="995"/>
        <v>1.9184250745027003E-6</v>
      </c>
      <c r="BC741" s="5">
        <f t="shared" si="996"/>
        <v>3.1332830657237437E-7</v>
      </c>
      <c r="BD741" s="5">
        <f t="shared" si="997"/>
        <v>7.7222349200247156E-5</v>
      </c>
      <c r="BE741" s="5">
        <f t="shared" si="998"/>
        <v>6.6219635556625365E-5</v>
      </c>
      <c r="BF741" s="5">
        <f t="shared" si="999"/>
        <v>2.8392299500506818E-5</v>
      </c>
      <c r="BG741" s="5">
        <f t="shared" si="1000"/>
        <v>8.1156459022103087E-6</v>
      </c>
      <c r="BH741" s="5">
        <f t="shared" si="1001"/>
        <v>1.7398302418817977E-6</v>
      </c>
      <c r="BI741" s="5">
        <f t="shared" si="1002"/>
        <v>2.983875153786161E-7</v>
      </c>
      <c r="BJ741" s="8">
        <f t="shared" si="1003"/>
        <v>0.33966632364757698</v>
      </c>
      <c r="BK741" s="8">
        <f t="shared" si="1004"/>
        <v>0.34368295354458311</v>
      </c>
      <c r="BL741" s="8">
        <f t="shared" si="1005"/>
        <v>0.29966380900713357</v>
      </c>
      <c r="BM741" s="8">
        <f t="shared" si="1006"/>
        <v>0.23591281090395913</v>
      </c>
      <c r="BN741" s="8">
        <f t="shared" si="1007"/>
        <v>0.76403147628106316</v>
      </c>
    </row>
    <row r="742" spans="1:66" x14ac:dyDescent="0.25">
      <c r="A742" t="s">
        <v>122</v>
      </c>
      <c r="B742" t="s">
        <v>104</v>
      </c>
      <c r="C742" t="s">
        <v>128</v>
      </c>
      <c r="D742" s="11">
        <v>44295</v>
      </c>
      <c r="E742">
        <f>VLOOKUP(A742,home!$A$2:$E$405,3,FALSE)</f>
        <v>1.2608999999999999</v>
      </c>
      <c r="F742">
        <f>VLOOKUP(B742,home!$B$2:$E$405,3,FALSE)</f>
        <v>0.7419</v>
      </c>
      <c r="G742">
        <f>VLOOKUP(C742,away!$B$2:$E$405,4,FALSE)</f>
        <v>1.2069000000000001</v>
      </c>
      <c r="H742">
        <f>VLOOKUP(A742,away!$A$2:$E$405,3,FALSE)</f>
        <v>1.0995999999999999</v>
      </c>
      <c r="I742">
        <f>VLOOKUP(C742,away!$B$2:$E$405,3,FALSE)</f>
        <v>1.028</v>
      </c>
      <c r="J742">
        <f>VLOOKUP(B742,home!$B$2:$E$405,4,FALSE)</f>
        <v>1.0924</v>
      </c>
      <c r="K742" s="3">
        <f t="shared" si="952"/>
        <v>1.1290087377989999</v>
      </c>
      <c r="L742" s="3">
        <f t="shared" si="953"/>
        <v>1.2348367251200001</v>
      </c>
      <c r="M742" s="5">
        <f t="shared" si="954"/>
        <v>9.4057830958728508E-2</v>
      </c>
      <c r="N742" s="5">
        <f t="shared" si="955"/>
        <v>0.10619211301082578</v>
      </c>
      <c r="O742" s="5">
        <f t="shared" si="956"/>
        <v>0.11614606395296685</v>
      </c>
      <c r="P742" s="5">
        <f t="shared" si="957"/>
        <v>0.13112992106386104</v>
      </c>
      <c r="Q742" s="5">
        <f t="shared" si="958"/>
        <v>5.9945911737280595E-2</v>
      </c>
      <c r="R742" s="5">
        <f t="shared" si="959"/>
        <v>7.1710712623629852E-2</v>
      </c>
      <c r="S742" s="5">
        <f t="shared" si="960"/>
        <v>4.5703414651777977E-2</v>
      </c>
      <c r="T742" s="5">
        <f t="shared" si="961"/>
        <v>7.4023413333996146E-2</v>
      </c>
      <c r="U742" s="5">
        <f t="shared" si="962"/>
        <v>8.0962021145871158E-2</v>
      </c>
      <c r="V742" s="5">
        <f t="shared" si="963"/>
        <v>7.0796694314423691E-3</v>
      </c>
      <c r="W742" s="5">
        <f t="shared" si="964"/>
        <v>2.2559819382239141E-2</v>
      </c>
      <c r="X742" s="5">
        <f t="shared" si="965"/>
        <v>2.7857693485262881E-2</v>
      </c>
      <c r="Y742" s="5">
        <f t="shared" si="966"/>
        <v>1.7199851496369389E-2</v>
      </c>
      <c r="Z742" s="5">
        <f t="shared" si="967"/>
        <v>2.951700717739484E-2</v>
      </c>
      <c r="AA742" s="5">
        <f t="shared" si="968"/>
        <v>3.3324959016954571E-2</v>
      </c>
      <c r="AB742" s="5">
        <f t="shared" si="969"/>
        <v>1.8812084958467645E-2</v>
      </c>
      <c r="AC742" s="5">
        <f t="shared" si="970"/>
        <v>6.1687878898582888E-4</v>
      </c>
      <c r="AD742" s="5">
        <f t="shared" si="971"/>
        <v>6.3675583014288079E-3</v>
      </c>
      <c r="AE742" s="5">
        <f t="shared" si="972"/>
        <v>7.8628948399470187E-3</v>
      </c>
      <c r="AF742" s="5">
        <f t="shared" si="973"/>
        <v>4.8546956570615623E-3</v>
      </c>
      <c r="AG742" s="5">
        <f t="shared" si="974"/>
        <v>1.9982521622067284E-3</v>
      </c>
      <c r="AH742" s="5">
        <f t="shared" si="975"/>
        <v>9.1121711195694451E-3</v>
      </c>
      <c r="AI742" s="5">
        <f t="shared" si="976"/>
        <v>1.0287720814313599E-2</v>
      </c>
      <c r="AJ742" s="5">
        <f t="shared" si="977"/>
        <v>5.8074633456983498E-3</v>
      </c>
      <c r="AK742" s="5">
        <f t="shared" si="978"/>
        <v>2.1855589539136167E-3</v>
      </c>
      <c r="AL742" s="5">
        <f t="shared" si="979"/>
        <v>3.4400651633642698E-5</v>
      </c>
      <c r="AM742" s="5">
        <f t="shared" si="980"/>
        <v>1.4378057921515344E-3</v>
      </c>
      <c r="AN742" s="5">
        <f t="shared" si="981"/>
        <v>1.7754553957389681E-3</v>
      </c>
      <c r="AO742" s="5">
        <f t="shared" si="982"/>
        <v>1.0961987632354708E-3</v>
      </c>
      <c r="AP742" s="5">
        <f t="shared" si="983"/>
        <v>4.5120883029142755E-4</v>
      </c>
      <c r="AQ742" s="5">
        <f t="shared" si="984"/>
        <v>1.3929230858557306E-4</v>
      </c>
      <c r="AR742" s="5">
        <f t="shared" si="985"/>
        <v>2.250408708804435E-3</v>
      </c>
      <c r="AS742" s="5">
        <f t="shared" si="986"/>
        <v>2.5407310958591727E-3</v>
      </c>
      <c r="AT742" s="5">
        <f t="shared" si="987"/>
        <v>1.4342538038113176E-3</v>
      </c>
      <c r="AU742" s="5">
        <f t="shared" si="988"/>
        <v>5.3976169224147664E-4</v>
      </c>
      <c r="AV742" s="5">
        <f t="shared" si="989"/>
        <v>1.523489167174505E-4</v>
      </c>
      <c r="AW742" s="5">
        <f t="shared" si="990"/>
        <v>1.3322048453491424E-6</v>
      </c>
      <c r="AX742" s="5">
        <f t="shared" si="991"/>
        <v>2.7054921709951607E-4</v>
      </c>
      <c r="AY742" s="5">
        <f t="shared" si="992"/>
        <v>3.3408410922694634E-4</v>
      </c>
      <c r="AZ742" s="5">
        <f t="shared" si="993"/>
        <v>2.0626966367621742E-4</v>
      </c>
      <c r="BA742" s="5">
        <f t="shared" si="994"/>
        <v>8.4903118661848031E-5</v>
      </c>
      <c r="BB742" s="5">
        <f t="shared" si="995"/>
        <v>2.6210372250217797E-5</v>
      </c>
      <c r="BC742" s="5">
        <f t="shared" si="996"/>
        <v>6.4731060467270135E-6</v>
      </c>
      <c r="BD742" s="5">
        <f t="shared" si="997"/>
        <v>4.6314788669359937E-4</v>
      </c>
      <c r="BE742" s="5">
        <f t="shared" si="998"/>
        <v>5.2289801097021491E-4</v>
      </c>
      <c r="BF742" s="5">
        <f t="shared" si="999"/>
        <v>2.9517821168154507E-4</v>
      </c>
      <c r="BG742" s="5">
        <f t="shared" si="1000"/>
        <v>1.1108626006544906E-4</v>
      </c>
      <c r="BH742" s="5">
        <f t="shared" si="1001"/>
        <v>3.1354339565826031E-5</v>
      </c>
      <c r="BI742" s="5">
        <f t="shared" si="1002"/>
        <v>7.0798646675468881E-6</v>
      </c>
      <c r="BJ742" s="8">
        <f t="shared" si="1003"/>
        <v>0.33469065408358245</v>
      </c>
      <c r="BK742" s="8">
        <f t="shared" si="1004"/>
        <v>0.27895619965565632</v>
      </c>
      <c r="BL742" s="8">
        <f t="shared" si="1005"/>
        <v>0.35669700472246313</v>
      </c>
      <c r="BM742" s="8">
        <f t="shared" si="1006"/>
        <v>0.42034556038742243</v>
      </c>
      <c r="BN742" s="8">
        <f t="shared" si="1007"/>
        <v>0.57918255334729263</v>
      </c>
    </row>
    <row r="743" spans="1:66" x14ac:dyDescent="0.25">
      <c r="A743" t="s">
        <v>122</v>
      </c>
      <c r="B743" t="s">
        <v>362</v>
      </c>
      <c r="C743" t="s">
        <v>140</v>
      </c>
      <c r="D743" s="11">
        <v>44295</v>
      </c>
      <c r="E743">
        <f>VLOOKUP(A743,home!$A$2:$E$405,3,FALSE)</f>
        <v>1.2608999999999999</v>
      </c>
      <c r="F743">
        <f>VLOOKUP(B743,home!$B$2:$E$405,3,FALSE)</f>
        <v>1.3103</v>
      </c>
      <c r="G743">
        <f>VLOOKUP(C743,away!$B$2:$E$405,4,FALSE)</f>
        <v>0.6552</v>
      </c>
      <c r="H743">
        <f>VLOOKUP(A743,away!$A$2:$E$405,3,FALSE)</f>
        <v>1.0995999999999999</v>
      </c>
      <c r="I743">
        <f>VLOOKUP(C743,away!$B$2:$E$405,3,FALSE)</f>
        <v>0.7117</v>
      </c>
      <c r="J743">
        <f>VLOOKUP(B743,home!$B$2:$E$405,4,FALSE)</f>
        <v>0.98850000000000005</v>
      </c>
      <c r="K743" s="3">
        <f t="shared" si="952"/>
        <v>1.0824934433040001</v>
      </c>
      <c r="L743" s="3">
        <f t="shared" si="953"/>
        <v>0.77358558881999995</v>
      </c>
      <c r="M743" s="5">
        <f t="shared" si="954"/>
        <v>0.15628421597105183</v>
      </c>
      <c r="N743" s="5">
        <f t="shared" si="955"/>
        <v>0.1691766390805699</v>
      </c>
      <c r="O743" s="5">
        <f t="shared" si="956"/>
        <v>0.12089921723523817</v>
      </c>
      <c r="P743" s="5">
        <f t="shared" si="957"/>
        <v>0.13087260995773128</v>
      </c>
      <c r="Q743" s="5">
        <f t="shared" si="958"/>
        <v>9.1566301282462084E-2</v>
      </c>
      <c r="R743" s="5">
        <f t="shared" si="959"/>
        <v>4.6762946076399386E-2</v>
      </c>
      <c r="S743" s="5">
        <f t="shared" si="960"/>
        <v>2.7398224335592813E-2</v>
      </c>
      <c r="T743" s="5">
        <f t="shared" si="961"/>
        <v>7.0834371093662959E-2</v>
      </c>
      <c r="U743" s="5">
        <f t="shared" si="962"/>
        <v>5.0620582517280861E-2</v>
      </c>
      <c r="V743" s="5">
        <f t="shared" si="963"/>
        <v>2.5492566040141939E-3</v>
      </c>
      <c r="W743" s="5">
        <f t="shared" si="964"/>
        <v>3.3039973588621284E-2</v>
      </c>
      <c r="X743" s="5">
        <f t="shared" si="965"/>
        <v>2.5559247423150844E-2</v>
      </c>
      <c r="Y743" s="5">
        <f t="shared" si="966"/>
        <v>9.8861327338171032E-3</v>
      </c>
      <c r="Z743" s="5">
        <f t="shared" si="967"/>
        <v>1.2058380391823113E-2</v>
      </c>
      <c r="AA743" s="5">
        <f t="shared" si="968"/>
        <v>1.3053117711014041E-2</v>
      </c>
      <c r="AB743" s="5">
        <f t="shared" si="969"/>
        <v>7.0649571684240076E-3</v>
      </c>
      <c r="AC743" s="5">
        <f t="shared" si="970"/>
        <v>1.334219290582091E-4</v>
      </c>
      <c r="AD743" s="5">
        <f t="shared" si="971"/>
        <v>8.9413886941549676E-3</v>
      </c>
      <c r="AE743" s="5">
        <f t="shared" si="972"/>
        <v>6.9169294378363614E-3</v>
      </c>
      <c r="AF743" s="5">
        <f t="shared" si="973"/>
        <v>2.6754184659975159E-3</v>
      </c>
      <c r="AG743" s="5">
        <f t="shared" si="974"/>
        <v>6.8988838978619664E-4</v>
      </c>
      <c r="AH743" s="5">
        <f t="shared" si="975"/>
        <v>2.3320473239060056E-3</v>
      </c>
      <c r="AI743" s="5">
        <f t="shared" si="976"/>
        <v>2.524425937602891E-3</v>
      </c>
      <c r="AJ743" s="5">
        <f t="shared" si="977"/>
        <v>1.3663372627808412E-3</v>
      </c>
      <c r="AK743" s="5">
        <f t="shared" si="978"/>
        <v>4.9301704276739824E-4</v>
      </c>
      <c r="AL743" s="5">
        <f t="shared" si="979"/>
        <v>4.4691080216769728E-6</v>
      </c>
      <c r="AM743" s="5">
        <f t="shared" si="980"/>
        <v>1.9357989270910542E-3</v>
      </c>
      <c r="AN743" s="5">
        <f t="shared" si="981"/>
        <v>1.4975061528508574E-3</v>
      </c>
      <c r="AO743" s="5">
        <f t="shared" si="982"/>
        <v>5.792245895073515E-4</v>
      </c>
      <c r="AP743" s="5">
        <f t="shared" si="983"/>
        <v>1.4935993171102247E-4</v>
      </c>
      <c r="AQ743" s="5">
        <f t="shared" si="984"/>
        <v>2.8885672679696568E-5</v>
      </c>
      <c r="AR743" s="5">
        <f t="shared" si="985"/>
        <v>3.6080764044398657E-4</v>
      </c>
      <c r="AS743" s="5">
        <f t="shared" si="986"/>
        <v>3.9057190507460265E-4</v>
      </c>
      <c r="AT743" s="5">
        <f t="shared" si="987"/>
        <v>2.1139576319100485E-4</v>
      </c>
      <c r="AU743" s="5">
        <f t="shared" si="988"/>
        <v>7.6278175865502598E-5</v>
      </c>
      <c r="AV743" s="5">
        <f t="shared" si="989"/>
        <v>2.0642656310398996E-5</v>
      </c>
      <c r="AW743" s="5">
        <f t="shared" si="990"/>
        <v>1.0395658308695935E-7</v>
      </c>
      <c r="AX743" s="5">
        <f t="shared" si="991"/>
        <v>3.4924827435516394E-4</v>
      </c>
      <c r="AY743" s="5">
        <f t="shared" si="992"/>
        <v>2.7017343196140839E-4</v>
      </c>
      <c r="AZ743" s="5">
        <f t="shared" si="993"/>
        <v>1.0450113672369313E-4</v>
      </c>
      <c r="BA743" s="5">
        <f t="shared" si="994"/>
        <v>2.6946857794919164E-5</v>
      </c>
      <c r="BB743" s="5">
        <f t="shared" si="995"/>
        <v>5.211425213532835E-6</v>
      </c>
      <c r="BC743" s="5">
        <f t="shared" si="996"/>
        <v>8.0629668848043864E-7</v>
      </c>
      <c r="BD743" s="5">
        <f t="shared" si="997"/>
        <v>4.6519265163936015E-5</v>
      </c>
      <c r="BE743" s="5">
        <f t="shared" si="998"/>
        <v>5.0356799527280926E-5</v>
      </c>
      <c r="BF743" s="5">
        <f t="shared" si="999"/>
        <v>2.7255452657027786E-5</v>
      </c>
      <c r="BG743" s="5">
        <f t="shared" si="1000"/>
        <v>9.8346162651717205E-6</v>
      </c>
      <c r="BH743" s="5">
        <f t="shared" si="1001"/>
        <v>2.661476906114815E-6</v>
      </c>
      <c r="BI743" s="5">
        <f t="shared" si="1002"/>
        <v>5.7620626007486081E-7</v>
      </c>
      <c r="BJ743" s="8">
        <f t="shared" si="1003"/>
        <v>0.42423395288663635</v>
      </c>
      <c r="BK743" s="8">
        <f t="shared" si="1004"/>
        <v>0.31751237133743132</v>
      </c>
      <c r="BL743" s="8">
        <f t="shared" si="1005"/>
        <v>0.24631354823307869</v>
      </c>
      <c r="BM743" s="8">
        <f t="shared" si="1006"/>
        <v>0.28428625377013861</v>
      </c>
      <c r="BN743" s="8">
        <f t="shared" si="1007"/>
        <v>0.71556192960345266</v>
      </c>
    </row>
    <row r="744" spans="1:66" x14ac:dyDescent="0.25">
      <c r="A744" t="s">
        <v>122</v>
      </c>
      <c r="B744" t="s">
        <v>129</v>
      </c>
      <c r="C744" t="s">
        <v>425</v>
      </c>
      <c r="D744" s="11">
        <v>44295</v>
      </c>
      <c r="E744">
        <f>VLOOKUP(A744,home!$A$2:$E$405,3,FALSE)</f>
        <v>1.2608999999999999</v>
      </c>
      <c r="F744">
        <f>VLOOKUP(B744,home!$B$2:$E$405,3,FALSE)</f>
        <v>1.1033999999999999</v>
      </c>
      <c r="G744">
        <f>VLOOKUP(C744,away!$B$2:$E$405,4,FALSE)</f>
        <v>0.62470000000000003</v>
      </c>
      <c r="H744">
        <f>VLOOKUP(A744,away!$A$2:$E$405,3,FALSE)</f>
        <v>1.0995999999999999</v>
      </c>
      <c r="I744">
        <f>VLOOKUP(C744,away!$B$2:$E$405,3,FALSE)</f>
        <v>1.1436999999999999</v>
      </c>
      <c r="J744">
        <f>VLOOKUP(B744,home!$B$2:$E$405,4,FALSE)</f>
        <v>1.028</v>
      </c>
      <c r="K744" s="3">
        <f t="shared" si="952"/>
        <v>0.8691307793819999</v>
      </c>
      <c r="L744" s="3">
        <f t="shared" si="953"/>
        <v>1.2928256705599999</v>
      </c>
      <c r="M744" s="5">
        <f t="shared" si="954"/>
        <v>0.11509971378260163</v>
      </c>
      <c r="N744" s="5">
        <f t="shared" si="955"/>
        <v>0.10003670394651767</v>
      </c>
      <c r="O744" s="5">
        <f t="shared" si="956"/>
        <v>0.14880386465225601</v>
      </c>
      <c r="P744" s="5">
        <f t="shared" si="957"/>
        <v>0.1293300188602689</v>
      </c>
      <c r="Q744" s="5">
        <f t="shared" si="958"/>
        <v>4.3472489233921635E-2</v>
      </c>
      <c r="R744" s="5">
        <f t="shared" si="959"/>
        <v>9.61887280504862E-2</v>
      </c>
      <c r="S744" s="5">
        <f t="shared" si="960"/>
        <v>3.6329920441830491E-2</v>
      </c>
      <c r="T744" s="5">
        <f t="shared" si="961"/>
        <v>5.620235004475712E-2</v>
      </c>
      <c r="U744" s="5">
        <f t="shared" si="962"/>
        <v>8.3600584178282311E-2</v>
      </c>
      <c r="V744" s="5">
        <f t="shared" si="963"/>
        <v>4.5357283326317921E-3</v>
      </c>
      <c r="W744" s="5">
        <f t="shared" si="964"/>
        <v>1.2594426149851306E-2</v>
      </c>
      <c r="X744" s="5">
        <f t="shared" si="965"/>
        <v>1.6282397432499911E-2</v>
      </c>
      <c r="Y744" s="5">
        <f t="shared" si="966"/>
        <v>1.0525150689498062E-2</v>
      </c>
      <c r="Z744" s="5">
        <f t="shared" si="967"/>
        <v>4.1451752280727755E-2</v>
      </c>
      <c r="AA744" s="5">
        <f t="shared" si="968"/>
        <v>3.6026993766498511E-2</v>
      </c>
      <c r="AB744" s="5">
        <f t="shared" si="969"/>
        <v>1.5656084585533647E-2</v>
      </c>
      <c r="AC744" s="5">
        <f t="shared" si="970"/>
        <v>3.1853132575567064E-4</v>
      </c>
      <c r="AD744" s="5">
        <f t="shared" si="971"/>
        <v>2.7365508538723261E-3</v>
      </c>
      <c r="AE744" s="5">
        <f t="shared" si="972"/>
        <v>3.5378831926790298E-3</v>
      </c>
      <c r="AF744" s="5">
        <f t="shared" si="973"/>
        <v>2.286933105469111E-3</v>
      </c>
      <c r="AG744" s="5">
        <f t="shared" si="974"/>
        <v>9.8553527520132186E-4</v>
      </c>
      <c r="AH744" s="5">
        <f t="shared" si="975"/>
        <v>1.3397472359554711E-2</v>
      </c>
      <c r="AI744" s="5">
        <f t="shared" si="976"/>
        <v>1.1644155593608587E-2</v>
      </c>
      <c r="AJ744" s="5">
        <f t="shared" si="977"/>
        <v>5.0601470131591527E-3</v>
      </c>
      <c r="AK744" s="5">
        <f t="shared" si="978"/>
        <v>1.465976505778171E-3</v>
      </c>
      <c r="AL744" s="5">
        <f t="shared" si="979"/>
        <v>1.4316512531169979E-5</v>
      </c>
      <c r="AM744" s="5">
        <f t="shared" si="980"/>
        <v>4.756841152889066E-4</v>
      </c>
      <c r="AN744" s="5">
        <f t="shared" si="981"/>
        <v>6.1497663532312098E-4</v>
      </c>
      <c r="AO744" s="5">
        <f t="shared" si="982"/>
        <v>3.9752879047017328E-4</v>
      </c>
      <c r="AP744" s="5">
        <f t="shared" si="983"/>
        <v>1.7131180836883579E-4</v>
      </c>
      <c r="AQ744" s="5">
        <f t="shared" si="984"/>
        <v>5.536907588232157E-5</v>
      </c>
      <c r="AR744" s="5">
        <f t="shared" si="985"/>
        <v>3.4641192374100767E-3</v>
      </c>
      <c r="AS744" s="5">
        <f t="shared" si="986"/>
        <v>3.0107726526823991E-3</v>
      </c>
      <c r="AT744" s="5">
        <f t="shared" si="987"/>
        <v>1.3083775910839323E-3</v>
      </c>
      <c r="AU744" s="5">
        <f t="shared" si="988"/>
        <v>3.7905041182157388E-4</v>
      </c>
      <c r="AV744" s="5">
        <f t="shared" si="989"/>
        <v>8.2361094962888132E-5</v>
      </c>
      <c r="AW744" s="5">
        <f t="shared" si="990"/>
        <v>4.468480161969897E-7</v>
      </c>
      <c r="AX744" s="5">
        <f t="shared" si="991"/>
        <v>6.8905284310114031E-5</v>
      </c>
      <c r="AY744" s="5">
        <f t="shared" si="992"/>
        <v>8.9082520393350616E-5</v>
      </c>
      <c r="AZ744" s="5">
        <f t="shared" si="993"/>
        <v>5.7584084581354205E-5</v>
      </c>
      <c r="BA744" s="5">
        <f t="shared" si="994"/>
        <v>2.4815394254157663E-5</v>
      </c>
      <c r="BB744" s="5">
        <f t="shared" si="995"/>
        <v>8.0204946792105338E-6</v>
      </c>
      <c r="BC744" s="5">
        <f t="shared" si="996"/>
        <v>2.0738202823746537E-6</v>
      </c>
      <c r="BD744" s="5">
        <f t="shared" si="997"/>
        <v>7.4641704600074573E-4</v>
      </c>
      <c r="BE744" s="5">
        <f t="shared" si="998"/>
        <v>6.487340289346382E-4</v>
      </c>
      <c r="BF744" s="5">
        <f t="shared" si="999"/>
        <v>2.8191735608979347E-4</v>
      </c>
      <c r="BG744" s="5">
        <f t="shared" si="1000"/>
        <v>8.1674350473211668E-5</v>
      </c>
      <c r="BH744" s="5">
        <f t="shared" si="1001"/>
        <v>1.7746422970575264E-5</v>
      </c>
      <c r="BI744" s="5">
        <f t="shared" si="1002"/>
        <v>3.0847924855317426E-6</v>
      </c>
      <c r="BJ744" s="8">
        <f t="shared" si="1003"/>
        <v>0.25062577194810143</v>
      </c>
      <c r="BK744" s="8">
        <f t="shared" si="1004"/>
        <v>0.28571731177601295</v>
      </c>
      <c r="BL744" s="8">
        <f t="shared" si="1005"/>
        <v>0.42186826169007269</v>
      </c>
      <c r="BM744" s="8">
        <f t="shared" si="1006"/>
        <v>0.36664294349648557</v>
      </c>
      <c r="BN744" s="8">
        <f t="shared" si="1007"/>
        <v>0.63293151852605201</v>
      </c>
    </row>
    <row r="745" spans="1:66" x14ac:dyDescent="0.25">
      <c r="A745" t="s">
        <v>122</v>
      </c>
      <c r="B745" t="s">
        <v>136</v>
      </c>
      <c r="C745" t="s">
        <v>131</v>
      </c>
      <c r="D745" s="11">
        <v>44295</v>
      </c>
      <c r="E745">
        <f>VLOOKUP(A745,home!$A$2:$E$405,3,FALSE)</f>
        <v>1.2608999999999999</v>
      </c>
      <c r="F745">
        <f>VLOOKUP(B745,home!$B$2:$E$405,3,FALSE)</f>
        <v>1.3103</v>
      </c>
      <c r="G745">
        <f>VLOOKUP(C745,away!$B$2:$E$405,4,FALSE)</f>
        <v>0.8276</v>
      </c>
      <c r="H745">
        <f>VLOOKUP(A745,away!$A$2:$E$405,3,FALSE)</f>
        <v>1.0995999999999999</v>
      </c>
      <c r="I745">
        <f>VLOOKUP(C745,away!$B$2:$E$405,3,FALSE)</f>
        <v>1.1071</v>
      </c>
      <c r="J745">
        <f>VLOOKUP(B745,home!$B$2:$E$405,4,FALSE)</f>
        <v>0.79079999999999995</v>
      </c>
      <c r="K745" s="3">
        <f t="shared" si="952"/>
        <v>1.3673253566520001</v>
      </c>
      <c r="L745" s="3">
        <f t="shared" si="953"/>
        <v>0.96269395012799974</v>
      </c>
      <c r="M745" s="5">
        <f t="shared" si="954"/>
        <v>9.7293868640082257E-2</v>
      </c>
      <c r="N745" s="5">
        <f t="shared" si="955"/>
        <v>0.1330323736383533</v>
      </c>
      <c r="O745" s="5">
        <f t="shared" si="956"/>
        <v>9.3664218724355514E-2</v>
      </c>
      <c r="P745" s="5">
        <f t="shared" si="957"/>
        <v>0.12806946127281033</v>
      </c>
      <c r="Q745" s="5">
        <f t="shared" si="958"/>
        <v>9.0949268865661806E-2</v>
      </c>
      <c r="R745" s="5">
        <f t="shared" si="959"/>
        <v>4.5084988354701379E-2</v>
      </c>
      <c r="S745" s="5">
        <f t="shared" si="960"/>
        <v>4.2144965402143568E-2</v>
      </c>
      <c r="T745" s="5">
        <f t="shared" si="961"/>
        <v>8.7556310905537477E-2</v>
      </c>
      <c r="U745" s="5">
        <f t="shared" si="962"/>
        <v>6.1645847781743333E-2</v>
      </c>
      <c r="V745" s="5">
        <f t="shared" si="963"/>
        <v>6.1640095446651244E-3</v>
      </c>
      <c r="W745" s="5">
        <f t="shared" si="964"/>
        <v>4.1452413829659897E-2</v>
      </c>
      <c r="X745" s="5">
        <f t="shared" si="965"/>
        <v>3.9905988012015808E-2</v>
      </c>
      <c r="Y745" s="5">
        <f t="shared" si="966"/>
        <v>1.920862661652405E-2</v>
      </c>
      <c r="Z745" s="5">
        <f t="shared" si="967"/>
        <v>1.4467681843554112E-2</v>
      </c>
      <c r="AA745" s="5">
        <f t="shared" si="968"/>
        <v>1.9782028236665292E-2</v>
      </c>
      <c r="AB745" s="5">
        <f t="shared" si="969"/>
        <v>1.3524234406999156E-2</v>
      </c>
      <c r="AC745" s="5">
        <f t="shared" si="970"/>
        <v>5.0711146595091357E-4</v>
      </c>
      <c r="AD745" s="5">
        <f t="shared" si="971"/>
        <v>1.4169734130931508E-2</v>
      </c>
      <c r="AE745" s="5">
        <f t="shared" si="972"/>
        <v>1.3641117322769994E-2</v>
      </c>
      <c r="AF745" s="5">
        <f t="shared" si="973"/>
        <v>6.5661105598084643E-3</v>
      </c>
      <c r="AG745" s="5">
        <f t="shared" si="974"/>
        <v>2.1070516372663941E-3</v>
      </c>
      <c r="AH745" s="5">
        <f t="shared" si="975"/>
        <v>3.4819874457915627E-3</v>
      </c>
      <c r="AI745" s="5">
        <f t="shared" si="976"/>
        <v>4.761009726174735E-3</v>
      </c>
      <c r="AJ745" s="5">
        <f t="shared" si="977"/>
        <v>3.2549246609327562E-3</v>
      </c>
      <c r="AK745" s="5">
        <f t="shared" si="978"/>
        <v>1.4835136742950904E-3</v>
      </c>
      <c r="AL745" s="5">
        <f t="shared" si="979"/>
        <v>2.6700754387658439E-5</v>
      </c>
      <c r="AM745" s="5">
        <f t="shared" si="980"/>
        <v>3.874927354847982E-3</v>
      </c>
      <c r="AN745" s="5">
        <f t="shared" si="981"/>
        <v>3.7303691216976453E-3</v>
      </c>
      <c r="AO745" s="5">
        <f t="shared" si="982"/>
        <v>1.7956018926013114E-3</v>
      </c>
      <c r="AP745" s="5">
        <f t="shared" si="983"/>
        <v>5.7620502628188963E-4</v>
      </c>
      <c r="AQ745" s="5">
        <f t="shared" si="984"/>
        <v>1.3867727320873005E-4</v>
      </c>
      <c r="AR745" s="5">
        <f t="shared" si="985"/>
        <v>6.7041764969703692E-4</v>
      </c>
      <c r="AS745" s="5">
        <f t="shared" si="986"/>
        <v>9.1667905197779652E-4</v>
      </c>
      <c r="AT745" s="5">
        <f t="shared" si="987"/>
        <v>6.2669925584047921E-4</v>
      </c>
      <c r="AU745" s="5">
        <f t="shared" si="988"/>
        <v>2.8563392783520876E-4</v>
      </c>
      <c r="AV745" s="5">
        <f t="shared" si="989"/>
        <v>9.7638628062297146E-5</v>
      </c>
      <c r="AW745" s="5">
        <f t="shared" si="990"/>
        <v>9.7629517146854181E-7</v>
      </c>
      <c r="AX745" s="5">
        <f t="shared" si="991"/>
        <v>8.8304773791135288E-4</v>
      </c>
      <c r="AY745" s="5">
        <f t="shared" si="992"/>
        <v>8.5010471496147497E-4</v>
      </c>
      <c r="AZ745" s="5">
        <f t="shared" si="993"/>
        <v>4.0919533303434983E-4</v>
      </c>
      <c r="BA745" s="5">
        <f t="shared" si="994"/>
        <v>1.3130995717759353E-4</v>
      </c>
      <c r="BB745" s="5">
        <f t="shared" si="995"/>
        <v>3.1602825341609001E-5</v>
      </c>
      <c r="BC745" s="5">
        <f t="shared" si="996"/>
        <v>6.0847697526637656E-6</v>
      </c>
      <c r="BD745" s="5">
        <f t="shared" si="997"/>
        <v>1.075678359037283E-4</v>
      </c>
      <c r="BE745" s="5">
        <f t="shared" si="998"/>
        <v>1.4708022959134911E-4</v>
      </c>
      <c r="BF745" s="5">
        <f t="shared" si="999"/>
        <v>1.0055326369122476E-4</v>
      </c>
      <c r="BG745" s="5">
        <f t="shared" si="1000"/>
        <v>4.5829675713042172E-5</v>
      </c>
      <c r="BH745" s="5">
        <f t="shared" si="1001"/>
        <v>1.5666019422395226E-5</v>
      </c>
      <c r="BI745" s="5">
        <f t="shared" si="1002"/>
        <v>4.2841091188087357E-6</v>
      </c>
      <c r="BJ745" s="8">
        <f t="shared" si="1003"/>
        <v>0.46101612152534538</v>
      </c>
      <c r="BK745" s="8">
        <f t="shared" si="1004"/>
        <v>0.27505622179500133</v>
      </c>
      <c r="BL745" s="8">
        <f t="shared" si="1005"/>
        <v>0.24970080265851216</v>
      </c>
      <c r="BM745" s="8">
        <f t="shared" si="1006"/>
        <v>0.41129751990665842</v>
      </c>
      <c r="BN745" s="8">
        <f t="shared" si="1007"/>
        <v>0.58809417949596465</v>
      </c>
    </row>
    <row r="746" spans="1:66" x14ac:dyDescent="0.25">
      <c r="A746" t="s">
        <v>122</v>
      </c>
      <c r="B746" t="s">
        <v>401</v>
      </c>
      <c r="C746" t="s">
        <v>135</v>
      </c>
      <c r="D746" s="11">
        <v>44295</v>
      </c>
      <c r="E746">
        <f>VLOOKUP(A746,home!$A$2:$E$405,3,FALSE)</f>
        <v>1.2608999999999999</v>
      </c>
      <c r="F746">
        <f>VLOOKUP(B746,home!$B$2:$E$405,3,FALSE)</f>
        <v>1.1378999999999999</v>
      </c>
      <c r="G746">
        <f>VLOOKUP(C746,away!$B$2:$E$405,4,FALSE)</f>
        <v>1.1033999999999999</v>
      </c>
      <c r="H746">
        <f>VLOOKUP(A746,away!$A$2:$E$405,3,FALSE)</f>
        <v>1.0995999999999999</v>
      </c>
      <c r="I746">
        <f>VLOOKUP(C746,away!$B$2:$E$405,3,FALSE)</f>
        <v>1.1071</v>
      </c>
      <c r="J746">
        <f>VLOOKUP(B746,home!$B$2:$E$405,4,FALSE)</f>
        <v>1.2257</v>
      </c>
      <c r="K746" s="3">
        <f t="shared" si="952"/>
        <v>1.5831341665739997</v>
      </c>
      <c r="L746" s="3">
        <f t="shared" si="953"/>
        <v>1.4921269280119998</v>
      </c>
      <c r="M746" s="5">
        <f t="shared" si="954"/>
        <v>4.6177570094025643E-2</v>
      </c>
      <c r="N746" s="5">
        <f t="shared" si="955"/>
        <v>7.3105288945217742E-2</v>
      </c>
      <c r="O746" s="5">
        <f t="shared" si="956"/>
        <v>6.8902795807457271E-2</v>
      </c>
      <c r="P746" s="5">
        <f t="shared" si="957"/>
        <v>0.10908237021525735</v>
      </c>
      <c r="Q746" s="5">
        <f t="shared" si="958"/>
        <v>5.786774034321937E-2</v>
      </c>
      <c r="R746" s="5">
        <f t="shared" si="959"/>
        <v>5.1405858519809666E-2</v>
      </c>
      <c r="S746" s="5">
        <f t="shared" si="960"/>
        <v>6.4419606031402746E-2</v>
      </c>
      <c r="T746" s="5">
        <f t="shared" si="961"/>
        <v>8.6346013629323981E-2</v>
      </c>
      <c r="U746" s="5">
        <f t="shared" si="962"/>
        <v>8.1382370984779823E-2</v>
      </c>
      <c r="V746" s="5">
        <f t="shared" si="963"/>
        <v>1.6908264962429462E-2</v>
      </c>
      <c r="W746" s="5">
        <f t="shared" si="964"/>
        <v>3.0537465626594401E-2</v>
      </c>
      <c r="X746" s="5">
        <f t="shared" si="965"/>
        <v>4.5565774774682336E-2</v>
      </c>
      <c r="Y746" s="5">
        <f t="shared" si="966"/>
        <v>3.3994959768516721E-2</v>
      </c>
      <c r="Z746" s="5">
        <f t="shared" si="967"/>
        <v>2.5568021918327698E-2</v>
      </c>
      <c r="AA746" s="5">
        <f t="shared" si="968"/>
        <v>4.0477609070617482E-2</v>
      </c>
      <c r="AB746" s="5">
        <f t="shared" si="969"/>
        <v>3.2040742950460097E-2</v>
      </c>
      <c r="AC746" s="5">
        <f t="shared" si="970"/>
        <v>2.4963331962004052E-3</v>
      </c>
      <c r="AD746" s="5">
        <f t="shared" si="971"/>
        <v>1.2086226298510175E-2</v>
      </c>
      <c r="AE746" s="5">
        <f t="shared" si="972"/>
        <v>1.803418371805383E-2</v>
      </c>
      <c r="AF746" s="5">
        <f t="shared" si="973"/>
        <v>1.3454645575211846E-2</v>
      </c>
      <c r="AG746" s="5">
        <f t="shared" si="974"/>
        <v>6.6920129898770343E-3</v>
      </c>
      <c r="AH746" s="5">
        <f t="shared" si="975"/>
        <v>9.5376835000844512E-3</v>
      </c>
      <c r="AI746" s="5">
        <f t="shared" si="976"/>
        <v>1.5099432618952786E-2</v>
      </c>
      <c r="AJ746" s="5">
        <f t="shared" si="977"/>
        <v>1.1952213837473045E-2</v>
      </c>
      <c r="AK746" s="5">
        <f t="shared" si="978"/>
        <v>6.307319364100704E-3</v>
      </c>
      <c r="AL746" s="5">
        <f t="shared" si="979"/>
        <v>2.3587723765811555E-4</v>
      </c>
      <c r="AM746" s="5">
        <f t="shared" si="980"/>
        <v>3.826823559623336E-3</v>
      </c>
      <c r="AN746" s="5">
        <f t="shared" si="981"/>
        <v>5.7101064820647132E-3</v>
      </c>
      <c r="AO746" s="5">
        <f t="shared" si="982"/>
        <v>4.260101821852315E-3</v>
      </c>
      <c r="AP746" s="5">
        <f t="shared" si="983"/>
        <v>2.1188708814862734E-3</v>
      </c>
      <c r="AQ746" s="5">
        <f t="shared" si="984"/>
        <v>7.9040607481154802E-4</v>
      </c>
      <c r="AR746" s="5">
        <f t="shared" si="985"/>
        <v>2.8462868762663489E-3</v>
      </c>
      <c r="AS746" s="5">
        <f t="shared" si="986"/>
        <v>4.50605400168844E-3</v>
      </c>
      <c r="AT746" s="5">
        <f t="shared" si="987"/>
        <v>3.5668440232502329E-3</v>
      </c>
      <c r="AU746" s="5">
        <f t="shared" si="988"/>
        <v>1.8822642133492361E-3</v>
      </c>
      <c r="AV746" s="5">
        <f t="shared" si="989"/>
        <v>7.4496919666817724E-4</v>
      </c>
      <c r="AW746" s="5">
        <f t="shared" si="990"/>
        <v>1.5477721297244447E-5</v>
      </c>
      <c r="AX746" s="5">
        <f t="shared" si="991"/>
        <v>1.0097291877816715E-3</v>
      </c>
      <c r="AY746" s="5">
        <f t="shared" si="992"/>
        <v>1.5066441110887171E-3</v>
      </c>
      <c r="AZ746" s="5">
        <f t="shared" si="993"/>
        <v>1.1240521245430891E-3</v>
      </c>
      <c r="BA746" s="5">
        <f t="shared" si="994"/>
        <v>5.5907614783994725E-4</v>
      </c>
      <c r="BB746" s="5">
        <f t="shared" si="995"/>
        <v>2.0855314375030085E-4</v>
      </c>
      <c r="BC746" s="5">
        <f t="shared" si="996"/>
        <v>6.2237552342276267E-5</v>
      </c>
      <c r="BD746" s="5">
        <f t="shared" si="997"/>
        <v>7.0783688215402939E-4</v>
      </c>
      <c r="BE746" s="5">
        <f t="shared" si="998"/>
        <v>1.1206007524992578E-3</v>
      </c>
      <c r="BF746" s="5">
        <f t="shared" si="999"/>
        <v>8.8703066918505494E-4</v>
      </c>
      <c r="BG746" s="5">
        <f t="shared" si="1000"/>
        <v>4.6809618639528629E-4</v>
      </c>
      <c r="BH746" s="5">
        <f t="shared" si="1001"/>
        <v>1.8526476648134235E-4</v>
      </c>
      <c r="BI746" s="5">
        <f t="shared" si="1002"/>
        <v>5.8659796335793364E-5</v>
      </c>
      <c r="BJ746" s="8">
        <f t="shared" si="1003"/>
        <v>0.39886091275639174</v>
      </c>
      <c r="BK746" s="8">
        <f t="shared" si="1004"/>
        <v>0.24082666584806248</v>
      </c>
      <c r="BL746" s="8">
        <f t="shared" si="1005"/>
        <v>0.33407993401800856</v>
      </c>
      <c r="BM746" s="8">
        <f t="shared" si="1006"/>
        <v>0.59130274422601192</v>
      </c>
      <c r="BN746" s="8">
        <f t="shared" si="1007"/>
        <v>0.40654162392498699</v>
      </c>
    </row>
    <row r="747" spans="1:66" x14ac:dyDescent="0.25">
      <c r="A747" t="s">
        <v>122</v>
      </c>
      <c r="B747" t="s">
        <v>139</v>
      </c>
      <c r="C747" t="s">
        <v>137</v>
      </c>
      <c r="D747" s="11">
        <v>44295</v>
      </c>
      <c r="E747">
        <f>VLOOKUP(A747,home!$A$2:$E$405,3,FALSE)</f>
        <v>1.2608999999999999</v>
      </c>
      <c r="F747">
        <f>VLOOKUP(B747,home!$B$2:$E$405,3,FALSE)</f>
        <v>0.93100000000000005</v>
      </c>
      <c r="G747">
        <f>VLOOKUP(C747,away!$B$2:$E$405,4,FALSE)</f>
        <v>1.0345</v>
      </c>
      <c r="H747">
        <f>VLOOKUP(A747,away!$A$2:$E$405,3,FALSE)</f>
        <v>1.0995999999999999</v>
      </c>
      <c r="I747">
        <f>VLOOKUP(C747,away!$B$2:$E$405,3,FALSE)</f>
        <v>0.83030000000000004</v>
      </c>
      <c r="J747">
        <f>VLOOKUP(B747,home!$B$2:$E$405,4,FALSE)</f>
        <v>0.67220000000000002</v>
      </c>
      <c r="K747" s="3">
        <f t="shared" si="952"/>
        <v>1.2143973775500001</v>
      </c>
      <c r="L747" s="3">
        <f t="shared" si="953"/>
        <v>0.61371717493599998</v>
      </c>
      <c r="M747" s="5">
        <f t="shared" si="954"/>
        <v>0.16071630444511367</v>
      </c>
      <c r="N747" s="5">
        <f t="shared" si="955"/>
        <v>0.19517345864767346</v>
      </c>
      <c r="O747" s="5">
        <f t="shared" si="956"/>
        <v>9.8634356330209255E-2</v>
      </c>
      <c r="P747" s="5">
        <f t="shared" si="957"/>
        <v>0.11978130366373838</v>
      </c>
      <c r="Q747" s="5">
        <f t="shared" si="958"/>
        <v>0.11850906817454906</v>
      </c>
      <c r="R747" s="5">
        <f t="shared" si="959"/>
        <v>3.0266799259303388E-2</v>
      </c>
      <c r="S747" s="5">
        <f t="shared" si="960"/>
        <v>2.2318147428975615E-2</v>
      </c>
      <c r="T747" s="5">
        <f t="shared" si="961"/>
        <v>7.2731050524382071E-2</v>
      </c>
      <c r="U747" s="5">
        <f t="shared" si="962"/>
        <v>3.6755921647330318E-2</v>
      </c>
      <c r="V747" s="5">
        <f t="shared" si="963"/>
        <v>1.8481819761929699E-3</v>
      </c>
      <c r="W747" s="5">
        <f t="shared" si="964"/>
        <v>4.7972367202355516E-2</v>
      </c>
      <c r="X747" s="5">
        <f t="shared" si="965"/>
        <v>2.9441465674422046E-2</v>
      </c>
      <c r="Y747" s="5">
        <f t="shared" si="966"/>
        <v>9.0343665698407547E-3</v>
      </c>
      <c r="Z747" s="5">
        <f t="shared" si="967"/>
        <v>6.1917515119248989E-3</v>
      </c>
      <c r="AA747" s="5">
        <f t="shared" si="968"/>
        <v>7.5192467985228453E-3</v>
      </c>
      <c r="AB747" s="5">
        <f t="shared" si="969"/>
        <v>4.5656767966386893E-3</v>
      </c>
      <c r="AC747" s="5">
        <f t="shared" si="970"/>
        <v>8.6090225599909871E-5</v>
      </c>
      <c r="AD747" s="5">
        <f t="shared" si="971"/>
        <v>1.4564379231351541E-2</v>
      </c>
      <c r="AE747" s="5">
        <f t="shared" si="972"/>
        <v>8.9384096765616171E-3</v>
      </c>
      <c r="AF747" s="5">
        <f t="shared" si="973"/>
        <v>2.7428277675600001E-3</v>
      </c>
      <c r="AG747" s="5">
        <f t="shared" si="974"/>
        <v>5.6110683628097971E-4</v>
      </c>
      <c r="AH747" s="5">
        <f t="shared" si="975"/>
        <v>9.4999606145106368E-4</v>
      </c>
      <c r="AI747" s="5">
        <f t="shared" si="976"/>
        <v>1.1536727257090006E-3</v>
      </c>
      <c r="AJ747" s="5">
        <f t="shared" si="977"/>
        <v>7.0050856632598564E-4</v>
      </c>
      <c r="AK747" s="5">
        <f t="shared" si="978"/>
        <v>2.8356525529919574E-4</v>
      </c>
      <c r="AL747" s="5">
        <f t="shared" si="979"/>
        <v>2.5665098486841354E-6</v>
      </c>
      <c r="AM747" s="5">
        <f t="shared" si="980"/>
        <v>3.5373887888393999E-3</v>
      </c>
      <c r="AN747" s="5">
        <f t="shared" si="981"/>
        <v>2.1709562541367949E-3</v>
      </c>
      <c r="AO747" s="5">
        <f t="shared" si="982"/>
        <v>6.6617656959923712E-4</v>
      </c>
      <c r="AP747" s="5">
        <f t="shared" si="983"/>
        <v>1.3628133410099983E-4</v>
      </c>
      <c r="AQ747" s="5">
        <f t="shared" si="984"/>
        <v>2.0909548840243688E-5</v>
      </c>
      <c r="AR747" s="5">
        <f t="shared" si="985"/>
        <v>1.1660577980681474E-4</v>
      </c>
      <c r="AS747" s="5">
        <f t="shared" si="986"/>
        <v>1.4160575320456859E-4</v>
      </c>
      <c r="AT747" s="5">
        <f t="shared" si="987"/>
        <v>8.5982827668810324E-5</v>
      </c>
      <c r="AU747" s="5">
        <f t="shared" si="988"/>
        <v>3.4805773478445616E-5</v>
      </c>
      <c r="AV747" s="5">
        <f t="shared" si="989"/>
        <v>1.0567010008955923E-5</v>
      </c>
      <c r="AW747" s="5">
        <f t="shared" si="990"/>
        <v>5.3133635521887436E-8</v>
      </c>
      <c r="AX747" s="5">
        <f t="shared" si="991"/>
        <v>7.1596594475688909E-4</v>
      </c>
      <c r="AY747" s="5">
        <f t="shared" si="992"/>
        <v>4.3940059696658218E-4</v>
      </c>
      <c r="AZ747" s="5">
        <f t="shared" si="993"/>
        <v>1.3483384651776135E-4</v>
      </c>
      <c r="BA747" s="5">
        <f t="shared" si="994"/>
        <v>2.7583282456878243E-5</v>
      </c>
      <c r="BB747" s="5">
        <f t="shared" si="995"/>
        <v>4.2320835462242604E-6</v>
      </c>
      <c r="BC747" s="5">
        <f t="shared" si="996"/>
        <v>5.1946047161637649E-7</v>
      </c>
      <c r="BD747" s="5">
        <f t="shared" si="997"/>
        <v>1.1927161627374595E-5</v>
      </c>
      <c r="BE747" s="5">
        <f t="shared" si="998"/>
        <v>1.44843138018987E-5</v>
      </c>
      <c r="BF747" s="5">
        <f t="shared" si="999"/>
        <v>8.7948563483185292E-6</v>
      </c>
      <c r="BG747" s="5">
        <f t="shared" si="1000"/>
        <v>3.5601501617756638E-6</v>
      </c>
      <c r="BH747" s="5">
        <f t="shared" si="1001"/>
        <v>1.0808592550361435E-6</v>
      </c>
      <c r="BI747" s="5">
        <f t="shared" si="1002"/>
        <v>2.6251852896330792E-7</v>
      </c>
      <c r="BJ747" s="8">
        <f t="shared" si="1003"/>
        <v>0.5075227480152098</v>
      </c>
      <c r="BK747" s="8">
        <f t="shared" si="1004"/>
        <v>0.30519199484643583</v>
      </c>
      <c r="BL747" s="8">
        <f t="shared" si="1005"/>
        <v>0.18125942044468074</v>
      </c>
      <c r="BM747" s="8">
        <f t="shared" si="1006"/>
        <v>0.27664527683433277</v>
      </c>
      <c r="BN747" s="8">
        <f t="shared" si="1007"/>
        <v>0.72308129052058734</v>
      </c>
    </row>
    <row r="748" spans="1:66" s="10" customFormat="1" x14ac:dyDescent="0.25">
      <c r="A748" t="s">
        <v>122</v>
      </c>
      <c r="B748" t="s">
        <v>112</v>
      </c>
      <c r="C748" t="s">
        <v>124</v>
      </c>
      <c r="D748" s="11">
        <v>44295</v>
      </c>
      <c r="E748">
        <f>VLOOKUP(A748,home!$A$2:$E$405,3,FALSE)</f>
        <v>1.2608999999999999</v>
      </c>
      <c r="F748">
        <f>VLOOKUP(B748,home!$B$2:$E$405,3,FALSE)</f>
        <v>0.6452</v>
      </c>
      <c r="G748">
        <f>VLOOKUP(C748,away!$B$2:$E$405,4,FALSE)</f>
        <v>1.2413000000000001</v>
      </c>
      <c r="H748">
        <f>VLOOKUP(A748,away!$A$2:$E$405,3,FALSE)</f>
        <v>1.0995999999999999</v>
      </c>
      <c r="I748">
        <f>VLOOKUP(C748,away!$B$2:$E$405,3,FALSE)</f>
        <v>0.75129999999999997</v>
      </c>
      <c r="J748">
        <f>VLOOKUP(B748,home!$B$2:$E$405,4,FALSE)</f>
        <v>0.88759999999999994</v>
      </c>
      <c r="K748" s="3">
        <f t="shared" si="952"/>
        <v>1.0098381156839999</v>
      </c>
      <c r="L748" s="3">
        <f t="shared" si="953"/>
        <v>0.73327252644799978</v>
      </c>
      <c r="M748" s="5">
        <f t="shared" si="954"/>
        <v>0.17497526775999148</v>
      </c>
      <c r="N748" s="5">
        <f t="shared" si="955"/>
        <v>0.17669669468605312</v>
      </c>
      <c r="O748" s="5">
        <f t="shared" si="956"/>
        <v>0.12830455665628418</v>
      </c>
      <c r="P748" s="5">
        <f t="shared" si="957"/>
        <v>0.12956683172745301</v>
      </c>
      <c r="Q748" s="5">
        <f t="shared" si="958"/>
        <v>8.9217528604677451E-2</v>
      </c>
      <c r="R748" s="5">
        <f t="shared" si="959"/>
        <v>4.7041103207072006E-2</v>
      </c>
      <c r="S748" s="5">
        <f t="shared" si="960"/>
        <v>2.3985623938174425E-2</v>
      </c>
      <c r="T748" s="5">
        <f t="shared" si="961"/>
        <v>6.5420762603398519E-2</v>
      </c>
      <c r="U748" s="5">
        <f t="shared" si="962"/>
        <v>4.7503899022326157E-2</v>
      </c>
      <c r="V748" s="5">
        <f t="shared" si="963"/>
        <v>1.9734479814460379E-3</v>
      </c>
      <c r="W748" s="5">
        <f t="shared" si="964"/>
        <v>3.0031753657376956E-2</v>
      </c>
      <c r="X748" s="5">
        <f t="shared" si="965"/>
        <v>2.2021459878008756E-2</v>
      </c>
      <c r="Y748" s="5">
        <f t="shared" si="966"/>
        <v>8.0738657604103696E-3</v>
      </c>
      <c r="Z748" s="5">
        <f t="shared" si="967"/>
        <v>1.14979828651836E-2</v>
      </c>
      <c r="AA748" s="5">
        <f t="shared" si="968"/>
        <v>1.1611101350743926E-2</v>
      </c>
      <c r="AB748" s="5">
        <f t="shared" si="969"/>
        <v>5.8626663545255954E-3</v>
      </c>
      <c r="AC748" s="5">
        <f t="shared" si="970"/>
        <v>9.1331980016465735E-5</v>
      </c>
      <c r="AD748" s="5">
        <f t="shared" si="971"/>
        <v>7.5818023810129012E-3</v>
      </c>
      <c r="AE748" s="5">
        <f t="shared" si="972"/>
        <v>5.5595273869547901E-3</v>
      </c>
      <c r="AF748" s="5">
        <f t="shared" si="973"/>
        <v>2.0383243464445924E-3</v>
      </c>
      <c r="AG748" s="5">
        <f t="shared" si="974"/>
        <v>4.9821574774596485E-4</v>
      </c>
      <c r="AH748" s="5">
        <f t="shared" si="975"/>
        <v>2.107788736152247E-3</v>
      </c>
      <c r="AI748" s="5">
        <f t="shared" si="976"/>
        <v>2.1285254055759448E-3</v>
      </c>
      <c r="AJ748" s="5">
        <f t="shared" si="977"/>
        <v>1.0747330423761668E-3</v>
      </c>
      <c r="AK748" s="5">
        <f t="shared" si="978"/>
        <v>3.6176879679216035E-4</v>
      </c>
      <c r="AL748" s="5">
        <f t="shared" si="979"/>
        <v>2.7052040982981279E-6</v>
      </c>
      <c r="AM748" s="5">
        <f t="shared" si="980"/>
        <v>1.5312786059861073E-3</v>
      </c>
      <c r="AN748" s="5">
        <f t="shared" si="981"/>
        <v>1.122844532107204E-3</v>
      </c>
      <c r="AO748" s="5">
        <f t="shared" si="982"/>
        <v>4.1167552343328583E-4</v>
      </c>
      <c r="AP748" s="5">
        <f t="shared" si="983"/>
        <v>1.006234503815761E-4</v>
      </c>
      <c r="AQ748" s="5">
        <f t="shared" si="984"/>
        <v>1.8446102920303308E-5</v>
      </c>
      <c r="AR748" s="5">
        <f t="shared" si="985"/>
        <v>3.0911671435539907E-4</v>
      </c>
      <c r="AS748" s="5">
        <f t="shared" si="986"/>
        <v>3.121578403510854E-4</v>
      </c>
      <c r="AT748" s="5">
        <f t="shared" si="987"/>
        <v>1.5761444264806348E-4</v>
      </c>
      <c r="AU748" s="5">
        <f t="shared" si="988"/>
        <v>5.305502392276811E-5</v>
      </c>
      <c r="AV748" s="5">
        <f t="shared" si="989"/>
        <v>1.3394246346434416E-5</v>
      </c>
      <c r="AW748" s="5">
        <f t="shared" si="990"/>
        <v>5.564353444532813E-8</v>
      </c>
      <c r="AX748" s="5">
        <f t="shared" si="991"/>
        <v>2.5772391700937199E-4</v>
      </c>
      <c r="AY748" s="5">
        <f t="shared" si="992"/>
        <v>1.8898186775153682E-4</v>
      </c>
      <c r="AZ748" s="5">
        <f t="shared" si="993"/>
        <v>6.9287605809515579E-5</v>
      </c>
      <c r="BA748" s="5">
        <f t="shared" si="994"/>
        <v>1.6935565921158869E-5</v>
      </c>
      <c r="BB748" s="5">
        <f t="shared" si="995"/>
        <v>3.104596302458702E-6</v>
      </c>
      <c r="BC748" s="5">
        <f t="shared" si="996"/>
        <v>4.5530303486100238E-7</v>
      </c>
      <c r="BD748" s="5">
        <f t="shared" si="997"/>
        <v>3.777779901711468E-5</v>
      </c>
      <c r="BE748" s="5">
        <f t="shared" si="998"/>
        <v>3.814946137413195E-5</v>
      </c>
      <c r="BF748" s="5">
        <f t="shared" si="999"/>
        <v>1.9262390094206472E-5</v>
      </c>
      <c r="BG748" s="5">
        <f t="shared" si="1000"/>
        <v>6.4839652387678714E-6</v>
      </c>
      <c r="BH748" s="5">
        <f t="shared" si="1001"/>
        <v>1.6369388097194753E-6</v>
      </c>
      <c r="BI748" s="5">
        <f t="shared" si="1002"/>
        <v>3.3060864061942509E-7</v>
      </c>
      <c r="BJ748" s="8">
        <f t="shared" si="1003"/>
        <v>0.41086129212274081</v>
      </c>
      <c r="BK748" s="8">
        <f t="shared" si="1004"/>
        <v>0.33078419045893126</v>
      </c>
      <c r="BL748" s="8">
        <f t="shared" si="1005"/>
        <v>0.24694512200264673</v>
      </c>
      <c r="BM748" s="8">
        <f t="shared" si="1006"/>
        <v>0.25409767858375409</v>
      </c>
      <c r="BN748" s="8">
        <f t="shared" si="1007"/>
        <v>0.74580198264153119</v>
      </c>
    </row>
    <row r="749" spans="1:66" x14ac:dyDescent="0.25">
      <c r="A749" t="s">
        <v>122</v>
      </c>
      <c r="B749" t="s">
        <v>144</v>
      </c>
      <c r="C749" t="s">
        <v>123</v>
      </c>
      <c r="D749" s="11">
        <v>44295</v>
      </c>
      <c r="E749">
        <f>VLOOKUP(A749,home!$A$2:$E$405,3,FALSE)</f>
        <v>1.2608999999999999</v>
      </c>
      <c r="F749">
        <f>VLOOKUP(B749,home!$B$2:$E$405,3,FALSE)</f>
        <v>1.0689</v>
      </c>
      <c r="G749">
        <f>VLOOKUP(C749,away!$B$2:$E$405,4,FALSE)</f>
        <v>0.93100000000000005</v>
      </c>
      <c r="H749">
        <f>VLOOKUP(A749,away!$A$2:$E$405,3,FALSE)</f>
        <v>1.0995999999999999</v>
      </c>
      <c r="I749">
        <f>VLOOKUP(C749,away!$B$2:$E$405,3,FALSE)</f>
        <v>0.83030000000000004</v>
      </c>
      <c r="J749">
        <f>VLOOKUP(B749,home!$B$2:$E$405,4,FALSE)</f>
        <v>1.6607000000000001</v>
      </c>
      <c r="K749" s="3">
        <f t="shared" si="952"/>
        <v>1.25477946531</v>
      </c>
      <c r="L749" s="3">
        <f t="shared" si="953"/>
        <v>1.5162155793159999</v>
      </c>
      <c r="M749" s="5">
        <f t="shared" si="954"/>
        <v>6.2599684262051522E-2</v>
      </c>
      <c r="N749" s="5">
        <f t="shared" si="955"/>
        <v>7.8548798346911836E-2</v>
      </c>
      <c r="O749" s="5">
        <f t="shared" si="956"/>
        <v>9.4914616538385135E-2</v>
      </c>
      <c r="P749" s="5">
        <f t="shared" si="957"/>
        <v>0.11909691179013858</v>
      </c>
      <c r="Q749" s="5">
        <f t="shared" si="958"/>
        <v>4.9280709595240536E-2</v>
      </c>
      <c r="R749" s="5">
        <f t="shared" si="959"/>
        <v>7.1955510150151822E-2</v>
      </c>
      <c r="S749" s="5">
        <f t="shared" si="960"/>
        <v>5.6645950235832777E-2</v>
      </c>
      <c r="T749" s="5">
        <f t="shared" si="961"/>
        <v>7.472017964805118E-2</v>
      </c>
      <c r="U749" s="5">
        <f t="shared" si="962"/>
        <v>9.028829655231578E-2</v>
      </c>
      <c r="V749" s="5">
        <f t="shared" si="963"/>
        <v>1.197442627890068E-2</v>
      </c>
      <c r="W749" s="5">
        <f t="shared" si="964"/>
        <v>2.0612140812004437E-2</v>
      </c>
      <c r="X749" s="5">
        <f t="shared" si="965"/>
        <v>3.1252449022216272E-2</v>
      </c>
      <c r="Y749" s="5">
        <f t="shared" si="966"/>
        <v>2.369272504963171E-2</v>
      </c>
      <c r="Z749" s="5">
        <f t="shared" si="967"/>
        <v>3.6366688502430251E-2</v>
      </c>
      <c r="AA749" s="5">
        <f t="shared" si="968"/>
        <v>4.5632173954174751E-2</v>
      </c>
      <c r="AB749" s="5">
        <f t="shared" si="969"/>
        <v>2.8629157417576163E-2</v>
      </c>
      <c r="AC749" s="5">
        <f t="shared" si="970"/>
        <v>1.4238462293054608E-3</v>
      </c>
      <c r="AD749" s="5">
        <f t="shared" si="971"/>
        <v>6.4659227567453381E-3</v>
      </c>
      <c r="AE749" s="5">
        <f t="shared" si="972"/>
        <v>9.8037328184311396E-3</v>
      </c>
      <c r="AF749" s="5">
        <f t="shared" si="973"/>
        <v>7.4322862173784284E-3</v>
      </c>
      <c r="AG749" s="5">
        <f t="shared" si="974"/>
        <v>3.7563160509082516E-3</v>
      </c>
      <c r="AH749" s="5">
        <f t="shared" si="975"/>
        <v>1.3784934918879199E-2</v>
      </c>
      <c r="AI749" s="5">
        <f t="shared" si="976"/>
        <v>1.7297053266844387E-2</v>
      </c>
      <c r="AJ749" s="5">
        <f t="shared" si="977"/>
        <v>1.0851993624804799E-2</v>
      </c>
      <c r="AK749" s="5">
        <f t="shared" si="978"/>
        <v>4.5389529193600314E-3</v>
      </c>
      <c r="AL749" s="5">
        <f t="shared" si="979"/>
        <v>1.0835561921650912E-4</v>
      </c>
      <c r="AM749" s="5">
        <f t="shared" si="980"/>
        <v>1.6226614198889349E-3</v>
      </c>
      <c r="AN749" s="5">
        <f t="shared" si="981"/>
        <v>2.4603045247906245E-3</v>
      </c>
      <c r="AO749" s="5">
        <f t="shared" si="982"/>
        <v>1.8651760251745969E-3</v>
      </c>
      <c r="AP749" s="5">
        <f t="shared" si="983"/>
        <v>9.4266964917880504E-4</v>
      </c>
      <c r="AQ749" s="5">
        <f t="shared" si="984"/>
        <v>3.5732260205831307E-4</v>
      </c>
      <c r="AR749" s="5">
        <f t="shared" si="985"/>
        <v>4.1801866167723561E-3</v>
      </c>
      <c r="AS749" s="5">
        <f t="shared" si="986"/>
        <v>5.2452123278896347E-3</v>
      </c>
      <c r="AT749" s="5">
        <f t="shared" si="987"/>
        <v>3.2907923601133895E-3</v>
      </c>
      <c r="AU749" s="5">
        <f t="shared" si="988"/>
        <v>1.376406226023104E-3</v>
      </c>
      <c r="AV749" s="5">
        <f t="shared" si="989"/>
        <v>4.3177156708465626E-4</v>
      </c>
      <c r="AW749" s="5">
        <f t="shared" si="990"/>
        <v>5.7263421692587217E-6</v>
      </c>
      <c r="AX749" s="5">
        <f t="shared" si="991"/>
        <v>3.3934703813790022E-4</v>
      </c>
      <c r="AY749" s="5">
        <f t="shared" si="992"/>
        <v>5.1452326601942504E-4</v>
      </c>
      <c r="AZ749" s="5">
        <f t="shared" si="993"/>
        <v>3.9006409592960164E-4</v>
      </c>
      <c r="BA749" s="5">
        <f t="shared" si="994"/>
        <v>1.9714041972675753E-4</v>
      </c>
      <c r="BB749" s="5">
        <f t="shared" si="995"/>
        <v>7.4726843925651261E-5</v>
      </c>
      <c r="BC749" s="5">
        <f t="shared" si="996"/>
        <v>2.2660400990637528E-5</v>
      </c>
      <c r="BD749" s="5">
        <f t="shared" si="997"/>
        <v>1.0563440121330811E-3</v>
      </c>
      <c r="BE749" s="5">
        <f t="shared" si="998"/>
        <v>1.3254787747277676E-3</v>
      </c>
      <c r="BF749" s="5">
        <f t="shared" si="999"/>
        <v>8.3159177411633138E-4</v>
      </c>
      <c r="BG749" s="5">
        <f t="shared" si="1000"/>
        <v>3.4782142722729489E-4</v>
      </c>
      <c r="BH749" s="5">
        <f t="shared" si="1001"/>
        <v>1.0910979611990652E-4</v>
      </c>
      <c r="BI749" s="5">
        <f t="shared" si="1002"/>
        <v>2.7381746327083875E-5</v>
      </c>
      <c r="BJ749" s="8">
        <f t="shared" si="1003"/>
        <v>0.31435185660334042</v>
      </c>
      <c r="BK749" s="8">
        <f t="shared" si="1004"/>
        <v>0.25236369768146494</v>
      </c>
      <c r="BL749" s="8">
        <f t="shared" si="1005"/>
        <v>0.39611478597102667</v>
      </c>
      <c r="BM749" s="8">
        <f t="shared" si="1006"/>
        <v>0.52229200115153251</v>
      </c>
      <c r="BN749" s="8">
        <f t="shared" si="1007"/>
        <v>0.47639623068287945</v>
      </c>
    </row>
    <row r="750" spans="1:66" x14ac:dyDescent="0.25">
      <c r="A750" t="s">
        <v>122</v>
      </c>
      <c r="B750" t="s">
        <v>132</v>
      </c>
      <c r="C750" t="s">
        <v>118</v>
      </c>
      <c r="D750" s="11">
        <v>44295</v>
      </c>
      <c r="E750">
        <f>VLOOKUP(A750,home!$A$2:$E$405,3,FALSE)</f>
        <v>1.2608999999999999</v>
      </c>
      <c r="F750">
        <f>VLOOKUP(B750,home!$B$2:$E$405,3,FALSE)</f>
        <v>0.93100000000000005</v>
      </c>
      <c r="G750">
        <f>VLOOKUP(C750,away!$B$2:$E$405,4,FALSE)</f>
        <v>1.1613</v>
      </c>
      <c r="H750">
        <f>VLOOKUP(A750,away!$A$2:$E$405,3,FALSE)</f>
        <v>1.0995999999999999</v>
      </c>
      <c r="I750">
        <f>VLOOKUP(C750,away!$B$2:$E$405,3,FALSE)</f>
        <v>1.1607000000000001</v>
      </c>
      <c r="J750">
        <f>VLOOKUP(B750,home!$B$2:$E$405,4,FALSE)</f>
        <v>0.98850000000000005</v>
      </c>
      <c r="K750" s="3">
        <f t="shared" si="952"/>
        <v>1.3632476312700001</v>
      </c>
      <c r="L750" s="3">
        <f t="shared" si="953"/>
        <v>1.26162820422</v>
      </c>
      <c r="M750" s="5">
        <f t="shared" si="954"/>
        <v>7.2448752039606795E-2</v>
      </c>
      <c r="N750" s="5">
        <f t="shared" si="955"/>
        <v>9.8765589606461548E-2</v>
      </c>
      <c r="O750" s="5">
        <f t="shared" si="956"/>
        <v>9.1403388933709168E-2</v>
      </c>
      <c r="P750" s="5">
        <f t="shared" si="957"/>
        <v>0.12460545345392957</v>
      </c>
      <c r="Q750" s="5">
        <f t="shared" si="958"/>
        <v>6.7320978040996834E-2</v>
      </c>
      <c r="R750" s="5">
        <f t="shared" si="959"/>
        <v>5.7658546720028882E-2</v>
      </c>
      <c r="S750" s="5">
        <f t="shared" si="960"/>
        <v>5.3577593103229959E-2</v>
      </c>
      <c r="T750" s="5">
        <f t="shared" si="961"/>
        <v>8.4934044632196878E-2</v>
      </c>
      <c r="U750" s="5">
        <f t="shared" si="962"/>
        <v>7.8602877238550001E-2</v>
      </c>
      <c r="V750" s="5">
        <f t="shared" si="963"/>
        <v>1.0238747460409257E-2</v>
      </c>
      <c r="W750" s="5">
        <f t="shared" si="964"/>
        <v>3.0591721283056206E-2</v>
      </c>
      <c r="X750" s="5">
        <f t="shared" si="965"/>
        <v>3.8595378386340952E-2</v>
      </c>
      <c r="Y750" s="5">
        <f t="shared" si="966"/>
        <v>2.4346508962375377E-2</v>
      </c>
      <c r="Z750" s="5">
        <f t="shared" si="967"/>
        <v>2.4247882918774995E-2</v>
      </c>
      <c r="AA750" s="5">
        <f t="shared" si="968"/>
        <v>3.3055868952332305E-2</v>
      </c>
      <c r="AB750" s="5">
        <f t="shared" si="969"/>
        <v>2.2531667524419281E-2</v>
      </c>
      <c r="AC750" s="5">
        <f t="shared" si="970"/>
        <v>1.1006088219151638E-3</v>
      </c>
      <c r="AD750" s="5">
        <f t="shared" si="971"/>
        <v>1.0426022893899611E-2</v>
      </c>
      <c r="AE750" s="5">
        <f t="shared" si="972"/>
        <v>1.3153764540787172E-2</v>
      </c>
      <c r="AF750" s="5">
        <f t="shared" si="973"/>
        <v>8.2975801681630205E-3</v>
      </c>
      <c r="AG750" s="5">
        <f t="shared" si="974"/>
        <v>3.4894870556436645E-3</v>
      </c>
      <c r="AH750" s="5">
        <f t="shared" si="975"/>
        <v>7.6479532457377347E-3</v>
      </c>
      <c r="AI750" s="5">
        <f t="shared" si="976"/>
        <v>1.0426054146315675E-2</v>
      </c>
      <c r="AJ750" s="5">
        <f t="shared" si="977"/>
        <v>7.1066468092288049E-3</v>
      </c>
      <c r="AK750" s="5">
        <f t="shared" si="978"/>
        <v>3.2293731429845571E-3</v>
      </c>
      <c r="AL750" s="5">
        <f t="shared" si="979"/>
        <v>7.5717997878091959E-5</v>
      </c>
      <c r="AM750" s="5">
        <f t="shared" si="980"/>
        <v>2.8426502027350843E-3</v>
      </c>
      <c r="AN750" s="5">
        <f t="shared" si="981"/>
        <v>3.5863676705022831E-3</v>
      </c>
      <c r="AO750" s="5">
        <f t="shared" si="982"/>
        <v>2.2623313019042306E-3</v>
      </c>
      <c r="AP750" s="5">
        <f t="shared" si="983"/>
        <v>9.5140699259070951E-4</v>
      </c>
      <c r="AQ750" s="5">
        <f t="shared" si="984"/>
        <v>3.0008047388614217E-4</v>
      </c>
      <c r="AR750" s="5">
        <f t="shared" si="985"/>
        <v>1.9297747038757216E-3</v>
      </c>
      <c r="AS750" s="5">
        <f t="shared" si="986"/>
        <v>2.6307607939433431E-3</v>
      </c>
      <c r="AT750" s="5">
        <f t="shared" si="987"/>
        <v>1.7931892103906241E-3</v>
      </c>
      <c r="AU750" s="5">
        <f t="shared" si="988"/>
        <v>8.1485364782797989E-4</v>
      </c>
      <c r="AV750" s="5">
        <f t="shared" si="989"/>
        <v>2.7771182630830329E-4</v>
      </c>
      <c r="AW750" s="5">
        <f t="shared" si="990"/>
        <v>3.6174518748344607E-6</v>
      </c>
      <c r="AX750" s="5">
        <f t="shared" si="991"/>
        <v>6.4587269256796546E-4</v>
      </c>
      <c r="AY750" s="5">
        <f t="shared" si="992"/>
        <v>8.1485120527925834E-4</v>
      </c>
      <c r="AZ750" s="5">
        <f t="shared" si="993"/>
        <v>5.1401963141148679E-4</v>
      </c>
      <c r="BA750" s="5">
        <f t="shared" si="994"/>
        <v>2.1616722150383339E-4</v>
      </c>
      <c r="BB750" s="5">
        <f t="shared" si="995"/>
        <v>6.8180665869277144E-5</v>
      </c>
      <c r="BC750" s="5">
        <f t="shared" si="996"/>
        <v>1.7203730208635973E-5</v>
      </c>
      <c r="BD750" s="5">
        <f t="shared" si="997"/>
        <v>4.0577636569998473E-4</v>
      </c>
      <c r="BE750" s="5">
        <f t="shared" si="998"/>
        <v>5.5317366936585345E-4</v>
      </c>
      <c r="BF750" s="5">
        <f t="shared" si="999"/>
        <v>3.7705634722196702E-4</v>
      </c>
      <c r="BG750" s="5">
        <f t="shared" si="1000"/>
        <v>1.7134039073522173E-4</v>
      </c>
      <c r="BH750" s="5">
        <f t="shared" si="1001"/>
        <v>5.8394845452666857E-5</v>
      </c>
      <c r="BI750" s="5">
        <f t="shared" si="1002"/>
        <v>1.5921326948345149E-5</v>
      </c>
      <c r="BJ750" s="8">
        <f t="shared" si="1003"/>
        <v>0.39214020735838023</v>
      </c>
      <c r="BK750" s="8">
        <f t="shared" si="1004"/>
        <v>0.26286172408224806</v>
      </c>
      <c r="BL750" s="8">
        <f t="shared" si="1005"/>
        <v>0.32069032984107643</v>
      </c>
      <c r="BM750" s="8">
        <f t="shared" si="1006"/>
        <v>0.48692620165234257</v>
      </c>
      <c r="BN750" s="8">
        <f t="shared" si="1007"/>
        <v>0.51220270879473284</v>
      </c>
    </row>
    <row r="751" spans="1:66" x14ac:dyDescent="0.25">
      <c r="A751" t="s">
        <v>122</v>
      </c>
      <c r="B751" t="s">
        <v>141</v>
      </c>
      <c r="C751" t="s">
        <v>120</v>
      </c>
      <c r="D751" s="11">
        <v>44295</v>
      </c>
      <c r="E751">
        <f>VLOOKUP(A751,home!$A$2:$E$405,3,FALSE)</f>
        <v>1.2608999999999999</v>
      </c>
      <c r="F751">
        <f>VLOOKUP(B751,home!$B$2:$E$405,3,FALSE)</f>
        <v>0.89649999999999996</v>
      </c>
      <c r="G751">
        <f>VLOOKUP(C751,away!$B$2:$E$405,4,FALSE)</f>
        <v>1.6452</v>
      </c>
      <c r="H751">
        <f>VLOOKUP(A751,away!$A$2:$E$405,3,FALSE)</f>
        <v>1.0995999999999999</v>
      </c>
      <c r="I751">
        <f>VLOOKUP(C751,away!$B$2:$E$405,3,FALSE)</f>
        <v>1.0241</v>
      </c>
      <c r="J751">
        <f>VLOOKUP(B751,home!$B$2:$E$405,4,FALSE)</f>
        <v>0.79079999999999995</v>
      </c>
      <c r="K751" s="3">
        <f t="shared" si="952"/>
        <v>1.8597288976199999</v>
      </c>
      <c r="L751" s="3">
        <f t="shared" si="953"/>
        <v>0.89052016468799988</v>
      </c>
      <c r="M751" s="5">
        <f t="shared" si="954"/>
        <v>6.3911941168672937E-2</v>
      </c>
      <c r="N751" s="5">
        <f t="shared" si="955"/>
        <v>0.11885888389437042</v>
      </c>
      <c r="O751" s="5">
        <f t="shared" si="956"/>
        <v>5.6914872375056387E-2</v>
      </c>
      <c r="P751" s="5">
        <f t="shared" si="957"/>
        <v>0.10584623286024659</v>
      </c>
      <c r="Q751" s="5">
        <f t="shared" si="958"/>
        <v>0.11052265055861056</v>
      </c>
      <c r="R751" s="5">
        <f t="shared" si="959"/>
        <v>2.5341920760315852E-2</v>
      </c>
      <c r="S751" s="5">
        <f t="shared" si="960"/>
        <v>4.3823676788106294E-2</v>
      </c>
      <c r="T751" s="5">
        <f t="shared" si="961"/>
        <v>9.8422648977208135E-2</v>
      </c>
      <c r="U751" s="5">
        <f t="shared" si="962"/>
        <v>4.7129102359155593E-2</v>
      </c>
      <c r="V751" s="5">
        <f t="shared" si="963"/>
        <v>8.0641704704015535E-3</v>
      </c>
      <c r="W751" s="5">
        <f t="shared" si="964"/>
        <v>6.8514055695135093E-2</v>
      </c>
      <c r="X751" s="5">
        <f t="shared" si="965"/>
        <v>6.1013148161074497E-2</v>
      </c>
      <c r="Y751" s="5">
        <f t="shared" si="966"/>
        <v>2.71667193742667E-2</v>
      </c>
      <c r="Z751" s="5">
        <f t="shared" si="967"/>
        <v>7.5224971496622396E-3</v>
      </c>
      <c r="AA751" s="5">
        <f t="shared" si="968"/>
        <v>1.3989805331490949E-2</v>
      </c>
      <c r="AB751" s="5">
        <f t="shared" si="969"/>
        <v>1.3008622623526034E-2</v>
      </c>
      <c r="AC751" s="5">
        <f t="shared" si="970"/>
        <v>8.3470519145844376E-4</v>
      </c>
      <c r="AD751" s="5">
        <f t="shared" si="971"/>
        <v>3.1854392317347213E-2</v>
      </c>
      <c r="AE751" s="5">
        <f t="shared" si="972"/>
        <v>2.8366978692480203E-2</v>
      </c>
      <c r="AF751" s="5">
        <f t="shared" si="973"/>
        <v>1.2630683268464227E-2</v>
      </c>
      <c r="AG751" s="5">
        <f t="shared" si="974"/>
        <v>3.7492927147849096E-3</v>
      </c>
      <c r="AH751" s="5">
        <f t="shared" si="975"/>
        <v>1.6747338501455565E-3</v>
      </c>
      <c r="AI751" s="5">
        <f t="shared" si="976"/>
        <v>3.1145509369380942E-3</v>
      </c>
      <c r="AJ751" s="5">
        <f t="shared" si="977"/>
        <v>2.8961101902666105E-3</v>
      </c>
      <c r="AK751" s="5">
        <f t="shared" si="978"/>
        <v>1.7953266038435239E-3</v>
      </c>
      <c r="AL751" s="5">
        <f t="shared" si="979"/>
        <v>5.5295081607111617E-5</v>
      </c>
      <c r="AM751" s="5">
        <f t="shared" si="980"/>
        <v>1.1848106781739025E-2</v>
      </c>
      <c r="AN751" s="5">
        <f t="shared" si="981"/>
        <v>1.0550978002515246E-2</v>
      </c>
      <c r="AO751" s="5">
        <f t="shared" si="982"/>
        <v>4.6979293342096703E-3</v>
      </c>
      <c r="AP751" s="5">
        <f t="shared" si="983"/>
        <v>1.3945336014643272E-3</v>
      </c>
      <c r="AQ751" s="5">
        <f t="shared" si="984"/>
        <v>3.1046507310974049E-4</v>
      </c>
      <c r="AR751" s="5">
        <f t="shared" si="985"/>
        <v>2.9827685280803788E-4</v>
      </c>
      <c r="AS751" s="5">
        <f t="shared" si="986"/>
        <v>5.5471408265825534E-4</v>
      </c>
      <c r="AT751" s="5">
        <f t="shared" si="987"/>
        <v>5.1580890471816354E-4</v>
      </c>
      <c r="AU751" s="5">
        <f t="shared" si="988"/>
        <v>3.1975490858469658E-4</v>
      </c>
      <c r="AV751" s="5">
        <f t="shared" si="989"/>
        <v>1.486643609127004E-4</v>
      </c>
      <c r="AW751" s="5">
        <f t="shared" si="990"/>
        <v>2.5437674160166121E-6</v>
      </c>
      <c r="AX751" s="5">
        <f t="shared" si="991"/>
        <v>3.6723777606812603E-3</v>
      </c>
      <c r="AY751" s="5">
        <f t="shared" si="992"/>
        <v>3.2703264482384243E-3</v>
      </c>
      <c r="AZ751" s="5">
        <f t="shared" si="993"/>
        <v>1.4561458236344016E-3</v>
      </c>
      <c r="BA751" s="5">
        <f t="shared" si="994"/>
        <v>4.3224240622421686E-4</v>
      </c>
      <c r="BB751" s="5">
        <f t="shared" si="995"/>
        <v>9.6230144693981723E-5</v>
      </c>
      <c r="BC751" s="5">
        <f t="shared" si="996"/>
        <v>1.7138976860166936E-5</v>
      </c>
      <c r="BD751" s="5">
        <f t="shared" si="997"/>
        <v>4.4270258680872012E-5</v>
      </c>
      <c r="BE751" s="5">
        <f t="shared" si="998"/>
        <v>8.2330679373930342E-5</v>
      </c>
      <c r="BF751" s="5">
        <f t="shared" si="999"/>
        <v>7.6556371796192592E-5</v>
      </c>
      <c r="BG751" s="5">
        <f t="shared" si="1000"/>
        <v>4.7458032308773365E-5</v>
      </c>
      <c r="BH751" s="5">
        <f t="shared" si="1001"/>
        <v>2.2064768527202358E-5</v>
      </c>
      <c r="BI751" s="5">
        <f t="shared" si="1002"/>
        <v>8.2068975298669009E-6</v>
      </c>
      <c r="BJ751" s="8">
        <f t="shared" si="1003"/>
        <v>0.59884592800711234</v>
      </c>
      <c r="BK751" s="8">
        <f t="shared" si="1004"/>
        <v>0.22580634800873137</v>
      </c>
      <c r="BL751" s="8">
        <f t="shared" si="1005"/>
        <v>0.16798315114863727</v>
      </c>
      <c r="BM751" s="8">
        <f t="shared" si="1006"/>
        <v>0.51549364001604814</v>
      </c>
      <c r="BN751" s="8">
        <f t="shared" si="1007"/>
        <v>0.48139650161727271</v>
      </c>
    </row>
    <row r="752" spans="1:66" x14ac:dyDescent="0.25">
      <c r="A752" t="s">
        <v>122</v>
      </c>
      <c r="B752" t="s">
        <v>142</v>
      </c>
      <c r="C752" t="s">
        <v>389</v>
      </c>
      <c r="D752" s="11">
        <v>44295</v>
      </c>
      <c r="E752">
        <f>VLOOKUP(A752,home!$A$2:$E$405,3,FALSE)</f>
        <v>1.2608999999999999</v>
      </c>
      <c r="F752">
        <f>VLOOKUP(B752,home!$B$2:$E$405,3,FALSE)</f>
        <v>1.0345</v>
      </c>
      <c r="G752">
        <f>VLOOKUP(C752,away!$B$2:$E$405,4,FALSE)</f>
        <v>0.79330000000000001</v>
      </c>
      <c r="H752">
        <f>VLOOKUP(A752,away!$A$2:$E$405,3,FALSE)</f>
        <v>1.0995999999999999</v>
      </c>
      <c r="I752">
        <f>VLOOKUP(C752,away!$B$2:$E$405,3,FALSE)</f>
        <v>1.1268</v>
      </c>
      <c r="J752">
        <f>VLOOKUP(B752,home!$B$2:$E$405,4,FALSE)</f>
        <v>0.86990000000000001</v>
      </c>
      <c r="K752" s="3">
        <f t="shared" si="952"/>
        <v>1.0347813529649998</v>
      </c>
      <c r="L752" s="3">
        <f t="shared" si="953"/>
        <v>1.0778315706720001</v>
      </c>
      <c r="M752" s="5">
        <f t="shared" si="954"/>
        <v>0.12092159439317611</v>
      </c>
      <c r="N752" s="5">
        <f t="shared" si="955"/>
        <v>0.12512741104885572</v>
      </c>
      <c r="O752" s="5">
        <f t="shared" si="956"/>
        <v>0.13033311201295952</v>
      </c>
      <c r="P752" s="5">
        <f t="shared" si="957"/>
        <v>0.13486627398490914</v>
      </c>
      <c r="Q752" s="5">
        <f t="shared" si="958"/>
        <v>6.4739755849071282E-2</v>
      </c>
      <c r="R752" s="5">
        <f t="shared" si="959"/>
        <v>7.0238571415748935E-2</v>
      </c>
      <c r="S752" s="5">
        <f t="shared" si="960"/>
        <v>3.7604763545027772E-2</v>
      </c>
      <c r="T752" s="5">
        <f t="shared" si="961"/>
        <v>6.9778552731726312E-2</v>
      </c>
      <c r="U752" s="5">
        <f t="shared" si="962"/>
        <v>7.2681563959917442E-2</v>
      </c>
      <c r="V752" s="5">
        <f t="shared" si="963"/>
        <v>4.660149476611454E-3</v>
      </c>
      <c r="W752" s="5">
        <f t="shared" si="964"/>
        <v>2.2330497382708588E-2</v>
      </c>
      <c r="X752" s="5">
        <f t="shared" si="965"/>
        <v>2.4068515067891785E-2</v>
      </c>
      <c r="Y752" s="5">
        <f t="shared" si="966"/>
        <v>1.2970902699684249E-2</v>
      </c>
      <c r="Z752" s="5">
        <f t="shared" si="967"/>
        <v>2.523511658359804E-2</v>
      </c>
      <c r="AA752" s="5">
        <f t="shared" si="968"/>
        <v>2.6112828080605086E-2</v>
      </c>
      <c r="AB752" s="5">
        <f t="shared" si="969"/>
        <v>1.3510533785495485E-2</v>
      </c>
      <c r="AC752" s="5">
        <f t="shared" si="970"/>
        <v>3.2484737283553102E-4</v>
      </c>
      <c r="AD752" s="5">
        <f t="shared" si="971"/>
        <v>5.7767955735151437E-3</v>
      </c>
      <c r="AE752" s="5">
        <f t="shared" si="972"/>
        <v>6.226412646452884E-3</v>
      </c>
      <c r="AF752" s="5">
        <f t="shared" si="973"/>
        <v>3.3555120611891581E-3</v>
      </c>
      <c r="AG752" s="5">
        <f t="shared" si="974"/>
        <v>1.2055589451067837E-3</v>
      </c>
      <c r="AH752" s="5">
        <f t="shared" si="975"/>
        <v>6.7998013358476278E-3</v>
      </c>
      <c r="AI752" s="5">
        <f t="shared" si="976"/>
        <v>7.0363076262016213E-3</v>
      </c>
      <c r="AJ752" s="5">
        <f t="shared" si="977"/>
        <v>3.6405199626594301E-3</v>
      </c>
      <c r="AK752" s="5">
        <f t="shared" si="978"/>
        <v>1.2557140574856055E-3</v>
      </c>
      <c r="AL752" s="5">
        <f t="shared" si="979"/>
        <v>1.4492351017358746E-5</v>
      </c>
      <c r="AM752" s="5">
        <f t="shared" si="980"/>
        <v>1.1955440678728451E-3</v>
      </c>
      <c r="AN752" s="5">
        <f t="shared" si="981"/>
        <v>1.2885951404829807E-3</v>
      </c>
      <c r="AO752" s="5">
        <f t="shared" si="982"/>
        <v>6.9444426211353878E-4</v>
      </c>
      <c r="AP752" s="5">
        <f t="shared" si="983"/>
        <v>2.4949798325933121E-4</v>
      </c>
      <c r="AQ752" s="5">
        <f t="shared" si="984"/>
        <v>6.7229200793975335E-5</v>
      </c>
      <c r="AR752" s="5">
        <f t="shared" si="985"/>
        <v>1.4658081108148428E-3</v>
      </c>
      <c r="AS752" s="5">
        <f t="shared" si="986"/>
        <v>1.5167909000960535E-3</v>
      </c>
      <c r="AT752" s="5">
        <f t="shared" si="987"/>
        <v>7.8477346988319713E-4</v>
      </c>
      <c r="AU752" s="5">
        <f t="shared" si="988"/>
        <v>2.7068965097892415E-4</v>
      </c>
      <c r="AV752" s="5">
        <f t="shared" si="989"/>
        <v>7.002615081839866E-5</v>
      </c>
      <c r="AW752" s="5">
        <f t="shared" si="990"/>
        <v>4.4898914154549754E-7</v>
      </c>
      <c r="AX752" s="5">
        <f t="shared" si="991"/>
        <v>2.0618778468045693E-4</v>
      </c>
      <c r="AY752" s="5">
        <f t="shared" si="992"/>
        <v>2.2223570381551706E-4</v>
      </c>
      <c r="AZ752" s="5">
        <f t="shared" si="993"/>
        <v>1.1976632885143806E-4</v>
      </c>
      <c r="BA752" s="5">
        <f t="shared" si="994"/>
        <v>4.3029310113188253E-5</v>
      </c>
      <c r="BB752" s="5">
        <f t="shared" si="995"/>
        <v>1.1594587226057568E-5</v>
      </c>
      <c r="BC752" s="5">
        <f t="shared" si="996"/>
        <v>2.4994024322310279E-6</v>
      </c>
      <c r="BD752" s="5">
        <f t="shared" si="997"/>
        <v>2.6331570973055316E-4</v>
      </c>
      <c r="BE752" s="5">
        <f t="shared" si="998"/>
        <v>2.7247418637192097E-4</v>
      </c>
      <c r="BF752" s="5">
        <f t="shared" si="999"/>
        <v>1.4097560361098693E-4</v>
      </c>
      <c r="BG752" s="5">
        <f t="shared" si="1000"/>
        <v>4.8626308613211536E-5</v>
      </c>
      <c r="BH752" s="5">
        <f t="shared" si="1001"/>
        <v>1.2579399354118162E-5</v>
      </c>
      <c r="BI752" s="5">
        <f t="shared" si="1002"/>
        <v>2.6033855766282885E-6</v>
      </c>
      <c r="BJ752" s="8">
        <f t="shared" si="1003"/>
        <v>0.33968053777784346</v>
      </c>
      <c r="BK752" s="8">
        <f t="shared" si="1004"/>
        <v>0.29861435682739296</v>
      </c>
      <c r="BL752" s="8">
        <f t="shared" si="1005"/>
        <v>0.33645761511276956</v>
      </c>
      <c r="BM752" s="8">
        <f t="shared" si="1006"/>
        <v>0.35353912088220929</v>
      </c>
      <c r="BN752" s="8">
        <f t="shared" si="1007"/>
        <v>0.64622671870472082</v>
      </c>
    </row>
    <row r="753" spans="1:66" x14ac:dyDescent="0.25">
      <c r="A753" t="s">
        <v>145</v>
      </c>
      <c r="B753" t="s">
        <v>349</v>
      </c>
      <c r="C753" t="s">
        <v>149</v>
      </c>
      <c r="D753" s="11">
        <v>44295</v>
      </c>
      <c r="E753">
        <f>VLOOKUP(A753,home!$A$2:$E$405,3,FALSE)</f>
        <v>1.4406000000000001</v>
      </c>
      <c r="F753">
        <f>VLOOKUP(B753,home!$B$2:$E$405,3,FALSE)</f>
        <v>0.87680000000000002</v>
      </c>
      <c r="G753">
        <f>VLOOKUP(C753,away!$B$2:$E$405,4,FALSE)</f>
        <v>1.9668000000000001</v>
      </c>
      <c r="H753">
        <f>VLOOKUP(A753,away!$A$2:$E$405,3,FALSE)</f>
        <v>1.2678</v>
      </c>
      <c r="I753">
        <f>VLOOKUP(C753,away!$B$2:$E$405,3,FALSE)</f>
        <v>0.39439999999999997</v>
      </c>
      <c r="J753">
        <f>VLOOKUP(B753,home!$B$2:$E$405,4,FALSE)</f>
        <v>1.1209</v>
      </c>
      <c r="K753" s="3">
        <f t="shared" si="952"/>
        <v>2.4843006397440006</v>
      </c>
      <c r="L753" s="3">
        <f t="shared" si="953"/>
        <v>0.560472776688</v>
      </c>
      <c r="M753" s="5">
        <f t="shared" si="954"/>
        <v>4.7607097751616374E-2</v>
      </c>
      <c r="N753" s="5">
        <f t="shared" si="955"/>
        <v>0.11827034340069573</v>
      </c>
      <c r="O753" s="5">
        <f t="shared" si="956"/>
        <v>2.6682482266905474E-2</v>
      </c>
      <c r="P753" s="5">
        <f t="shared" si="957"/>
        <v>6.6287307765631201E-2</v>
      </c>
      <c r="Q753" s="5">
        <f t="shared" si="958"/>
        <v>0.14690954488654556</v>
      </c>
      <c r="R753" s="5">
        <f t="shared" si="959"/>
        <v>7.4774024625304152E-3</v>
      </c>
      <c r="S753" s="5">
        <f t="shared" si="960"/>
        <v>2.3074328085176784E-2</v>
      </c>
      <c r="T753" s="5">
        <f t="shared" si="961"/>
        <v>8.2338800544532562E-2</v>
      </c>
      <c r="U753" s="5">
        <f t="shared" si="962"/>
        <v>1.8576115721287673E-2</v>
      </c>
      <c r="V753" s="5">
        <f t="shared" si="963"/>
        <v>3.5698110377653837E-3</v>
      </c>
      <c r="W753" s="5">
        <f t="shared" si="964"/>
        <v>0.12165582544871502</v>
      </c>
      <c r="X753" s="5">
        <f t="shared" si="965"/>
        <v>6.8184778289511958E-2</v>
      </c>
      <c r="Y753" s="5">
        <f t="shared" si="966"/>
        <v>1.9107856007889213E-2</v>
      </c>
      <c r="Z753" s="5">
        <f t="shared" si="967"/>
        <v>1.3969601735293704E-3</v>
      </c>
      <c r="AA753" s="5">
        <f t="shared" si="968"/>
        <v>3.4704690527959043E-3</v>
      </c>
      <c r="AB753" s="5">
        <f t="shared" si="969"/>
        <v>4.3108442440363114E-3</v>
      </c>
      <c r="AC753" s="5">
        <f t="shared" si="970"/>
        <v>3.1065898534723632E-4</v>
      </c>
      <c r="AD753" s="5">
        <f t="shared" si="971"/>
        <v>7.5557411247706818E-2</v>
      </c>
      <c r="AE753" s="5">
        <f t="shared" si="972"/>
        <v>4.2347872081359358E-2</v>
      </c>
      <c r="AF753" s="5">
        <f t="shared" si="973"/>
        <v>1.1867414726133858E-2</v>
      </c>
      <c r="AG753" s="5">
        <f t="shared" si="974"/>
        <v>2.2171209612214349E-3</v>
      </c>
      <c r="AH753" s="5">
        <f t="shared" si="975"/>
        <v>1.9573953684513915E-4</v>
      </c>
      <c r="AI753" s="5">
        <f t="shared" si="976"/>
        <v>4.8627585660757349E-4</v>
      </c>
      <c r="AJ753" s="5">
        <f t="shared" si="977"/>
        <v>6.0402771083112848E-4</v>
      </c>
      <c r="AK753" s="5">
        <f t="shared" si="978"/>
        <v>5.0019547614695882E-4</v>
      </c>
      <c r="AL753" s="5">
        <f t="shared" si="979"/>
        <v>1.7302250079860653E-5</v>
      </c>
      <c r="AM753" s="5">
        <f t="shared" si="980"/>
        <v>3.7541465020015687E-2</v>
      </c>
      <c r="AN753" s="5">
        <f t="shared" si="981"/>
        <v>2.1040969140703615E-2</v>
      </c>
      <c r="AO753" s="5">
        <f t="shared" si="982"/>
        <v>5.8964451992483376E-3</v>
      </c>
      <c r="AP753" s="5">
        <f t="shared" si="983"/>
        <v>1.1015990044704479E-3</v>
      </c>
      <c r="AQ753" s="5">
        <f t="shared" si="984"/>
        <v>1.5435406320807212E-4</v>
      </c>
      <c r="AR753" s="5">
        <f t="shared" si="985"/>
        <v>2.1941336344643647E-5</v>
      </c>
      <c r="AS753" s="5">
        <f t="shared" si="986"/>
        <v>5.45088759178365E-5</v>
      </c>
      <c r="AT753" s="5">
        <f t="shared" si="987"/>
        <v>6.7708217657203794E-5</v>
      </c>
      <c r="AU753" s="5">
        <f t="shared" si="988"/>
        <v>5.6069189480572469E-5</v>
      </c>
      <c r="AV753" s="5">
        <f t="shared" si="989"/>
        <v>3.4823180824128452E-5</v>
      </c>
      <c r="AW753" s="5">
        <f t="shared" si="990"/>
        <v>6.6920435435065322E-7</v>
      </c>
      <c r="AX753" s="5">
        <f t="shared" si="991"/>
        <v>1.5544047594358658E-2</v>
      </c>
      <c r="AY753" s="5">
        <f t="shared" si="992"/>
        <v>8.7120155161806226E-3</v>
      </c>
      <c r="AZ753" s="5">
        <f t="shared" si="993"/>
        <v>2.4414237634513467E-3</v>
      </c>
      <c r="BA753" s="5">
        <f t="shared" si="994"/>
        <v>4.5611718525788111E-4</v>
      </c>
      <c r="BB753" s="5">
        <f t="shared" si="995"/>
        <v>6.3910316329149875E-5</v>
      </c>
      <c r="BC753" s="5">
        <f t="shared" si="996"/>
        <v>7.1639984904014137E-6</v>
      </c>
      <c r="BD753" s="5">
        <f t="shared" si="997"/>
        <v>2.0495869508879587E-6</v>
      </c>
      <c r="BE753" s="5">
        <f t="shared" si="998"/>
        <v>5.0917901733019113E-6</v>
      </c>
      <c r="BF753" s="5">
        <f t="shared" si="999"/>
        <v>6.3247687924880785E-6</v>
      </c>
      <c r="BG753" s="5">
        <f t="shared" si="1000"/>
        <v>5.2375423858036735E-6</v>
      </c>
      <c r="BH753" s="5">
        <f t="shared" si="1001"/>
        <v>3.2529074749345975E-6</v>
      </c>
      <c r="BI753" s="5">
        <f t="shared" si="1002"/>
        <v>1.616240024201611E-6</v>
      </c>
      <c r="BJ753" s="8">
        <f t="shared" si="1003"/>
        <v>0.78141647839602579</v>
      </c>
      <c r="BK753" s="8">
        <f t="shared" si="1004"/>
        <v>0.14957852139179748</v>
      </c>
      <c r="BL753" s="8">
        <f t="shared" si="1005"/>
        <v>6.256217596401259E-2</v>
      </c>
      <c r="BM753" s="8">
        <f t="shared" si="1006"/>
        <v>0.57300861107961421</v>
      </c>
      <c r="BN753" s="8">
        <f t="shared" si="1007"/>
        <v>0.41323417853392475</v>
      </c>
    </row>
    <row r="754" spans="1:66" x14ac:dyDescent="0.25">
      <c r="A754" t="s">
        <v>145</v>
      </c>
      <c r="B754" t="s">
        <v>357</v>
      </c>
      <c r="C754" t="s">
        <v>423</v>
      </c>
      <c r="D754" s="11">
        <v>44295</v>
      </c>
      <c r="E754">
        <f>VLOOKUP(A754,home!$A$2:$E$405,3,FALSE)</f>
        <v>1.4406000000000001</v>
      </c>
      <c r="F754">
        <f>VLOOKUP(B754,home!$B$2:$E$405,3,FALSE)</f>
        <v>0.86770000000000003</v>
      </c>
      <c r="G754">
        <f>VLOOKUP(C754,away!$B$2:$E$405,4,FALSE)</f>
        <v>0.55530000000000002</v>
      </c>
      <c r="H754">
        <f>VLOOKUP(A754,away!$A$2:$E$405,3,FALSE)</f>
        <v>1.2678</v>
      </c>
      <c r="I754">
        <f>VLOOKUP(C754,away!$B$2:$E$405,3,FALSE)</f>
        <v>1.4592000000000001</v>
      </c>
      <c r="J754">
        <f>VLOOKUP(B754,home!$B$2:$E$405,4,FALSE)</f>
        <v>0.94650000000000001</v>
      </c>
      <c r="K754" s="3">
        <f t="shared" si="952"/>
        <v>0.69412978668600012</v>
      </c>
      <c r="L754" s="3">
        <f t="shared" si="953"/>
        <v>1.7510001638400001</v>
      </c>
      <c r="M754" s="5">
        <f t="shared" si="954"/>
        <v>8.6714865527129134E-2</v>
      </c>
      <c r="N754" s="5">
        <f t="shared" si="955"/>
        <v>6.0191371110851329E-2</v>
      </c>
      <c r="O754" s="5">
        <f t="shared" si="956"/>
        <v>0.15183774374536665</v>
      </c>
      <c r="P754" s="5">
        <f t="shared" si="957"/>
        <v>0.10539510067685491</v>
      </c>
      <c r="Q754" s="5">
        <f t="shared" si="958"/>
        <v>2.089031179475655E-2</v>
      </c>
      <c r="R754" s="5">
        <f t="shared" si="959"/>
        <v>0.13293395708761652</v>
      </c>
      <c r="S754" s="5">
        <f t="shared" si="960"/>
        <v>3.2024864419610846E-2</v>
      </c>
      <c r="T754" s="5">
        <f t="shared" si="961"/>
        <v>3.6578939375287403E-2</v>
      </c>
      <c r="U754" s="5">
        <f t="shared" si="962"/>
        <v>9.2273419276553151E-2</v>
      </c>
      <c r="V754" s="5">
        <f t="shared" si="963"/>
        <v>4.324856065975791E-3</v>
      </c>
      <c r="W754" s="5">
        <f t="shared" si="964"/>
        <v>4.8335292232994662E-3</v>
      </c>
      <c r="X754" s="5">
        <f t="shared" si="965"/>
        <v>8.4635104619227939E-3</v>
      </c>
      <c r="Y754" s="5">
        <f t="shared" si="966"/>
        <v>7.4098041027441854E-3</v>
      </c>
      <c r="Z754" s="5">
        <f t="shared" si="967"/>
        <v>7.7589126880105358E-2</v>
      </c>
      <c r="AA754" s="5">
        <f t="shared" si="968"/>
        <v>5.3856924090440531E-2</v>
      </c>
      <c r="AB754" s="5">
        <f t="shared" si="969"/>
        <v>1.8691847615230794E-2</v>
      </c>
      <c r="AC754" s="5">
        <f t="shared" si="970"/>
        <v>3.2853265535525469E-4</v>
      </c>
      <c r="AD754" s="5">
        <f t="shared" si="971"/>
        <v>8.3877415217735148E-4</v>
      </c>
      <c r="AE754" s="5">
        <f t="shared" si="972"/>
        <v>1.4686936778872995E-3</v>
      </c>
      <c r="AF754" s="5">
        <f t="shared" si="973"/>
        <v>1.2858414353057173E-3</v>
      </c>
      <c r="AG754" s="5">
        <f t="shared" si="974"/>
        <v>7.505028546308573E-4</v>
      </c>
      <c r="AH754" s="5">
        <f t="shared" si="975"/>
        <v>3.3964643469816758E-2</v>
      </c>
      <c r="AI754" s="5">
        <f t="shared" si="976"/>
        <v>2.3575870726569952E-2</v>
      </c>
      <c r="AJ754" s="5">
        <f t="shared" si="977"/>
        <v>8.1823570591853575E-3</v>
      </c>
      <c r="AK754" s="5">
        <f t="shared" si="978"/>
        <v>1.8932059200270069E-3</v>
      </c>
      <c r="AL754" s="5">
        <f t="shared" si="979"/>
        <v>1.5972224405269349E-5</v>
      </c>
      <c r="AM754" s="5">
        <f t="shared" si="980"/>
        <v>1.1644362466571916E-4</v>
      </c>
      <c r="AN754" s="5">
        <f t="shared" si="981"/>
        <v>2.0389280586779771E-4</v>
      </c>
      <c r="AO754" s="5">
        <f t="shared" si="982"/>
        <v>1.785081682401556E-4</v>
      </c>
      <c r="AP754" s="5">
        <f t="shared" si="983"/>
        <v>1.0418927727843027E-4</v>
      </c>
      <c r="AQ754" s="5">
        <f t="shared" si="984"/>
        <v>4.5608860396225642E-5</v>
      </c>
      <c r="AR754" s="5">
        <f t="shared" si="985"/>
        <v>1.189441925608326E-2</v>
      </c>
      <c r="AS754" s="5">
        <f t="shared" si="986"/>
        <v>8.2562707009789255E-3</v>
      </c>
      <c r="AT754" s="5">
        <f t="shared" si="987"/>
        <v>2.8654617102461871E-3</v>
      </c>
      <c r="AU754" s="5">
        <f t="shared" si="988"/>
        <v>6.6300077523002911E-4</v>
      </c>
      <c r="AV754" s="5">
        <f t="shared" si="989"/>
        <v>1.1505214667076818E-4</v>
      </c>
      <c r="AW754" s="5">
        <f t="shared" si="990"/>
        <v>5.3924952422245969E-7</v>
      </c>
      <c r="AX754" s="5">
        <f t="shared" si="991"/>
        <v>1.347116472502671E-5</v>
      </c>
      <c r="AY754" s="5">
        <f t="shared" si="992"/>
        <v>2.3588011640637397E-5</v>
      </c>
      <c r="AZ754" s="5">
        <f t="shared" si="993"/>
        <v>2.0651306123707962E-5</v>
      </c>
      <c r="BA754" s="5">
        <f t="shared" si="994"/>
        <v>1.2053480135374213E-5</v>
      </c>
      <c r="BB754" s="5">
        <f t="shared" si="995"/>
        <v>5.2764114229706076E-6</v>
      </c>
      <c r="BC754" s="5">
        <f t="shared" si="996"/>
        <v>1.8477994532217555E-6</v>
      </c>
      <c r="BD754" s="5">
        <f t="shared" si="997"/>
        <v>3.4711883443639085E-3</v>
      </c>
      <c r="BE754" s="5">
        <f t="shared" si="998"/>
        <v>2.4094552250202498E-3</v>
      </c>
      <c r="BF754" s="5">
        <f t="shared" si="999"/>
        <v>8.3623732068638715E-4</v>
      </c>
      <c r="BG754" s="5">
        <f t="shared" si="1000"/>
        <v>1.9348574434230477E-4</v>
      </c>
      <c r="BH754" s="5">
        <f t="shared" si="1001"/>
        <v>3.3576054611776484E-5</v>
      </c>
      <c r="BI754" s="5">
        <f t="shared" si="1002"/>
        <v>4.6612279250859822E-6</v>
      </c>
      <c r="BJ754" s="8">
        <f t="shared" si="1003"/>
        <v>0.14343680909881226</v>
      </c>
      <c r="BK754" s="8">
        <f t="shared" si="1004"/>
        <v>0.22882777958097186</v>
      </c>
      <c r="BL754" s="8">
        <f t="shared" si="1005"/>
        <v>0.54795277749696536</v>
      </c>
      <c r="BM754" s="8">
        <f t="shared" si="1006"/>
        <v>0.43982009435216363</v>
      </c>
      <c r="BN754" s="8">
        <f t="shared" si="1007"/>
        <v>0.55796334994257513</v>
      </c>
    </row>
    <row r="755" spans="1:66" x14ac:dyDescent="0.25">
      <c r="A755" t="s">
        <v>145</v>
      </c>
      <c r="B755" t="s">
        <v>366</v>
      </c>
      <c r="C755" t="s">
        <v>360</v>
      </c>
      <c r="D755" s="11">
        <v>44295</v>
      </c>
      <c r="E755">
        <f>VLOOKUP(A755,home!$A$2:$E$405,3,FALSE)</f>
        <v>1.4406000000000001</v>
      </c>
      <c r="F755">
        <f>VLOOKUP(B755,home!$B$2:$E$405,3,FALSE)</f>
        <v>1.0578000000000001</v>
      </c>
      <c r="G755">
        <f>VLOOKUP(C755,away!$B$2:$E$405,4,FALSE)</f>
        <v>0.82640000000000002</v>
      </c>
      <c r="H755">
        <f>VLOOKUP(A755,away!$A$2:$E$405,3,FALSE)</f>
        <v>1.2678</v>
      </c>
      <c r="I755">
        <f>VLOOKUP(C755,away!$B$2:$E$405,3,FALSE)</f>
        <v>1.2395</v>
      </c>
      <c r="J755">
        <f>VLOOKUP(B755,home!$B$2:$E$405,4,FALSE)</f>
        <v>0.71360000000000001</v>
      </c>
      <c r="K755" s="3">
        <f t="shared" si="952"/>
        <v>1.2593234243520002</v>
      </c>
      <c r="L755" s="3">
        <f t="shared" si="953"/>
        <v>1.1213782281600002</v>
      </c>
      <c r="M755" s="5">
        <f t="shared" si="954"/>
        <v>9.2485661941895142E-2</v>
      </c>
      <c r="N755" s="5">
        <f t="shared" si="955"/>
        <v>0.11646936050012884</v>
      </c>
      <c r="O755" s="5">
        <f t="shared" si="956"/>
        <v>0.10371140771860714</v>
      </c>
      <c r="P755" s="5">
        <f t="shared" si="957"/>
        <v>0.13060620511256277</v>
      </c>
      <c r="Q755" s="5">
        <f t="shared" si="958"/>
        <v>7.3336296948554924E-2</v>
      </c>
      <c r="R755" s="5">
        <f t="shared" si="959"/>
        <v>5.8149857313735537E-2</v>
      </c>
      <c r="S755" s="5">
        <f t="shared" si="960"/>
        <v>4.6109798145310472E-2</v>
      </c>
      <c r="T755" s="5">
        <f t="shared" si="961"/>
        <v>8.2237726731986149E-2</v>
      </c>
      <c r="U755" s="5">
        <f t="shared" si="962"/>
        <v>7.3229477437913623E-2</v>
      </c>
      <c r="V755" s="5">
        <f t="shared" si="963"/>
        <v>7.2350262826550958E-3</v>
      </c>
      <c r="W755" s="5">
        <f t="shared" si="964"/>
        <v>3.0784705534183124E-2</v>
      </c>
      <c r="X755" s="5">
        <f t="shared" si="965"/>
        <v>3.4521298546349624E-2</v>
      </c>
      <c r="Y755" s="5">
        <f t="shared" si="966"/>
        <v>1.9355716298843972E-2</v>
      </c>
      <c r="Z755" s="5">
        <f t="shared" si="967"/>
        <v>2.1735994654077859E-2</v>
      </c>
      <c r="AA755" s="5">
        <f t="shared" si="968"/>
        <v>2.7372647219470095E-2</v>
      </c>
      <c r="AB755" s="5">
        <f t="shared" si="969"/>
        <v>1.7235507915001173E-2</v>
      </c>
      <c r="AC755" s="5">
        <f t="shared" si="970"/>
        <v>6.3857150045383516E-4</v>
      </c>
      <c r="AD755" s="5">
        <f t="shared" si="971"/>
        <v>9.6919751977438649E-3</v>
      </c>
      <c r="AE755" s="5">
        <f t="shared" si="972"/>
        <v>1.0868369974616682E-2</v>
      </c>
      <c r="AF755" s="5">
        <f t="shared" si="973"/>
        <v>6.0937767325615032E-3</v>
      </c>
      <c r="AG755" s="5">
        <f t="shared" si="974"/>
        <v>2.2778095183874844E-3</v>
      </c>
      <c r="AH755" s="5">
        <f t="shared" si="975"/>
        <v>6.0935677931212677E-3</v>
      </c>
      <c r="AI755" s="5">
        <f t="shared" si="976"/>
        <v>7.6737726597545337E-3</v>
      </c>
      <c r="AJ755" s="5">
        <f t="shared" si="977"/>
        <v>4.8318808317904189E-3</v>
      </c>
      <c r="AK755" s="5">
        <f t="shared" si="978"/>
        <v>2.028300238383701E-3</v>
      </c>
      <c r="AL755" s="5">
        <f t="shared" si="979"/>
        <v>3.6071061661301906E-5</v>
      </c>
      <c r="AM755" s="5">
        <f t="shared" si="980"/>
        <v>2.4410662789514921E-3</v>
      </c>
      <c r="AN755" s="5">
        <f t="shared" si="981"/>
        <v>2.7373585787117487E-3</v>
      </c>
      <c r="AO755" s="5">
        <f t="shared" si="982"/>
        <v>1.5348071564171791E-3</v>
      </c>
      <c r="AP755" s="5">
        <f t="shared" si="983"/>
        <v>5.7369977654346148E-4</v>
      </c>
      <c r="AQ755" s="5">
        <f t="shared" si="984"/>
        <v>1.6083360972902374E-4</v>
      </c>
      <c r="AR755" s="5">
        <f t="shared" si="985"/>
        <v>1.3666388510046332E-3</v>
      </c>
      <c r="AS755" s="5">
        <f t="shared" si="986"/>
        <v>1.7210403176996375E-3</v>
      </c>
      <c r="AT755" s="5">
        <f t="shared" si="987"/>
        <v>1.0836731931666811E-3</v>
      </c>
      <c r="AU755" s="5">
        <f t="shared" si="988"/>
        <v>4.5489834549904395E-4</v>
      </c>
      <c r="AV755" s="5">
        <f t="shared" si="989"/>
        <v>1.4321603554647884E-4</v>
      </c>
      <c r="AW755" s="5">
        <f t="shared" si="990"/>
        <v>1.4149654176556698E-6</v>
      </c>
      <c r="AX755" s="5">
        <f t="shared" si="991"/>
        <v>5.1234865757989747E-4</v>
      </c>
      <c r="AY755" s="5">
        <f t="shared" si="992"/>
        <v>5.7453662983710007E-4</v>
      </c>
      <c r="AZ755" s="5">
        <f t="shared" si="993"/>
        <v>3.2213643398987273E-4</v>
      </c>
      <c r="BA755" s="5">
        <f t="shared" si="994"/>
        <v>1.2041226119111477E-4</v>
      </c>
      <c r="BB755" s="5">
        <f t="shared" si="995"/>
        <v>3.3756922025807863E-5</v>
      </c>
      <c r="BC755" s="5">
        <f t="shared" si="996"/>
        <v>7.570855481887137E-6</v>
      </c>
      <c r="BD755" s="5">
        <f t="shared" si="997"/>
        <v>2.5541984221236555E-4</v>
      </c>
      <c r="BE755" s="5">
        <f t="shared" si="998"/>
        <v>3.2165619034232374E-4</v>
      </c>
      <c r="BF755" s="5">
        <f t="shared" si="999"/>
        <v>2.0253458754295698E-4</v>
      </c>
      <c r="BG755" s="5">
        <f t="shared" si="1000"/>
        <v>8.5018850111438877E-5</v>
      </c>
      <c r="BH755" s="5">
        <f t="shared" si="1001"/>
        <v>2.6766557364201658E-5</v>
      </c>
      <c r="BI755" s="5">
        <f t="shared" si="1002"/>
        <v>6.741550535600137E-6</v>
      </c>
      <c r="BJ755" s="8">
        <f t="shared" si="1003"/>
        <v>0.39465556314381467</v>
      </c>
      <c r="BK755" s="8">
        <f t="shared" si="1004"/>
        <v>0.27768587067437572</v>
      </c>
      <c r="BL755" s="8">
        <f t="shared" si="1005"/>
        <v>0.30599402344880278</v>
      </c>
      <c r="BM755" s="8">
        <f t="shared" si="1006"/>
        <v>0.42473954072116726</v>
      </c>
      <c r="BN755" s="8">
        <f t="shared" si="1007"/>
        <v>0.57475878953548443</v>
      </c>
    </row>
    <row r="756" spans="1:66" x14ac:dyDescent="0.25">
      <c r="A756" t="s">
        <v>145</v>
      </c>
      <c r="B756" t="s">
        <v>371</v>
      </c>
      <c r="C756" t="s">
        <v>432</v>
      </c>
      <c r="D756" s="11">
        <v>44295</v>
      </c>
      <c r="E756">
        <f>VLOOKUP(A756,home!$A$2:$E$405,3,FALSE)</f>
        <v>1.4406000000000001</v>
      </c>
      <c r="F756">
        <f>VLOOKUP(B756,home!$B$2:$E$405,3,FALSE)</f>
        <v>0.90239999999999998</v>
      </c>
      <c r="G756">
        <f>VLOOKUP(C756,away!$B$2:$E$405,4,FALSE)</f>
        <v>1.5966</v>
      </c>
      <c r="H756">
        <f>VLOOKUP(A756,away!$A$2:$E$405,3,FALSE)</f>
        <v>1.2678</v>
      </c>
      <c r="I756">
        <f>VLOOKUP(C756,away!$B$2:$E$405,3,FALSE)</f>
        <v>0.51270000000000004</v>
      </c>
      <c r="J756">
        <f>VLOOKUP(B756,home!$B$2:$E$405,4,FALSE)</f>
        <v>0.82820000000000005</v>
      </c>
      <c r="K756" s="3">
        <f t="shared" si="952"/>
        <v>2.0755759127040001</v>
      </c>
      <c r="L756" s="3">
        <f t="shared" si="953"/>
        <v>0.53833087789200018</v>
      </c>
      <c r="M756" s="5">
        <f t="shared" si="954"/>
        <v>7.3247820148252138E-2</v>
      </c>
      <c r="N756" s="5">
        <f t="shared" si="955"/>
        <v>0.15203141115778687</v>
      </c>
      <c r="O756" s="5">
        <f t="shared" si="956"/>
        <v>3.9431563324083915E-2</v>
      </c>
      <c r="P756" s="5">
        <f t="shared" si="957"/>
        <v>8.1843203035731033E-2</v>
      </c>
      <c r="Q756" s="5">
        <f t="shared" si="958"/>
        <v>0.15777636748675034</v>
      </c>
      <c r="R756" s="5">
        <f t="shared" si="959"/>
        <v>1.0613614050454046E-2</v>
      </c>
      <c r="S756" s="5">
        <f t="shared" si="960"/>
        <v>2.2861806227102221E-2</v>
      </c>
      <c r="T756" s="5">
        <f t="shared" si="961"/>
        <v>8.4935890419753149E-2</v>
      </c>
      <c r="U756" s="5">
        <f t="shared" si="962"/>
        <v>2.2029361669859152E-2</v>
      </c>
      <c r="V756" s="5">
        <f t="shared" si="963"/>
        <v>2.838284614585317E-3</v>
      </c>
      <c r="W756" s="5">
        <f t="shared" si="964"/>
        <v>0.10915894264981119</v>
      </c>
      <c r="X756" s="5">
        <f t="shared" si="965"/>
        <v>5.8763629426435357E-2</v>
      </c>
      <c r="Y756" s="5">
        <f t="shared" si="966"/>
        <v>1.5817138108626561E-2</v>
      </c>
      <c r="Z756" s="5">
        <f t="shared" si="967"/>
        <v>1.9045453897959322E-3</v>
      </c>
      <c r="AA756" s="5">
        <f t="shared" si="968"/>
        <v>3.9530285357118871E-3</v>
      </c>
      <c r="AB756" s="5">
        <f t="shared" si="969"/>
        <v>4.1024054054775803E-3</v>
      </c>
      <c r="AC756" s="5">
        <f t="shared" si="970"/>
        <v>1.9820922956695044E-4</v>
      </c>
      <c r="AD756" s="5">
        <f t="shared" si="971"/>
        <v>5.6641918005046366E-2</v>
      </c>
      <c r="AE756" s="5">
        <f t="shared" si="972"/>
        <v>3.0492093445143302E-2</v>
      </c>
      <c r="AF756" s="5">
        <f t="shared" si="973"/>
        <v>8.2074177165444486E-3</v>
      </c>
      <c r="AG756" s="5">
        <f t="shared" si="974"/>
        <v>1.4727687948579101E-3</v>
      </c>
      <c r="AH756" s="5">
        <f t="shared" si="975"/>
        <v>2.5631889791850139E-4</v>
      </c>
      <c r="AI756" s="5">
        <f t="shared" si="976"/>
        <v>5.3200933049047695E-4</v>
      </c>
      <c r="AJ756" s="5">
        <f t="shared" si="977"/>
        <v>5.5211287584990801E-4</v>
      </c>
      <c r="AK756" s="5">
        <f t="shared" si="978"/>
        <v>3.8198406206926767E-4</v>
      </c>
      <c r="AL756" s="5">
        <f t="shared" si="979"/>
        <v>8.8587363753190679E-6</v>
      </c>
      <c r="AM756" s="5">
        <f t="shared" si="980"/>
        <v>2.3512920132125852E-2</v>
      </c>
      <c r="AN756" s="5">
        <f t="shared" si="981"/>
        <v>1.2657730936531796E-2</v>
      </c>
      <c r="AO756" s="5">
        <f t="shared" si="982"/>
        <v>3.4070237035919455E-3</v>
      </c>
      <c r="AP756" s="5">
        <f t="shared" si="983"/>
        <v>6.1136868711783544E-4</v>
      </c>
      <c r="AQ756" s="5">
        <f t="shared" si="984"/>
        <v>8.2279660512955965E-5</v>
      </c>
      <c r="AR756" s="5">
        <f t="shared" si="985"/>
        <v>2.7596875467355374E-5</v>
      </c>
      <c r="AS756" s="5">
        <f t="shared" si="986"/>
        <v>5.7279409985934747E-5</v>
      </c>
      <c r="AT756" s="5">
        <f t="shared" si="987"/>
        <v>5.9443881830351585E-5</v>
      </c>
      <c r="AU756" s="5">
        <f t="shared" si="988"/>
        <v>4.1126763094900236E-5</v>
      </c>
      <c r="AV756" s="5">
        <f t="shared" si="989"/>
        <v>2.1340429711814687E-5</v>
      </c>
      <c r="AW756" s="5">
        <f t="shared" si="990"/>
        <v>2.749521943822633E-7</v>
      </c>
      <c r="AX756" s="5">
        <f t="shared" si="991"/>
        <v>8.1338084439288912E-3</v>
      </c>
      <c r="AY756" s="5">
        <f t="shared" si="992"/>
        <v>4.3786802402256044E-3</v>
      </c>
      <c r="AZ756" s="5">
        <f t="shared" si="993"/>
        <v>1.1785893888645019E-3</v>
      </c>
      <c r="BA756" s="5">
        <f t="shared" si="994"/>
        <v>2.1149035346054119E-4</v>
      </c>
      <c r="BB756" s="5">
        <f t="shared" si="995"/>
        <v>2.8462946911025633E-5</v>
      </c>
      <c r="BC756" s="5">
        <f t="shared" si="996"/>
        <v>3.0644966396011649E-6</v>
      </c>
      <c r="BD756" s="5">
        <f t="shared" si="997"/>
        <v>2.4760416995696037E-6</v>
      </c>
      <c r="BE756" s="5">
        <f t="shared" si="998"/>
        <v>5.1392125104773426E-6</v>
      </c>
      <c r="BF756" s="5">
        <f t="shared" si="999"/>
        <v>5.333412848506915E-6</v>
      </c>
      <c r="BG756" s="5">
        <f t="shared" si="1000"/>
        <v>3.6899677469556602E-6</v>
      </c>
      <c r="BH756" s="5">
        <f t="shared" si="1001"/>
        <v>1.9147020435589545E-6</v>
      </c>
      <c r="BI756" s="5">
        <f t="shared" si="1002"/>
        <v>7.9482188832321823E-7</v>
      </c>
      <c r="BJ756" s="8">
        <f t="shared" si="1003"/>
        <v>0.72950299620066594</v>
      </c>
      <c r="BK756" s="8">
        <f t="shared" si="1004"/>
        <v>0.18537686223183858</v>
      </c>
      <c r="BL756" s="8">
        <f t="shared" si="1005"/>
        <v>8.2078533670742498E-2</v>
      </c>
      <c r="BM756" s="8">
        <f t="shared" si="1006"/>
        <v>0.47954055300195342</v>
      </c>
      <c r="BN756" s="8">
        <f t="shared" si="1007"/>
        <v>0.51494397920305834</v>
      </c>
    </row>
    <row r="757" spans="1:66" x14ac:dyDescent="0.25">
      <c r="A757" t="s">
        <v>145</v>
      </c>
      <c r="B757" t="s">
        <v>375</v>
      </c>
      <c r="C757" t="s">
        <v>391</v>
      </c>
      <c r="D757" s="11">
        <v>44295</v>
      </c>
      <c r="E757">
        <f>VLOOKUP(A757,home!$A$2:$E$405,3,FALSE)</f>
        <v>1.4406000000000001</v>
      </c>
      <c r="F757">
        <f>VLOOKUP(B757,home!$B$2:$E$405,3,FALSE)</f>
        <v>0.82640000000000002</v>
      </c>
      <c r="G757">
        <f>VLOOKUP(C757,away!$B$2:$E$405,4,FALSE)</f>
        <v>1.9501999999999999</v>
      </c>
      <c r="H757">
        <f>VLOOKUP(A757,away!$A$2:$E$405,3,FALSE)</f>
        <v>1.2678</v>
      </c>
      <c r="I757">
        <f>VLOOKUP(C757,away!$B$2:$E$405,3,FALSE)</f>
        <v>0.82630000000000003</v>
      </c>
      <c r="J757">
        <f>VLOOKUP(B757,home!$B$2:$E$405,4,FALSE)</f>
        <v>0.45069999999999999</v>
      </c>
      <c r="K757" s="3">
        <f t="shared" si="952"/>
        <v>2.3217361903680001</v>
      </c>
      <c r="L757" s="3">
        <f t="shared" si="953"/>
        <v>0.47214572119799997</v>
      </c>
      <c r="M757" s="5">
        <f t="shared" si="954"/>
        <v>6.1183244381482864E-2</v>
      </c>
      <c r="N757" s="5">
        <f t="shared" si="955"/>
        <v>0.14205135272461836</v>
      </c>
      <c r="O757" s="5">
        <f t="shared" si="956"/>
        <v>2.8887407043728705E-2</v>
      </c>
      <c r="P757" s="5">
        <f t="shared" si="957"/>
        <v>6.7068938379316406E-2</v>
      </c>
      <c r="Q757" s="5">
        <f t="shared" si="958"/>
        <v>0.16490288325573826</v>
      </c>
      <c r="R757" s="5">
        <f t="shared" si="959"/>
        <v>6.8195328161007361E-3</v>
      </c>
      <c r="S757" s="5">
        <f t="shared" si="960"/>
        <v>1.8380205809623334E-2</v>
      </c>
      <c r="T757" s="5">
        <f t="shared" si="961"/>
        <v>7.7858190742410127E-2</v>
      </c>
      <c r="U757" s="5">
        <f t="shared" si="962"/>
        <v>1.5833156140543279E-2</v>
      </c>
      <c r="V757" s="5">
        <f t="shared" si="963"/>
        <v>2.2387045910778635E-3</v>
      </c>
      <c r="W757" s="5">
        <f t="shared" si="964"/>
        <v>0.12762033065029227</v>
      </c>
      <c r="X757" s="5">
        <f t="shared" si="965"/>
        <v>6.025539305440946E-2</v>
      </c>
      <c r="Y757" s="5">
        <f t="shared" si="966"/>
        <v>1.4224663004871555E-2</v>
      </c>
      <c r="Z757" s="5">
        <f t="shared" si="967"/>
        <v>1.0732710798971032E-3</v>
      </c>
      <c r="AA757" s="5">
        <f t="shared" si="968"/>
        <v>2.4918523082724498E-3</v>
      </c>
      <c r="AB757" s="5">
        <f t="shared" si="969"/>
        <v>2.8927118425840933E-3</v>
      </c>
      <c r="AC757" s="5">
        <f t="shared" si="970"/>
        <v>1.5337894159828195E-4</v>
      </c>
      <c r="AD757" s="5">
        <f t="shared" si="971"/>
        <v>7.4075185074378519E-2</v>
      </c>
      <c r="AE757" s="5">
        <f t="shared" si="972"/>
        <v>3.4974281679817767E-2</v>
      </c>
      <c r="AF757" s="5">
        <f t="shared" si="973"/>
        <v>8.2564787235497768E-3</v>
      </c>
      <c r="AG757" s="5">
        <f t="shared" si="974"/>
        <v>1.2994203671621175E-3</v>
      </c>
      <c r="AH757" s="5">
        <f t="shared" si="975"/>
        <v>1.266850870147435E-4</v>
      </c>
      <c r="AI757" s="5">
        <f t="shared" si="976"/>
        <v>2.9412935130204915E-4</v>
      </c>
      <c r="AJ757" s="5">
        <f t="shared" si="977"/>
        <v>3.4144537978371544E-4</v>
      </c>
      <c r="AK757" s="5">
        <f t="shared" si="978"/>
        <v>2.6424869842593283E-4</v>
      </c>
      <c r="AL757" s="5">
        <f t="shared" si="979"/>
        <v>6.7253463831370838E-6</v>
      </c>
      <c r="AM757" s="5">
        <f t="shared" si="980"/>
        <v>3.4396607599078442E-2</v>
      </c>
      <c r="AN757" s="5">
        <f t="shared" si="981"/>
        <v>1.6240211101631496E-2</v>
      </c>
      <c r="AO757" s="5">
        <f t="shared" si="982"/>
        <v>3.8338730914937837E-3</v>
      </c>
      <c r="AP757" s="5">
        <f t="shared" si="983"/>
        <v>6.0338225858831284E-4</v>
      </c>
      <c r="AQ757" s="5">
        <f t="shared" si="984"/>
        <v>7.1221087909814263E-5</v>
      </c>
      <c r="AR757" s="5">
        <f t="shared" si="985"/>
        <v>1.1962764354721494E-5</v>
      </c>
      <c r="AS757" s="5">
        <f t="shared" si="986"/>
        <v>2.7774382939201188E-5</v>
      </c>
      <c r="AT757" s="5">
        <f t="shared" si="987"/>
        <v>3.2242395017541478E-5</v>
      </c>
      <c r="AU757" s="5">
        <f t="shared" si="988"/>
        <v>2.4952778458788978E-5</v>
      </c>
      <c r="AV757" s="5">
        <f t="shared" si="989"/>
        <v>1.4483442199501352E-5</v>
      </c>
      <c r="AW757" s="5">
        <f t="shared" si="990"/>
        <v>2.0478638787378216E-7</v>
      </c>
      <c r="AX757" s="5">
        <f t="shared" si="991"/>
        <v>1.3309974781444557E-2</v>
      </c>
      <c r="AY757" s="5">
        <f t="shared" si="992"/>
        <v>6.2842476423123324E-3</v>
      </c>
      <c r="AZ757" s="5">
        <f t="shared" si="993"/>
        <v>1.4835403176331932E-3</v>
      </c>
      <c r="BA757" s="5">
        <f t="shared" si="994"/>
        <v>2.3348240439841135E-4</v>
      </c>
      <c r="BB757" s="5">
        <f t="shared" si="995"/>
        <v>2.7559429552932749E-5</v>
      </c>
      <c r="BC757" s="5">
        <f t="shared" si="996"/>
        <v>2.6024133484149822E-6</v>
      </c>
      <c r="BD757" s="5">
        <f t="shared" si="997"/>
        <v>9.4136133396361732E-7</v>
      </c>
      <c r="BE757" s="5">
        <f t="shared" si="998"/>
        <v>2.1855926772764274E-6</v>
      </c>
      <c r="BF757" s="5">
        <f t="shared" si="999"/>
        <v>2.5371848081179857E-6</v>
      </c>
      <c r="BG757" s="5">
        <f t="shared" si="1000"/>
        <v>1.9635579302198057E-6</v>
      </c>
      <c r="BH757" s="5">
        <f t="shared" si="1001"/>
        <v>1.1397158771188516E-6</v>
      </c>
      <c r="BI757" s="5">
        <f t="shared" si="1002"/>
        <v>5.2922391972876957E-7</v>
      </c>
      <c r="BJ757" s="8">
        <f t="shared" si="1003"/>
        <v>0.78200488140463986</v>
      </c>
      <c r="BK757" s="8">
        <f t="shared" si="1004"/>
        <v>0.15531544509179421</v>
      </c>
      <c r="BL757" s="8">
        <f t="shared" si="1005"/>
        <v>5.8071881067271888E-2</v>
      </c>
      <c r="BM757" s="8">
        <f t="shared" si="1006"/>
        <v>0.51926807718669321</v>
      </c>
      <c r="BN757" s="8">
        <f t="shared" si="1007"/>
        <v>0.47091335860098538</v>
      </c>
    </row>
    <row r="758" spans="1:66" x14ac:dyDescent="0.25">
      <c r="A758" t="s">
        <v>145</v>
      </c>
      <c r="B758" t="s">
        <v>133</v>
      </c>
      <c r="C758" t="s">
        <v>355</v>
      </c>
      <c r="D758" s="11">
        <v>44295</v>
      </c>
      <c r="E758">
        <f>VLOOKUP(A758,home!$A$2:$E$405,3,FALSE)</f>
        <v>1.4406000000000001</v>
      </c>
      <c r="F758">
        <f>VLOOKUP(B758,home!$B$2:$E$405,3,FALSE)</f>
        <v>0.58620000000000005</v>
      </c>
      <c r="G758">
        <f>VLOOKUP(C758,away!$B$2:$E$405,4,FALSE)</f>
        <v>1.6407</v>
      </c>
      <c r="H758">
        <f>VLOOKUP(A758,away!$A$2:$E$405,3,FALSE)</f>
        <v>1.2678</v>
      </c>
      <c r="I758">
        <f>VLOOKUP(C758,away!$B$2:$E$405,3,FALSE)</f>
        <v>0.78879999999999995</v>
      </c>
      <c r="J758">
        <f>VLOOKUP(B758,home!$B$2:$E$405,4,FALSE)</f>
        <v>1.1861999999999999</v>
      </c>
      <c r="K758" s="3">
        <f t="shared" si="952"/>
        <v>1.3855378766040003</v>
      </c>
      <c r="L758" s="3">
        <f t="shared" si="953"/>
        <v>1.1862482071679998</v>
      </c>
      <c r="M758" s="5">
        <f t="shared" si="954"/>
        <v>7.639896853344029E-2</v>
      </c>
      <c r="N758" s="5">
        <f t="shared" si="955"/>
        <v>0.10585366463655869</v>
      </c>
      <c r="O758" s="5">
        <f t="shared" si="956"/>
        <v>9.0628139452277975E-2</v>
      </c>
      <c r="P758" s="5">
        <f t="shared" si="957"/>
        <v>0.12556871989728047</v>
      </c>
      <c r="Q758" s="5">
        <f t="shared" si="958"/>
        <v>7.333213086564476E-2</v>
      </c>
      <c r="R758" s="5">
        <f t="shared" si="959"/>
        <v>5.375373397211812E-2</v>
      </c>
      <c r="S758" s="5">
        <f t="shared" si="960"/>
        <v>5.1595930283208448E-2</v>
      </c>
      <c r="T758" s="5">
        <f t="shared" si="961"/>
        <v>8.6990108767180246E-2</v>
      </c>
      <c r="U758" s="5">
        <f t="shared" si="962"/>
        <v>7.4477834427264869E-2</v>
      </c>
      <c r="V758" s="5">
        <f t="shared" si="963"/>
        <v>9.4225165629268481E-3</v>
      </c>
      <c r="W758" s="5">
        <f t="shared" si="964"/>
        <v>3.3868148295477372E-2</v>
      </c>
      <c r="X758" s="5">
        <f t="shared" si="965"/>
        <v>4.0176030195609981E-2</v>
      </c>
      <c r="Y758" s="5">
        <f t="shared" si="966"/>
        <v>2.3829371895334888E-2</v>
      </c>
      <c r="Z758" s="5">
        <f t="shared" si="967"/>
        <v>2.1255090184336918E-2</v>
      </c>
      <c r="AA758" s="5">
        <f t="shared" si="968"/>
        <v>2.9449732521032706E-2</v>
      </c>
      <c r="AB758" s="5">
        <f t="shared" si="969"/>
        <v>2.0401859931873718E-2</v>
      </c>
      <c r="AC758" s="5">
        <f t="shared" si="970"/>
        <v>9.6792319789285161E-4</v>
      </c>
      <c r="AD758" s="5">
        <f t="shared" si="971"/>
        <v>1.1731400568456271E-2</v>
      </c>
      <c r="AE758" s="5">
        <f t="shared" si="972"/>
        <v>1.3916352891900905E-2</v>
      </c>
      <c r="AF758" s="5">
        <f t="shared" si="973"/>
        <v>8.2541243341673308E-3</v>
      </c>
      <c r="AG758" s="5">
        <f t="shared" si="974"/>
        <v>3.2638133977159205E-3</v>
      </c>
      <c r="AH758" s="5">
        <f t="shared" si="975"/>
        <v>6.3034531560909515E-3</v>
      </c>
      <c r="AI758" s="5">
        <f t="shared" si="976"/>
        <v>8.7336731011630423E-3</v>
      </c>
      <c r="AJ758" s="5">
        <f t="shared" si="977"/>
        <v>6.0504174417694593E-3</v>
      </c>
      <c r="AK758" s="5">
        <f t="shared" si="978"/>
        <v>2.7943608449456877E-3</v>
      </c>
      <c r="AL758" s="5">
        <f t="shared" si="979"/>
        <v>6.3634826098516424E-5</v>
      </c>
      <c r="AM758" s="5">
        <f t="shared" si="980"/>
        <v>3.2508599666419761E-3</v>
      </c>
      <c r="AN758" s="5">
        <f t="shared" si="981"/>
        <v>3.8563268071832679E-3</v>
      </c>
      <c r="AO758" s="5">
        <f t="shared" si="982"/>
        <v>2.2872803806375246E-3</v>
      </c>
      <c r="AP758" s="5">
        <f t="shared" si="983"/>
        <v>9.0442741694060158E-4</v>
      </c>
      <c r="AQ758" s="5">
        <f t="shared" si="984"/>
        <v>2.6821885046484332E-4</v>
      </c>
      <c r="AR758" s="5">
        <f t="shared" si="985"/>
        <v>1.4954920010760719E-3</v>
      </c>
      <c r="AS758" s="5">
        <f t="shared" si="986"/>
        <v>2.072060811649208E-3</v>
      </c>
      <c r="AT758" s="5">
        <f t="shared" si="987"/>
        <v>1.435459368583403E-3</v>
      </c>
      <c r="AU758" s="5">
        <f t="shared" si="988"/>
        <v>6.6296110849945573E-4</v>
      </c>
      <c r="AV758" s="5">
        <f t="shared" si="989"/>
        <v>2.2963943163534242E-4</v>
      </c>
      <c r="AW758" s="5">
        <f t="shared" si="990"/>
        <v>2.9052688826475914E-6</v>
      </c>
      <c r="AX758" s="5">
        <f t="shared" si="991"/>
        <v>7.5069826921967872E-4</v>
      </c>
      <c r="AY758" s="5">
        <f t="shared" si="992"/>
        <v>8.9051447598596431E-4</v>
      </c>
      <c r="AZ758" s="5">
        <f t="shared" si="993"/>
        <v>5.2818560029775066E-4</v>
      </c>
      <c r="BA758" s="5">
        <f t="shared" si="994"/>
        <v>2.0885307380172022E-4</v>
      </c>
      <c r="BB758" s="5">
        <f t="shared" si="995"/>
        <v>6.1937896089704107E-5</v>
      </c>
      <c r="BC758" s="5">
        <f t="shared" si="996"/>
        <v>1.469474363843387E-5</v>
      </c>
      <c r="BD758" s="5">
        <f t="shared" si="997"/>
        <v>2.9567078418509581E-4</v>
      </c>
      <c r="BE758" s="5">
        <f t="shared" si="998"/>
        <v>4.096630704936573E-4</v>
      </c>
      <c r="BF758" s="5">
        <f t="shared" si="999"/>
        <v>2.8380185040742848E-4</v>
      </c>
      <c r="BG758" s="5">
        <f t="shared" si="1000"/>
        <v>1.3107273772993151E-4</v>
      </c>
      <c r="BH758" s="5">
        <f t="shared" si="1001"/>
        <v>4.5401560678750567E-5</v>
      </c>
      <c r="BI758" s="5">
        <f t="shared" si="1002"/>
        <v>1.2581116395468759E-5</v>
      </c>
      <c r="BJ758" s="8">
        <f t="shared" si="1003"/>
        <v>0.4142371433289479</v>
      </c>
      <c r="BK758" s="8">
        <f t="shared" si="1004"/>
        <v>0.26490820777683344</v>
      </c>
      <c r="BL758" s="8">
        <f t="shared" si="1005"/>
        <v>0.29966700868987034</v>
      </c>
      <c r="BM758" s="8">
        <f t="shared" si="1006"/>
        <v>0.47364448341556487</v>
      </c>
      <c r="BN758" s="8">
        <f t="shared" si="1007"/>
        <v>0.52553535735732027</v>
      </c>
    </row>
    <row r="759" spans="1:66" x14ac:dyDescent="0.25">
      <c r="A759" t="s">
        <v>145</v>
      </c>
      <c r="B759" t="s">
        <v>146</v>
      </c>
      <c r="C759" t="s">
        <v>427</v>
      </c>
      <c r="D759" s="11">
        <v>44295</v>
      </c>
      <c r="E759">
        <f>VLOOKUP(A759,home!$A$2:$E$405,3,FALSE)</f>
        <v>1.4406000000000001</v>
      </c>
      <c r="F759">
        <f>VLOOKUP(B759,home!$B$2:$E$405,3,FALSE)</f>
        <v>0.99170000000000003</v>
      </c>
      <c r="G759">
        <f>VLOOKUP(C759,away!$B$2:$E$405,4,FALSE)</f>
        <v>0.65939999999999999</v>
      </c>
      <c r="H759">
        <f>VLOOKUP(A759,away!$A$2:$E$405,3,FALSE)</f>
        <v>1.2678</v>
      </c>
      <c r="I759">
        <f>VLOOKUP(C759,away!$B$2:$E$405,3,FALSE)</f>
        <v>1.3409</v>
      </c>
      <c r="J759">
        <f>VLOOKUP(B759,home!$B$2:$E$405,4,FALSE)</f>
        <v>1.2770999999999999</v>
      </c>
      <c r="K759" s="3">
        <f t="shared" si="952"/>
        <v>0.94204720738800007</v>
      </c>
      <c r="L759" s="3">
        <f t="shared" si="953"/>
        <v>2.1710610858419996</v>
      </c>
      <c r="M759" s="5">
        <f t="shared" si="954"/>
        <v>4.4462537725449683E-2</v>
      </c>
      <c r="N759" s="5">
        <f t="shared" si="955"/>
        <v>4.1885809497643471E-2</v>
      </c>
      <c r="O759" s="5">
        <f t="shared" si="956"/>
        <v>9.6530885433505673E-2</v>
      </c>
      <c r="P759" s="5">
        <f t="shared" si="957"/>
        <v>9.0936651049324982E-2</v>
      </c>
      <c r="Q759" s="5">
        <f t="shared" si="958"/>
        <v>1.97292049332204E-2</v>
      </c>
      <c r="R759" s="5">
        <f t="shared" si="959"/>
        <v>0.10478722447327826</v>
      </c>
      <c r="S759" s="5">
        <f t="shared" si="960"/>
        <v>4.6496865266269866E-2</v>
      </c>
      <c r="T759" s="5">
        <f t="shared" si="961"/>
        <v>4.2833309085116823E-2</v>
      </c>
      <c r="U759" s="5">
        <f t="shared" si="962"/>
        <v>9.8714512184991263E-2</v>
      </c>
      <c r="V759" s="5">
        <f t="shared" si="963"/>
        <v>1.0566371471630214E-2</v>
      </c>
      <c r="W759" s="5">
        <f t="shared" si="964"/>
        <v>6.195280803775279E-3</v>
      </c>
      <c r="X759" s="5">
        <f t="shared" si="965"/>
        <v>1.3450333068940454E-2</v>
      </c>
      <c r="Y759" s="5">
        <f t="shared" si="966"/>
        <v>1.4600747358795211E-2</v>
      </c>
      <c r="Z759" s="5">
        <f t="shared" si="967"/>
        <v>7.5833155115774944E-2</v>
      </c>
      <c r="AA759" s="5">
        <f t="shared" si="968"/>
        <v>7.1438412004236812E-2</v>
      </c>
      <c r="AB759" s="5">
        <f t="shared" si="969"/>
        <v>3.3649178264412334E-2</v>
      </c>
      <c r="AC759" s="5">
        <f t="shared" si="970"/>
        <v>1.3506741918702825E-3</v>
      </c>
      <c r="AD759" s="5">
        <f t="shared" si="971"/>
        <v>1.4590617450452462E-3</v>
      </c>
      <c r="AE759" s="5">
        <f t="shared" si="972"/>
        <v>3.167712176508455E-3</v>
      </c>
      <c r="AF759" s="5">
        <f t="shared" si="973"/>
        <v>3.4386483187826859E-3</v>
      </c>
      <c r="AG759" s="5">
        <f t="shared" si="974"/>
        <v>2.4885051842683682E-3</v>
      </c>
      <c r="AH759" s="5">
        <f t="shared" si="975"/>
        <v>4.1159603022119802E-2</v>
      </c>
      <c r="AI759" s="5">
        <f t="shared" si="976"/>
        <v>3.877428908418664E-2</v>
      </c>
      <c r="AJ759" s="5">
        <f t="shared" si="977"/>
        <v>1.8263605375106521E-2</v>
      </c>
      <c r="AK759" s="5">
        <f t="shared" si="978"/>
        <v>5.7350594801518565E-3</v>
      </c>
      <c r="AL759" s="5">
        <f t="shared" si="979"/>
        <v>1.1049822520331151E-4</v>
      </c>
      <c r="AM759" s="5">
        <f t="shared" si="980"/>
        <v>2.7490100846530737E-4</v>
      </c>
      <c r="AN759" s="5">
        <f t="shared" si="981"/>
        <v>5.9682688193775097E-4</v>
      </c>
      <c r="AO759" s="5">
        <f t="shared" si="982"/>
        <v>6.4787380917973438E-4</v>
      </c>
      <c r="AP759" s="5">
        <f t="shared" si="983"/>
        <v>4.6885787188211548E-4</v>
      </c>
      <c r="AQ759" s="5">
        <f t="shared" si="984"/>
        <v>2.5447977010848875E-4</v>
      </c>
      <c r="AR759" s="5">
        <f t="shared" si="985"/>
        <v>1.7872002486005793E-2</v>
      </c>
      <c r="AS759" s="5">
        <f t="shared" si="986"/>
        <v>1.683627003237315E-2</v>
      </c>
      <c r="AT759" s="5">
        <f t="shared" si="987"/>
        <v>7.9302805834137007E-3</v>
      </c>
      <c r="AU759" s="5">
        <f t="shared" si="988"/>
        <v>2.4902328924693859E-3</v>
      </c>
      <c r="AV759" s="5">
        <f t="shared" si="989"/>
        <v>5.8647923552413155E-4</v>
      </c>
      <c r="AW759" s="5">
        <f t="shared" si="990"/>
        <v>6.2776559654497062E-6</v>
      </c>
      <c r="AX759" s="5">
        <f t="shared" si="991"/>
        <v>4.3161621222147937E-5</v>
      </c>
      <c r="AY759" s="5">
        <f t="shared" si="992"/>
        <v>9.37065162372576E-5</v>
      </c>
      <c r="AZ759" s="5">
        <f t="shared" si="993"/>
        <v>1.0172128544626574E-4</v>
      </c>
      <c r="BA759" s="5">
        <f t="shared" si="994"/>
        <v>7.3614374811404573E-5</v>
      </c>
      <c r="BB759" s="5">
        <f t="shared" si="995"/>
        <v>3.9955326127906994E-5</v>
      </c>
      <c r="BC759" s="5">
        <f t="shared" si="996"/>
        <v>1.734909074568498E-5</v>
      </c>
      <c r="BD759" s="5">
        <f t="shared" si="997"/>
        <v>6.4668681872397799E-3</v>
      </c>
      <c r="BE759" s="5">
        <f t="shared" si="998"/>
        <v>6.092095116335532E-3</v>
      </c>
      <c r="BF759" s="5">
        <f t="shared" si="999"/>
        <v>2.869520595742981E-3</v>
      </c>
      <c r="BG759" s="5">
        <f t="shared" si="1000"/>
        <v>9.010746212540086E-4</v>
      </c>
      <c r="BH759" s="5">
        <f t="shared" si="1001"/>
        <v>2.1221370765013461E-4</v>
      </c>
      <c r="BI759" s="5">
        <f t="shared" si="1002"/>
        <v>3.9983066132252567E-5</v>
      </c>
      <c r="BJ759" s="8">
        <f t="shared" si="1003"/>
        <v>0.15186105972826047</v>
      </c>
      <c r="BK759" s="8">
        <f t="shared" si="1004"/>
        <v>0.19401730444598561</v>
      </c>
      <c r="BL759" s="8">
        <f t="shared" si="1005"/>
        <v>0.57134978984613016</v>
      </c>
      <c r="BM759" s="8">
        <f t="shared" si="1006"/>
        <v>0.59464156716345695</v>
      </c>
      <c r="BN759" s="8">
        <f t="shared" si="1007"/>
        <v>0.39833231311242245</v>
      </c>
    </row>
    <row r="760" spans="1:66" x14ac:dyDescent="0.25">
      <c r="A760" t="s">
        <v>145</v>
      </c>
      <c r="B760" t="s">
        <v>404</v>
      </c>
      <c r="C760" t="s">
        <v>347</v>
      </c>
      <c r="D760" s="11">
        <v>44295</v>
      </c>
      <c r="E760">
        <f>VLOOKUP(A760,home!$A$2:$E$405,3,FALSE)</f>
        <v>1.4406000000000001</v>
      </c>
      <c r="F760">
        <f>VLOOKUP(B760,home!$B$2:$E$405,3,FALSE)</f>
        <v>1.0908</v>
      </c>
      <c r="G760">
        <f>VLOOKUP(C760,away!$B$2:$E$405,4,FALSE)</f>
        <v>0.95860000000000001</v>
      </c>
      <c r="H760">
        <f>VLOOKUP(A760,away!$A$2:$E$405,3,FALSE)</f>
        <v>1.2678</v>
      </c>
      <c r="I760">
        <f>VLOOKUP(C760,away!$B$2:$E$405,3,FALSE)</f>
        <v>1.1268</v>
      </c>
      <c r="J760">
        <f>VLOOKUP(B760,home!$B$2:$E$405,4,FALSE)</f>
        <v>0.75119999999999998</v>
      </c>
      <c r="K760" s="3">
        <f t="shared" si="952"/>
        <v>1.5063502517280001</v>
      </c>
      <c r="L760" s="3">
        <f t="shared" si="953"/>
        <v>1.073132048448</v>
      </c>
      <c r="M760" s="5">
        <f t="shared" si="954"/>
        <v>7.5813242367357536E-2</v>
      </c>
      <c r="N760" s="5">
        <f t="shared" si="955"/>
        <v>0.11420129672438491</v>
      </c>
      <c r="O760" s="5">
        <f t="shared" si="956"/>
        <v>8.1357620081167092E-2</v>
      </c>
      <c r="P760" s="5">
        <f t="shared" si="957"/>
        <v>0.12255307148925705</v>
      </c>
      <c r="Q760" s="5">
        <f t="shared" si="958"/>
        <v>8.6013576034220635E-2</v>
      </c>
      <c r="R760" s="5">
        <f t="shared" si="959"/>
        <v>4.3653734747278489E-2</v>
      </c>
      <c r="S760" s="5">
        <f t="shared" si="960"/>
        <v>4.9527150081097523E-2</v>
      </c>
      <c r="T760" s="5">
        <f t="shared" si="961"/>
        <v>9.2303925043940999E-2</v>
      </c>
      <c r="U760" s="5">
        <f t="shared" si="962"/>
        <v>6.5757814325430292E-2</v>
      </c>
      <c r="V760" s="5">
        <f t="shared" si="963"/>
        <v>8.895696516882599E-3</v>
      </c>
      <c r="W760" s="5">
        <f t="shared" si="964"/>
        <v>4.3188857303724577E-2</v>
      </c>
      <c r="X760" s="5">
        <f t="shared" si="965"/>
        <v>4.6347346908474328E-2</v>
      </c>
      <c r="Y760" s="5">
        <f t="shared" si="966"/>
        <v>2.4868411664010565E-2</v>
      </c>
      <c r="Z760" s="5">
        <f t="shared" si="967"/>
        <v>1.5615407263917537E-2</v>
      </c>
      <c r="AA760" s="5">
        <f t="shared" si="968"/>
        <v>2.3522272662837421E-2</v>
      </c>
      <c r="AB760" s="5">
        <f t="shared" si="969"/>
        <v>1.7716390673439907E-2</v>
      </c>
      <c r="AC760" s="5">
        <f t="shared" si="970"/>
        <v>8.9875041709207943E-4</v>
      </c>
      <c r="AD760" s="5">
        <f t="shared" si="971"/>
        <v>1.6264386517827547E-2</v>
      </c>
      <c r="AE760" s="5">
        <f t="shared" si="972"/>
        <v>1.7453834420626309E-2</v>
      </c>
      <c r="AF760" s="5">
        <f t="shared" si="973"/>
        <v>9.3651345425394619E-3</v>
      </c>
      <c r="AG760" s="5">
        <f t="shared" si="974"/>
        <v>3.3500086718754991E-3</v>
      </c>
      <c r="AH760" s="5">
        <f t="shared" si="975"/>
        <v>4.1893484961194006E-3</v>
      </c>
      <c r="AI760" s="5">
        <f t="shared" si="976"/>
        <v>6.3106261617057778E-3</v>
      </c>
      <c r="AJ760" s="5">
        <f t="shared" si="977"/>
        <v>4.7530066536234017E-3</v>
      </c>
      <c r="AK760" s="5">
        <f t="shared" si="978"/>
        <v>2.3865642563834903E-3</v>
      </c>
      <c r="AL760" s="5">
        <f t="shared" si="979"/>
        <v>5.8113659660233451E-5</v>
      </c>
      <c r="AM760" s="5">
        <f t="shared" si="980"/>
        <v>4.8999725450662003E-3</v>
      </c>
      <c r="AN760" s="5">
        <f t="shared" si="981"/>
        <v>5.2583175746258523E-3</v>
      </c>
      <c r="AO760" s="5">
        <f t="shared" si="982"/>
        <v>2.82143455512418E-3</v>
      </c>
      <c r="AP760" s="5">
        <f t="shared" si="983"/>
        <v>1.0092572812341277E-3</v>
      </c>
      <c r="AQ760" s="5">
        <f t="shared" si="984"/>
        <v>2.7076658340545966E-4</v>
      </c>
      <c r="AR760" s="5">
        <f t="shared" si="985"/>
        <v>8.9914482666063247E-4</v>
      </c>
      <c r="AS760" s="5">
        <f t="shared" si="986"/>
        <v>1.3544270359801727E-3</v>
      </c>
      <c r="AT760" s="5">
        <f t="shared" si="987"/>
        <v>1.0201207532979713E-3</v>
      </c>
      <c r="AU760" s="5">
        <f t="shared" si="988"/>
        <v>5.1221971784111875E-4</v>
      </c>
      <c r="AV760" s="5">
        <f t="shared" si="989"/>
        <v>1.9289557522750357E-4</v>
      </c>
      <c r="AW760" s="5">
        <f t="shared" si="990"/>
        <v>2.6094852973386761E-6</v>
      </c>
      <c r="AX760" s="5">
        <f t="shared" si="991"/>
        <v>1.2301791461201287E-3</v>
      </c>
      <c r="AY760" s="5">
        <f t="shared" si="992"/>
        <v>1.3201446670339052E-3</v>
      </c>
      <c r="AZ760" s="5">
        <f t="shared" si="993"/>
        <v>7.0834477539089881E-4</v>
      </c>
      <c r="BA760" s="5">
        <f t="shared" si="994"/>
        <v>2.533824932742246E-4</v>
      </c>
      <c r="BB760" s="5">
        <f t="shared" si="995"/>
        <v>6.7978218512057548E-5</v>
      </c>
      <c r="BC760" s="5">
        <f t="shared" si="996"/>
        <v>1.4589920976338019E-5</v>
      </c>
      <c r="BD760" s="5">
        <f t="shared" si="997"/>
        <v>1.6081685494762432E-4</v>
      </c>
      <c r="BE760" s="5">
        <f t="shared" si="998"/>
        <v>2.4224650993245918E-4</v>
      </c>
      <c r="BF760" s="5">
        <f t="shared" si="999"/>
        <v>1.8245404560849471E-4</v>
      </c>
      <c r="BG760" s="5">
        <f t="shared" si="1000"/>
        <v>9.1613232510382684E-5</v>
      </c>
      <c r="BH760" s="5">
        <f t="shared" si="1001"/>
        <v>3.4500403963407686E-5</v>
      </c>
      <c r="BI760" s="5">
        <f t="shared" si="1002"/>
        <v>1.0393938438999366E-5</v>
      </c>
      <c r="BJ760" s="8">
        <f t="shared" si="1003"/>
        <v>0.47121114559238814</v>
      </c>
      <c r="BK760" s="8">
        <f t="shared" si="1004"/>
        <v>0.25906616919838094</v>
      </c>
      <c r="BL760" s="8">
        <f t="shared" si="1005"/>
        <v>0.25434821095239407</v>
      </c>
      <c r="BM760" s="8">
        <f t="shared" si="1006"/>
        <v>0.47533085638167843</v>
      </c>
      <c r="BN760" s="8">
        <f t="shared" si="1007"/>
        <v>0.52359254144366574</v>
      </c>
    </row>
    <row r="761" spans="1:66" x14ac:dyDescent="0.25">
      <c r="A761" t="s">
        <v>145</v>
      </c>
      <c r="B761" t="s">
        <v>419</v>
      </c>
      <c r="C761" t="s">
        <v>433</v>
      </c>
      <c r="D761" s="11">
        <v>44295</v>
      </c>
      <c r="E761">
        <f>VLOOKUP(A761,home!$A$2:$E$405,3,FALSE)</f>
        <v>1.4406000000000001</v>
      </c>
      <c r="F761">
        <f>VLOOKUP(B761,home!$B$2:$E$405,3,FALSE)</f>
        <v>1.2148000000000001</v>
      </c>
      <c r="G761">
        <f>VLOOKUP(C761,away!$B$2:$E$405,4,FALSE)</f>
        <v>1.0759000000000001</v>
      </c>
      <c r="H761">
        <f>VLOOKUP(A761,away!$A$2:$E$405,3,FALSE)</f>
        <v>1.2678</v>
      </c>
      <c r="I761">
        <f>VLOOKUP(C761,away!$B$2:$E$405,3,FALSE)</f>
        <v>0.78879999999999995</v>
      </c>
      <c r="J761">
        <f>VLOOKUP(B761,home!$B$2:$E$405,4,FALSE)</f>
        <v>0.63100000000000001</v>
      </c>
      <c r="K761" s="3">
        <f t="shared" si="952"/>
        <v>1.8828689827920004</v>
      </c>
      <c r="L761" s="3">
        <f t="shared" si="953"/>
        <v>0.63102564383999993</v>
      </c>
      <c r="M761" s="5">
        <f t="shared" si="954"/>
        <v>8.0952345335709205E-2</v>
      </c>
      <c r="N761" s="5">
        <f t="shared" si="955"/>
        <v>0.15242266011687353</v>
      </c>
      <c r="O761" s="5">
        <f t="shared" si="956"/>
        <v>5.1083005835823918E-2</v>
      </c>
      <c r="P761" s="5">
        <f t="shared" si="957"/>
        <v>9.6182607236055595E-2</v>
      </c>
      <c r="Q761" s="5">
        <f t="shared" si="958"/>
        <v>0.14349594950435426</v>
      </c>
      <c r="R761" s="5">
        <f t="shared" si="959"/>
        <v>1.611734332341663E-2</v>
      </c>
      <c r="S761" s="5">
        <f t="shared" si="960"/>
        <v>2.856956736818763E-2</v>
      </c>
      <c r="T761" s="5">
        <f t="shared" si="961"/>
        <v>9.0549623924417261E-2</v>
      </c>
      <c r="U761" s="5">
        <f t="shared" si="962"/>
        <v>3.0346845828670907E-2</v>
      </c>
      <c r="V761" s="5">
        <f t="shared" si="963"/>
        <v>3.7716229024521986E-3</v>
      </c>
      <c r="W761" s="5">
        <f t="shared" si="964"/>
        <v>9.0061357492678587E-2</v>
      </c>
      <c r="X761" s="5">
        <f t="shared" si="965"/>
        <v>5.6831026096921901E-2</v>
      </c>
      <c r="Y761" s="5">
        <f t="shared" si="966"/>
        <v>1.7930917416448991E-2</v>
      </c>
      <c r="Z761" s="5">
        <f t="shared" si="967"/>
        <v>3.3901523158831022E-3</v>
      </c>
      <c r="AA761" s="5">
        <f t="shared" si="968"/>
        <v>6.3832126425167604E-3</v>
      </c>
      <c r="AB761" s="5">
        <f t="shared" si="969"/>
        <v>6.0093765475802861E-3</v>
      </c>
      <c r="AC761" s="5">
        <f t="shared" si="970"/>
        <v>2.800756750504633E-4</v>
      </c>
      <c r="AD761" s="5">
        <f t="shared" si="971"/>
        <v>4.2393434142776604E-2</v>
      </c>
      <c r="AE761" s="5">
        <f t="shared" si="972"/>
        <v>2.675134407453424E-2</v>
      </c>
      <c r="AF761" s="5">
        <f t="shared" si="973"/>
        <v>8.4403920591091686E-3</v>
      </c>
      <c r="AG761" s="5">
        <f t="shared" si="974"/>
        <v>1.7753679444537957E-3</v>
      </c>
      <c r="AH761" s="5">
        <f t="shared" si="975"/>
        <v>5.348182619614502E-4</v>
      </c>
      <c r="AI761" s="5">
        <f t="shared" si="976"/>
        <v>1.0069927168779411E-3</v>
      </c>
      <c r="AJ761" s="5">
        <f t="shared" si="977"/>
        <v>9.4801767625346111E-4</v>
      </c>
      <c r="AK761" s="5">
        <f t="shared" si="978"/>
        <v>5.949976925853968E-4</v>
      </c>
      <c r="AL761" s="5">
        <f t="shared" si="979"/>
        <v>1.3310748953863327E-5</v>
      </c>
      <c r="AM761" s="5">
        <f t="shared" si="980"/>
        <v>1.5964256444293886E-2</v>
      </c>
      <c r="AN761" s="5">
        <f t="shared" si="981"/>
        <v>1.0073855201187417E-2</v>
      </c>
      <c r="AO761" s="5">
        <f t="shared" si="982"/>
        <v>3.1784304821401107E-3</v>
      </c>
      <c r="AP761" s="5">
        <f t="shared" si="983"/>
        <v>6.6855704713104848E-4</v>
      </c>
      <c r="AQ761" s="5">
        <f t="shared" si="984"/>
        <v>1.0546916027740971E-4</v>
      </c>
      <c r="AR761" s="5">
        <f t="shared" si="985"/>
        <v>6.7496807618322782E-5</v>
      </c>
      <c r="AS761" s="5">
        <f t="shared" si="986"/>
        <v>1.2708764550201874E-4</v>
      </c>
      <c r="AT761" s="5">
        <f t="shared" si="987"/>
        <v>1.1964469290590822E-4</v>
      </c>
      <c r="AU761" s="5">
        <f t="shared" si="988"/>
        <v>7.5091760409402888E-5</v>
      </c>
      <c r="AV761" s="5">
        <f t="shared" si="989"/>
        <v>3.5346986634528251E-5</v>
      </c>
      <c r="AW761" s="5">
        <f t="shared" si="990"/>
        <v>4.3930596634693888E-7</v>
      </c>
      <c r="AX761" s="5">
        <f t="shared" si="991"/>
        <v>5.0097672153830448E-3</v>
      </c>
      <c r="AY761" s="5">
        <f t="shared" si="992"/>
        <v>3.1612915825756094E-3</v>
      </c>
      <c r="AZ761" s="5">
        <f t="shared" si="993"/>
        <v>9.974280281303731E-4</v>
      </c>
      <c r="BA761" s="5">
        <f t="shared" si="994"/>
        <v>2.0980088787834347E-4</v>
      </c>
      <c r="BB761" s="5">
        <f t="shared" si="995"/>
        <v>3.3097435087908821E-5</v>
      </c>
      <c r="BC761" s="5">
        <f t="shared" si="996"/>
        <v>4.1770660571600547E-6</v>
      </c>
      <c r="BD761" s="5">
        <f t="shared" si="997"/>
        <v>7.0987027474161238E-6</v>
      </c>
      <c r="BE761" s="5">
        <f t="shared" si="998"/>
        <v>1.3365927221170175E-5</v>
      </c>
      <c r="BF761" s="5">
        <f t="shared" si="999"/>
        <v>1.2583144895498299E-5</v>
      </c>
      <c r="BG761" s="5">
        <f t="shared" si="1000"/>
        <v>7.8974710765704122E-6</v>
      </c>
      <c r="BH761" s="5">
        <f t="shared" si="1001"/>
        <v>3.7174758331428435E-6</v>
      </c>
      <c r="BI761" s="5">
        <f t="shared" si="1002"/>
        <v>1.3999039881007016E-6</v>
      </c>
      <c r="BJ761" s="8">
        <f t="shared" si="1003"/>
        <v>0.67005820332271082</v>
      </c>
      <c r="BK761" s="8">
        <f t="shared" si="1004"/>
        <v>0.21293082084898457</v>
      </c>
      <c r="BL761" s="8">
        <f t="shared" si="1005"/>
        <v>0.11349534104451882</v>
      </c>
      <c r="BM761" s="8">
        <f t="shared" si="1006"/>
        <v>0.45645975390325472</v>
      </c>
      <c r="BN761" s="8">
        <f t="shared" si="1007"/>
        <v>0.54025391135223311</v>
      </c>
    </row>
    <row r="762" spans="1:66" x14ac:dyDescent="0.25">
      <c r="A762" t="s">
        <v>145</v>
      </c>
      <c r="B762" t="s">
        <v>134</v>
      </c>
      <c r="C762" t="s">
        <v>148</v>
      </c>
      <c r="D762" s="11">
        <v>44295</v>
      </c>
      <c r="E762">
        <f>VLOOKUP(A762,home!$A$2:$E$405,3,FALSE)</f>
        <v>1.4406000000000001</v>
      </c>
      <c r="F762">
        <f>VLOOKUP(B762,home!$B$2:$E$405,3,FALSE)</f>
        <v>0.55169999999999997</v>
      </c>
      <c r="G762">
        <f>VLOOKUP(C762,away!$B$2:$E$405,4,FALSE)</f>
        <v>0.86770000000000003</v>
      </c>
      <c r="H762">
        <f>VLOOKUP(A762,away!$A$2:$E$405,3,FALSE)</f>
        <v>1.2678</v>
      </c>
      <c r="I762">
        <f>VLOOKUP(C762,away!$B$2:$E$405,3,FALSE)</f>
        <v>1.2225999999999999</v>
      </c>
      <c r="J762">
        <f>VLOOKUP(B762,home!$B$2:$E$405,4,FALSE)</f>
        <v>1.1467000000000001</v>
      </c>
      <c r="K762" s="3">
        <f t="shared" si="952"/>
        <v>0.68962975565399998</v>
      </c>
      <c r="L762" s="3">
        <f t="shared" si="953"/>
        <v>1.7773990814760001</v>
      </c>
      <c r="M762" s="5">
        <f t="shared" si="954"/>
        <v>8.483654811351117E-2</v>
      </c>
      <c r="N762" s="5">
        <f t="shared" si="955"/>
        <v>5.850580794604953E-2</v>
      </c>
      <c r="O762" s="5">
        <f t="shared" si="956"/>
        <v>0.15078840269254926</v>
      </c>
      <c r="P762" s="5">
        <f t="shared" si="957"/>
        <v>0.10398816930431971</v>
      </c>
      <c r="Q762" s="5">
        <f t="shared" si="958"/>
        <v>2.0173673019086992E-2</v>
      </c>
      <c r="R762" s="5">
        <f t="shared" si="959"/>
        <v>0.13400558422148517</v>
      </c>
      <c r="S762" s="5">
        <f t="shared" si="960"/>
        <v>3.1865804289901566E-2</v>
      </c>
      <c r="T762" s="5">
        <f t="shared" si="961"/>
        <v>3.5856667894122389E-2</v>
      </c>
      <c r="U762" s="5">
        <f t="shared" si="962"/>
        <v>9.241423830293434E-2</v>
      </c>
      <c r="V762" s="5">
        <f t="shared" si="963"/>
        <v>4.3399359319666484E-3</v>
      </c>
      <c r="W762" s="5">
        <f t="shared" si="964"/>
        <v>4.6374550649322189E-3</v>
      </c>
      <c r="X762" s="5">
        <f t="shared" si="965"/>
        <v>8.2426083727967503E-3</v>
      </c>
      <c r="Y762" s="5">
        <f t="shared" si="966"/>
        <v>7.3252022753876678E-3</v>
      </c>
      <c r="Z762" s="5">
        <f t="shared" si="967"/>
        <v>7.9393800769307493E-2</v>
      </c>
      <c r="AA762" s="5">
        <f t="shared" si="968"/>
        <v>5.4752327424979888E-2</v>
      </c>
      <c r="AB762" s="5">
        <f t="shared" si="969"/>
        <v>1.887941709178834E-2</v>
      </c>
      <c r="AC762" s="5">
        <f t="shared" si="970"/>
        <v>3.3247904536630744E-4</v>
      </c>
      <c r="AD762" s="5">
        <f t="shared" si="971"/>
        <v>7.9953175082140236E-4</v>
      </c>
      <c r="AE762" s="5">
        <f t="shared" si="972"/>
        <v>1.4210869995208589E-3</v>
      </c>
      <c r="AF762" s="5">
        <f t="shared" si="973"/>
        <v>1.2629193638229301E-3</v>
      </c>
      <c r="AG762" s="5">
        <f t="shared" si="974"/>
        <v>7.4823723907904336E-4</v>
      </c>
      <c r="AH762" s="5">
        <f t="shared" si="975"/>
        <v>3.527861714056392E-2</v>
      </c>
      <c r="AI762" s="5">
        <f t="shared" si="976"/>
        <v>2.4329184118458115E-2</v>
      </c>
      <c r="AJ762" s="5">
        <f t="shared" si="977"/>
        <v>8.3890646494367213E-3</v>
      </c>
      <c r="AK762" s="5">
        <f t="shared" si="978"/>
        <v>1.928449534785552E-3</v>
      </c>
      <c r="AL762" s="5">
        <f t="shared" si="979"/>
        <v>1.6301411610208562E-5</v>
      </c>
      <c r="AM762" s="5">
        <f t="shared" si="980"/>
        <v>1.1027617719131574E-4</v>
      </c>
      <c r="AN762" s="5">
        <f t="shared" si="981"/>
        <v>1.9600477604852926E-4</v>
      </c>
      <c r="AO762" s="5">
        <f t="shared" si="982"/>
        <v>1.7418935445678252E-4</v>
      </c>
      <c r="AP762" s="5">
        <f t="shared" si="983"/>
        <v>1.0320133287146088E-4</v>
      </c>
      <c r="AQ762" s="5">
        <f t="shared" si="984"/>
        <v>4.5857488563208375E-5</v>
      </c>
      <c r="AR762" s="5">
        <f t="shared" si="985"/>
        <v>1.2540836340276367E-2</v>
      </c>
      <c r="AS762" s="5">
        <f t="shared" si="986"/>
        <v>8.6485339010415954E-3</v>
      </c>
      <c r="AT762" s="5">
        <f t="shared" si="987"/>
        <v>2.982143160470325E-3</v>
      </c>
      <c r="AU762" s="5">
        <f t="shared" si="988"/>
        <v>6.8552488636013261E-4</v>
      </c>
      <c r="AV762" s="5">
        <f t="shared" si="989"/>
        <v>1.1818958996881855E-4</v>
      </c>
      <c r="AW762" s="5">
        <f t="shared" si="990"/>
        <v>5.5503919927216861E-7</v>
      </c>
      <c r="AX762" s="5">
        <f t="shared" si="991"/>
        <v>1.2674955521817378E-5</v>
      </c>
      <c r="AY762" s="5">
        <f t="shared" si="992"/>
        <v>2.2528454302227367E-5</v>
      </c>
      <c r="AZ762" s="5">
        <f t="shared" si="993"/>
        <v>2.0021026991926486E-5</v>
      </c>
      <c r="BA762" s="5">
        <f t="shared" si="994"/>
        <v>1.186178499521878E-5</v>
      </c>
      <c r="BB762" s="5">
        <f t="shared" si="995"/>
        <v>5.2707814387919142E-6</v>
      </c>
      <c r="BC762" s="5">
        <f t="shared" si="996"/>
        <v>1.8736564175939013E-6</v>
      </c>
      <c r="BD762" s="5">
        <f t="shared" si="997"/>
        <v>3.7150118320246747E-3</v>
      </c>
      <c r="BE762" s="5">
        <f t="shared" si="998"/>
        <v>2.5619827019708954E-3</v>
      </c>
      <c r="BF762" s="5">
        <f t="shared" si="999"/>
        <v>8.8340975237498158E-4</v>
      </c>
      <c r="BG762" s="5">
        <f t="shared" si="1000"/>
        <v>2.0307521722423975E-4</v>
      </c>
      <c r="BH762" s="5">
        <f t="shared" si="1001"/>
        <v>3.5011678108433846E-5</v>
      </c>
      <c r="BI762" s="5">
        <f t="shared" si="1002"/>
        <v>4.8290190037911485E-6</v>
      </c>
      <c r="BJ762" s="8">
        <f t="shared" si="1003"/>
        <v>0.13967694971441866</v>
      </c>
      <c r="BK762" s="8">
        <f t="shared" si="1004"/>
        <v>0.22540176655097788</v>
      </c>
      <c r="BL762" s="8">
        <f t="shared" si="1005"/>
        <v>0.55314383325580563</v>
      </c>
      <c r="BM762" s="8">
        <f t="shared" si="1006"/>
        <v>0.44529619157840489</v>
      </c>
      <c r="BN762" s="8">
        <f t="shared" si="1007"/>
        <v>0.55229818529700181</v>
      </c>
    </row>
    <row r="763" spans="1:66" x14ac:dyDescent="0.25">
      <c r="A763" t="s">
        <v>145</v>
      </c>
      <c r="B763" t="s">
        <v>147</v>
      </c>
      <c r="C763" t="s">
        <v>388</v>
      </c>
      <c r="D763" s="11">
        <v>44295</v>
      </c>
      <c r="E763">
        <f>VLOOKUP(A763,home!$A$2:$E$405,3,FALSE)</f>
        <v>1.4406000000000001</v>
      </c>
      <c r="F763">
        <f>VLOOKUP(B763,home!$B$2:$E$405,3,FALSE)</f>
        <v>1.1238999999999999</v>
      </c>
      <c r="G763">
        <f>VLOOKUP(C763,away!$B$2:$E$405,4,FALSE)</f>
        <v>0.79330000000000001</v>
      </c>
      <c r="H763">
        <f>VLOOKUP(A763,away!$A$2:$E$405,3,FALSE)</f>
        <v>1.2678</v>
      </c>
      <c r="I763">
        <f>VLOOKUP(C763,away!$B$2:$E$405,3,FALSE)</f>
        <v>1.1268</v>
      </c>
      <c r="J763">
        <f>VLOOKUP(B763,home!$B$2:$E$405,4,FALSE)</f>
        <v>0.93899999999999995</v>
      </c>
      <c r="K763" s="3">
        <f t="shared" si="952"/>
        <v>1.2844243667220001</v>
      </c>
      <c r="L763" s="3">
        <f t="shared" si="953"/>
        <v>1.3414150605599999</v>
      </c>
      <c r="M763" s="5">
        <f t="shared" si="954"/>
        <v>7.2378974640664312E-2</v>
      </c>
      <c r="N763" s="5">
        <f t="shared" si="955"/>
        <v>9.2965318666822963E-2</v>
      </c>
      <c r="O763" s="5">
        <f t="shared" si="956"/>
        <v>9.7090246650877413E-2</v>
      </c>
      <c r="P763" s="5">
        <f t="shared" si="957"/>
        <v>0.124705078569436</v>
      </c>
      <c r="Q763" s="5">
        <f t="shared" si="958"/>
        <v>5.9703460277871517E-2</v>
      </c>
      <c r="R763" s="5">
        <f t="shared" si="959"/>
        <v>6.5119159545486041E-2</v>
      </c>
      <c r="S763" s="5">
        <f t="shared" si="960"/>
        <v>5.3715034988462231E-2</v>
      </c>
      <c r="T763" s="5">
        <f t="shared" si="961"/>
        <v>8.0087120784282567E-2</v>
      </c>
      <c r="U763" s="5">
        <f t="shared" si="962"/>
        <v>8.3640635260679788E-2</v>
      </c>
      <c r="V763" s="5">
        <f t="shared" si="963"/>
        <v>1.0283123873491389E-2</v>
      </c>
      <c r="W763" s="5">
        <f t="shared" si="964"/>
        <v>2.5561526386172397E-2</v>
      </c>
      <c r="X763" s="5">
        <f t="shared" si="965"/>
        <v>3.4288616465313476E-2</v>
      </c>
      <c r="Y763" s="5">
        <f t="shared" si="966"/>
        <v>2.2997633266168552E-2</v>
      </c>
      <c r="Z763" s="5">
        <f t="shared" si="967"/>
        <v>2.9117273781774825E-2</v>
      </c>
      <c r="AA763" s="5">
        <f t="shared" si="968"/>
        <v>3.7398935937827227E-2</v>
      </c>
      <c r="AB763" s="5">
        <f t="shared" si="969"/>
        <v>2.4018052304010197E-2</v>
      </c>
      <c r="AC763" s="5">
        <f t="shared" si="970"/>
        <v>1.1073293184842639E-3</v>
      </c>
      <c r="AD763" s="5">
        <f t="shared" si="971"/>
        <v>8.207961835251798E-3</v>
      </c>
      <c r="AE763" s="5">
        <f t="shared" si="972"/>
        <v>1.1010283622308457E-2</v>
      </c>
      <c r="AF763" s="5">
        <f t="shared" si="973"/>
        <v>7.3846801360008393E-3</v>
      </c>
      <c r="AG763" s="5">
        <f t="shared" si="974"/>
        <v>3.3019737172832655E-3</v>
      </c>
      <c r="AH763" s="5">
        <f t="shared" si="975"/>
        <v>9.7645873933303855E-3</v>
      </c>
      <c r="AI763" s="5">
        <f t="shared" si="976"/>
        <v>1.2541873978980007E-2</v>
      </c>
      <c r="AJ763" s="5">
        <f t="shared" si="977"/>
        <v>8.0545442714792647E-3</v>
      </c>
      <c r="AK763" s="5">
        <f t="shared" si="978"/>
        <v>3.4484843083763552E-3</v>
      </c>
      <c r="AL763" s="5">
        <f t="shared" si="979"/>
        <v>7.6314753199743692E-5</v>
      </c>
      <c r="AM763" s="5">
        <f t="shared" si="980"/>
        <v>2.1085012364643265E-3</v>
      </c>
      <c r="AN763" s="5">
        <f t="shared" si="981"/>
        <v>2.828375313802629E-3</v>
      </c>
      <c r="AO763" s="5">
        <f t="shared" si="982"/>
        <v>1.8970126214254818E-3</v>
      </c>
      <c r="AP763" s="5">
        <f t="shared" si="983"/>
        <v>8.482271001508491E-4</v>
      </c>
      <c r="AQ763" s="5">
        <f t="shared" si="984"/>
        <v>2.8445615172937086E-4</v>
      </c>
      <c r="AR763" s="5">
        <f t="shared" si="985"/>
        <v>2.6196729179135377E-3</v>
      </c>
      <c r="AS763" s="5">
        <f t="shared" si="986"/>
        <v>3.3647717286098698E-3</v>
      </c>
      <c r="AT763" s="5">
        <f t="shared" si="987"/>
        <v>2.1608973983419113E-3</v>
      </c>
      <c r="AU763" s="5">
        <f t="shared" si="988"/>
        <v>9.2516975747217536E-4</v>
      </c>
      <c r="AV763" s="5">
        <f t="shared" si="989"/>
        <v>2.970776449628864E-4</v>
      </c>
      <c r="AW763" s="5">
        <f t="shared" si="990"/>
        <v>3.6523948122553065E-6</v>
      </c>
      <c r="AX763" s="5">
        <f t="shared" si="991"/>
        <v>4.5136839422970732E-4</v>
      </c>
      <c r="AY763" s="5">
        <f t="shared" si="992"/>
        <v>6.0547236188051266E-4</v>
      </c>
      <c r="AZ763" s="5">
        <f t="shared" si="993"/>
        <v>4.060948724896772E-4</v>
      </c>
      <c r="BA763" s="5">
        <f t="shared" si="994"/>
        <v>1.8158059265794863E-4</v>
      </c>
      <c r="BB763" s="5">
        <f t="shared" si="995"/>
        <v>6.0893735424195664E-5</v>
      </c>
      <c r="BC763" s="5">
        <f t="shared" si="996"/>
        <v>1.6336754758354405E-5</v>
      </c>
      <c r="BD763" s="5">
        <f t="shared" si="997"/>
        <v>5.8567811763839659E-4</v>
      </c>
      <c r="BE763" s="5">
        <f t="shared" si="998"/>
        <v>7.5225924535063068E-4</v>
      </c>
      <c r="BF763" s="5">
        <f t="shared" si="999"/>
        <v>4.8311005241012683E-4</v>
      </c>
      <c r="BG763" s="5">
        <f t="shared" si="1000"/>
        <v>2.0683944104130309E-4</v>
      </c>
      <c r="BH763" s="5">
        <f t="shared" si="1001"/>
        <v>6.6417404518152073E-5</v>
      </c>
      <c r="BI763" s="5">
        <f t="shared" si="1002"/>
        <v>1.7061626547509274E-5</v>
      </c>
      <c r="BJ763" s="8">
        <f t="shared" si="1003"/>
        <v>0.35519689429248896</v>
      </c>
      <c r="BK763" s="8">
        <f t="shared" si="1004"/>
        <v>0.26287132850561851</v>
      </c>
      <c r="BL763" s="8">
        <f t="shared" si="1005"/>
        <v>0.35255547498585321</v>
      </c>
      <c r="BM763" s="8">
        <f t="shared" si="1006"/>
        <v>0.48717691324750884</v>
      </c>
      <c r="BN763" s="8">
        <f t="shared" si="1007"/>
        <v>0.51196223835115828</v>
      </c>
    </row>
    <row r="764" spans="1:66" x14ac:dyDescent="0.25">
      <c r="A764" t="s">
        <v>342</v>
      </c>
      <c r="B764" t="s">
        <v>377</v>
      </c>
      <c r="C764" t="s">
        <v>393</v>
      </c>
      <c r="D764" s="11">
        <v>44295</v>
      </c>
      <c r="E764">
        <f>VLOOKUP(A764,home!$A$2:$E$405,3,FALSE)</f>
        <v>1.1741999999999999</v>
      </c>
      <c r="F764">
        <f>VLOOKUP(B764,home!$B$2:$E$405,3,FALSE)</f>
        <v>0.46150000000000002</v>
      </c>
      <c r="G764">
        <f>VLOOKUP(C764,away!$B$2:$E$405,4,FALSE)</f>
        <v>0.85160000000000002</v>
      </c>
      <c r="H764">
        <f>VLOOKUP(A764,away!$A$2:$E$405,3,FALSE)</f>
        <v>0.85970000000000002</v>
      </c>
      <c r="I764">
        <f>VLOOKUP(C764,away!$B$2:$E$405,3,FALSE)</f>
        <v>1.0468999999999999</v>
      </c>
      <c r="J764">
        <f>VLOOKUP(B764,home!$B$2:$E$405,4,FALSE)</f>
        <v>0.97</v>
      </c>
      <c r="K764" s="3">
        <f t="shared" si="952"/>
        <v>0.46147633428000001</v>
      </c>
      <c r="L764" s="3">
        <f t="shared" si="953"/>
        <v>0.87301933210000005</v>
      </c>
      <c r="M764" s="5">
        <f t="shared" si="954"/>
        <v>0.26329092844437274</v>
      </c>
      <c r="N764" s="5">
        <f t="shared" si="955"/>
        <v>0.12150253250768692</v>
      </c>
      <c r="O764" s="5">
        <f t="shared" si="956"/>
        <v>0.22985807049849521</v>
      </c>
      <c r="P764" s="5">
        <f t="shared" si="957"/>
        <v>0.10607405977831938</v>
      </c>
      <c r="Q764" s="5">
        <f t="shared" si="958"/>
        <v>2.8035271653691945E-2</v>
      </c>
      <c r="R764" s="5">
        <f t="shared" si="959"/>
        <v>0.10033526959219551</v>
      </c>
      <c r="S764" s="5">
        <f t="shared" si="960"/>
        <v>1.0683719929446502E-2</v>
      </c>
      <c r="T764" s="5">
        <f t="shared" si="961"/>
        <v>2.4475334134348208E-2</v>
      </c>
      <c r="U764" s="5">
        <f t="shared" si="962"/>
        <v>4.6302352410401926E-2</v>
      </c>
      <c r="V764" s="5">
        <f t="shared" si="963"/>
        <v>4.7824812952758844E-4</v>
      </c>
      <c r="W764" s="5">
        <f t="shared" si="964"/>
        <v>4.3125381310965853E-3</v>
      </c>
      <c r="X764" s="5">
        <f t="shared" si="965"/>
        <v>3.7649291588657233E-3</v>
      </c>
      <c r="Y764" s="5">
        <f t="shared" si="966"/>
        <v>1.6434279698383841E-3</v>
      </c>
      <c r="Z764" s="5">
        <f t="shared" si="967"/>
        <v>2.9198210015150657E-2</v>
      </c>
      <c r="AA764" s="5">
        <f t="shared" si="968"/>
        <v>1.3474282925329307E-2</v>
      </c>
      <c r="AB764" s="5">
        <f t="shared" si="969"/>
        <v>3.1090313457162819E-3</v>
      </c>
      <c r="AC764" s="5">
        <f t="shared" si="970"/>
        <v>1.2042220980634933E-5</v>
      </c>
      <c r="AD764" s="5">
        <f t="shared" si="971"/>
        <v>4.9753357204529339E-4</v>
      </c>
      <c r="AE764" s="5">
        <f t="shared" si="972"/>
        <v>4.3435642676430933E-4</v>
      </c>
      <c r="AF764" s="5">
        <f t="shared" si="973"/>
        <v>1.8960077879355994E-4</v>
      </c>
      <c r="AG764" s="5">
        <f t="shared" si="974"/>
        <v>5.5175048422664525E-5</v>
      </c>
      <c r="AH764" s="5">
        <f t="shared" si="975"/>
        <v>6.3726504514855882E-3</v>
      </c>
      <c r="AI764" s="5">
        <f t="shared" si="976"/>
        <v>2.9408273699993563E-3</v>
      </c>
      <c r="AJ764" s="5">
        <f t="shared" si="977"/>
        <v>6.7856111722879812E-4</v>
      </c>
      <c r="AK764" s="5">
        <f t="shared" si="978"/>
        <v>1.0437996565456237E-4</v>
      </c>
      <c r="AL764" s="5">
        <f t="shared" si="979"/>
        <v>1.9406172110992132E-7</v>
      </c>
      <c r="AM764" s="5">
        <f t="shared" si="980"/>
        <v>4.5919993801739285E-5</v>
      </c>
      <c r="AN764" s="5">
        <f t="shared" si="981"/>
        <v>4.0089042318830577E-5</v>
      </c>
      <c r="AO764" s="5">
        <f t="shared" si="982"/>
        <v>1.7499254474857053E-5</v>
      </c>
      <c r="AP764" s="5">
        <f t="shared" si="983"/>
        <v>5.0923958179625472E-6</v>
      </c>
      <c r="AQ764" s="5">
        <f t="shared" si="984"/>
        <v>1.111439998946624E-6</v>
      </c>
      <c r="AR764" s="5">
        <f t="shared" si="985"/>
        <v>1.1126894081725427E-3</v>
      </c>
      <c r="AS764" s="5">
        <f t="shared" si="986"/>
        <v>5.1347982927564767E-4</v>
      </c>
      <c r="AT764" s="5">
        <f t="shared" si="987"/>
        <v>1.1847939467042305E-4</v>
      </c>
      <c r="AU764" s="5">
        <f t="shared" si="988"/>
        <v>1.8225145580073403E-5</v>
      </c>
      <c r="AV764" s="5">
        <f t="shared" si="989"/>
        <v>2.1026183435029039E-6</v>
      </c>
      <c r="AW764" s="5">
        <f t="shared" si="990"/>
        <v>2.171754214511044E-9</v>
      </c>
      <c r="AX764" s="5">
        <f t="shared" si="991"/>
        <v>3.5318317349644926E-6</v>
      </c>
      <c r="AY764" s="5">
        <f t="shared" si="992"/>
        <v>3.0833573823482857E-6</v>
      </c>
      <c r="AZ764" s="5">
        <f t="shared" si="993"/>
        <v>1.3459153012816525E-6</v>
      </c>
      <c r="BA764" s="5">
        <f t="shared" si="994"/>
        <v>3.9167002579602621E-7</v>
      </c>
      <c r="BB764" s="5">
        <f t="shared" si="995"/>
        <v>8.5483876081009132E-8</v>
      </c>
      <c r="BC764" s="5">
        <f t="shared" si="996"/>
        <v>1.4925815280312357E-8</v>
      </c>
      <c r="BD764" s="5">
        <f t="shared" si="997"/>
        <v>1.6189989399292287E-4</v>
      </c>
      <c r="BE764" s="5">
        <f t="shared" si="998"/>
        <v>7.471296960017463E-5</v>
      </c>
      <c r="BF764" s="5">
        <f t="shared" si="999"/>
        <v>1.7239133667130833E-5</v>
      </c>
      <c r="BG764" s="5">
        <f t="shared" si="1000"/>
        <v>2.6518174036234907E-6</v>
      </c>
      <c r="BH764" s="5">
        <f t="shared" si="1001"/>
        <v>3.0593774365101885E-7</v>
      </c>
      <c r="BI764" s="5">
        <f t="shared" si="1002"/>
        <v>2.8236605691593322E-8</v>
      </c>
      <c r="BJ764" s="8">
        <f t="shared" si="1003"/>
        <v>0.18502886469210175</v>
      </c>
      <c r="BK764" s="8">
        <f t="shared" si="1004"/>
        <v>0.38054227592175033</v>
      </c>
      <c r="BL764" s="8">
        <f t="shared" si="1005"/>
        <v>0.40519724006156183</v>
      </c>
      <c r="BM764" s="8">
        <f t="shared" si="1006"/>
        <v>0.15086737703017483</v>
      </c>
      <c r="BN764" s="8">
        <f t="shared" si="1007"/>
        <v>0.84909613247476179</v>
      </c>
    </row>
    <row r="765" spans="1:66" x14ac:dyDescent="0.25">
      <c r="A765" t="s">
        <v>342</v>
      </c>
      <c r="B765" t="s">
        <v>363</v>
      </c>
      <c r="C765" t="s">
        <v>515</v>
      </c>
      <c r="D765" s="11">
        <v>44295</v>
      </c>
      <c r="E765">
        <f>VLOOKUP(A765,home!$A$2:$E$405,3,FALSE)</f>
        <v>1.1741999999999999</v>
      </c>
      <c r="F765">
        <f>VLOOKUP(B765,home!$B$2:$E$405,3,FALSE)</f>
        <v>1.1071</v>
      </c>
      <c r="G765" t="e">
        <f>VLOOKUP(C765,away!$B$2:$E$405,4,FALSE)</f>
        <v>#N/A</v>
      </c>
      <c r="H765">
        <f>VLOOKUP(A765,away!$A$2:$E$405,3,FALSE)</f>
        <v>0.85970000000000002</v>
      </c>
      <c r="I765" t="e">
        <f>VLOOKUP(C765,away!$B$2:$E$405,3,FALSE)</f>
        <v>#N/A</v>
      </c>
      <c r="J765">
        <f>VLOOKUP(B765,home!$B$2:$E$405,4,FALSE)</f>
        <v>1.2795000000000001</v>
      </c>
      <c r="K765" s="3" t="e">
        <f t="shared" si="952"/>
        <v>#N/A</v>
      </c>
      <c r="L765" s="3" t="e">
        <f t="shared" si="953"/>
        <v>#N/A</v>
      </c>
      <c r="M765" s="5" t="e">
        <f t="shared" si="954"/>
        <v>#N/A</v>
      </c>
      <c r="N765" s="5" t="e">
        <f t="shared" si="955"/>
        <v>#N/A</v>
      </c>
      <c r="O765" s="5" t="e">
        <f t="shared" si="956"/>
        <v>#N/A</v>
      </c>
      <c r="P765" s="5" t="e">
        <f t="shared" si="957"/>
        <v>#N/A</v>
      </c>
      <c r="Q765" s="5" t="e">
        <f t="shared" si="958"/>
        <v>#N/A</v>
      </c>
      <c r="R765" s="5" t="e">
        <f t="shared" si="959"/>
        <v>#N/A</v>
      </c>
      <c r="S765" s="5" t="e">
        <f t="shared" si="960"/>
        <v>#N/A</v>
      </c>
      <c r="T765" s="5" t="e">
        <f t="shared" si="961"/>
        <v>#N/A</v>
      </c>
      <c r="U765" s="5" t="e">
        <f t="shared" si="962"/>
        <v>#N/A</v>
      </c>
      <c r="V765" s="5" t="e">
        <f t="shared" si="963"/>
        <v>#N/A</v>
      </c>
      <c r="W765" s="5" t="e">
        <f t="shared" si="964"/>
        <v>#N/A</v>
      </c>
      <c r="X765" s="5" t="e">
        <f t="shared" si="965"/>
        <v>#N/A</v>
      </c>
      <c r="Y765" s="5" t="e">
        <f t="shared" si="966"/>
        <v>#N/A</v>
      </c>
      <c r="Z765" s="5" t="e">
        <f t="shared" si="967"/>
        <v>#N/A</v>
      </c>
      <c r="AA765" s="5" t="e">
        <f t="shared" si="968"/>
        <v>#N/A</v>
      </c>
      <c r="AB765" s="5" t="e">
        <f t="shared" si="969"/>
        <v>#N/A</v>
      </c>
      <c r="AC765" s="5" t="e">
        <f t="shared" si="970"/>
        <v>#N/A</v>
      </c>
      <c r="AD765" s="5" t="e">
        <f t="shared" si="971"/>
        <v>#N/A</v>
      </c>
      <c r="AE765" s="5" t="e">
        <f t="shared" si="972"/>
        <v>#N/A</v>
      </c>
      <c r="AF765" s="5" t="e">
        <f t="shared" si="973"/>
        <v>#N/A</v>
      </c>
      <c r="AG765" s="5" t="e">
        <f t="shared" si="974"/>
        <v>#N/A</v>
      </c>
      <c r="AH765" s="5" t="e">
        <f t="shared" si="975"/>
        <v>#N/A</v>
      </c>
      <c r="AI765" s="5" t="e">
        <f t="shared" si="976"/>
        <v>#N/A</v>
      </c>
      <c r="AJ765" s="5" t="e">
        <f t="shared" si="977"/>
        <v>#N/A</v>
      </c>
      <c r="AK765" s="5" t="e">
        <f t="shared" si="978"/>
        <v>#N/A</v>
      </c>
      <c r="AL765" s="5" t="e">
        <f t="shared" si="979"/>
        <v>#N/A</v>
      </c>
      <c r="AM765" s="5" t="e">
        <f t="shared" si="980"/>
        <v>#N/A</v>
      </c>
      <c r="AN765" s="5" t="e">
        <f t="shared" si="981"/>
        <v>#N/A</v>
      </c>
      <c r="AO765" s="5" t="e">
        <f t="shared" si="982"/>
        <v>#N/A</v>
      </c>
      <c r="AP765" s="5" t="e">
        <f t="shared" si="983"/>
        <v>#N/A</v>
      </c>
      <c r="AQ765" s="5" t="e">
        <f t="shared" si="984"/>
        <v>#N/A</v>
      </c>
      <c r="AR765" s="5" t="e">
        <f t="shared" si="985"/>
        <v>#N/A</v>
      </c>
      <c r="AS765" s="5" t="e">
        <f t="shared" si="986"/>
        <v>#N/A</v>
      </c>
      <c r="AT765" s="5" t="e">
        <f t="shared" si="987"/>
        <v>#N/A</v>
      </c>
      <c r="AU765" s="5" t="e">
        <f t="shared" si="988"/>
        <v>#N/A</v>
      </c>
      <c r="AV765" s="5" t="e">
        <f t="shared" si="989"/>
        <v>#N/A</v>
      </c>
      <c r="AW765" s="5" t="e">
        <f t="shared" si="990"/>
        <v>#N/A</v>
      </c>
      <c r="AX765" s="5" t="e">
        <f t="shared" si="991"/>
        <v>#N/A</v>
      </c>
      <c r="AY765" s="5" t="e">
        <f t="shared" si="992"/>
        <v>#N/A</v>
      </c>
      <c r="AZ765" s="5" t="e">
        <f t="shared" si="993"/>
        <v>#N/A</v>
      </c>
      <c r="BA765" s="5" t="e">
        <f t="shared" si="994"/>
        <v>#N/A</v>
      </c>
      <c r="BB765" s="5" t="e">
        <f t="shared" si="995"/>
        <v>#N/A</v>
      </c>
      <c r="BC765" s="5" t="e">
        <f t="shared" si="996"/>
        <v>#N/A</v>
      </c>
      <c r="BD765" s="5" t="e">
        <f t="shared" si="997"/>
        <v>#N/A</v>
      </c>
      <c r="BE765" s="5" t="e">
        <f t="shared" si="998"/>
        <v>#N/A</v>
      </c>
      <c r="BF765" s="5" t="e">
        <f t="shared" si="999"/>
        <v>#N/A</v>
      </c>
      <c r="BG765" s="5" t="e">
        <f t="shared" si="1000"/>
        <v>#N/A</v>
      </c>
      <c r="BH765" s="5" t="e">
        <f t="shared" si="1001"/>
        <v>#N/A</v>
      </c>
      <c r="BI765" s="5" t="e">
        <f t="shared" si="1002"/>
        <v>#N/A</v>
      </c>
      <c r="BJ765" s="8" t="e">
        <f t="shared" si="1003"/>
        <v>#N/A</v>
      </c>
      <c r="BK765" s="8" t="e">
        <f t="shared" si="1004"/>
        <v>#N/A</v>
      </c>
      <c r="BL765" s="8" t="e">
        <f t="shared" si="1005"/>
        <v>#N/A</v>
      </c>
      <c r="BM765" s="8" t="e">
        <f t="shared" si="1006"/>
        <v>#N/A</v>
      </c>
      <c r="BN765" s="8" t="e">
        <f t="shared" si="1007"/>
        <v>#N/A</v>
      </c>
    </row>
    <row r="766" spans="1:66" x14ac:dyDescent="0.25">
      <c r="A766" t="s">
        <v>342</v>
      </c>
      <c r="B766" t="s">
        <v>426</v>
      </c>
      <c r="C766" t="s">
        <v>409</v>
      </c>
      <c r="D766" s="11">
        <v>44295</v>
      </c>
      <c r="E766">
        <f>VLOOKUP(A766,home!$A$2:$E$405,3,FALSE)</f>
        <v>1.1741999999999999</v>
      </c>
      <c r="F766">
        <f>VLOOKUP(B766,home!$B$2:$E$405,3,FALSE)</f>
        <v>0.93679999999999997</v>
      </c>
      <c r="G766">
        <f>VLOOKUP(C766,away!$B$2:$E$405,4,FALSE)</f>
        <v>1.022</v>
      </c>
      <c r="H766">
        <f>VLOOKUP(A766,away!$A$2:$E$405,3,FALSE)</f>
        <v>0.85970000000000002</v>
      </c>
      <c r="I766">
        <f>VLOOKUP(C766,away!$B$2:$E$405,3,FALSE)</f>
        <v>1.0468999999999999</v>
      </c>
      <c r="J766">
        <f>VLOOKUP(B766,home!$B$2:$E$405,4,FALSE)</f>
        <v>0.69789999999999996</v>
      </c>
      <c r="K766" s="3">
        <f t="shared" si="952"/>
        <v>1.1241903523199999</v>
      </c>
      <c r="L766" s="3">
        <f t="shared" si="953"/>
        <v>0.628123909147</v>
      </c>
      <c r="M766" s="5">
        <f t="shared" si="954"/>
        <v>0.17337225010015284</v>
      </c>
      <c r="N766" s="5">
        <f t="shared" si="955"/>
        <v>0.19490341092260194</v>
      </c>
      <c r="O766" s="5">
        <f t="shared" si="956"/>
        <v>0.10889925547051935</v>
      </c>
      <c r="P766" s="5">
        <f t="shared" si="957"/>
        <v>0.12242349237478881</v>
      </c>
      <c r="Q766" s="5">
        <f t="shared" si="958"/>
        <v>0.10955426709672485</v>
      </c>
      <c r="R766" s="5">
        <f t="shared" si="959"/>
        <v>3.4201113024670222E-2</v>
      </c>
      <c r="S766" s="5">
        <f t="shared" si="960"/>
        <v>2.1611750837550521E-2</v>
      </c>
      <c r="T766" s="5">
        <f t="shared" si="961"/>
        <v>6.8813654512529354E-2</v>
      </c>
      <c r="U766" s="5">
        <f t="shared" si="962"/>
        <v>3.8448561300940147E-2</v>
      </c>
      <c r="V766" s="5">
        <f t="shared" si="963"/>
        <v>1.6956359716918019E-3</v>
      </c>
      <c r="W766" s="5">
        <f t="shared" si="964"/>
        <v>4.1053283375208798E-2</v>
      </c>
      <c r="X766" s="5">
        <f t="shared" si="965"/>
        <v>2.5786548836955695E-2</v>
      </c>
      <c r="Y766" s="5">
        <f t="shared" si="966"/>
        <v>8.0985739294393184E-3</v>
      </c>
      <c r="Z766" s="5">
        <f t="shared" si="967"/>
        <v>7.1608456034114127E-3</v>
      </c>
      <c r="AA766" s="5">
        <f t="shared" si="968"/>
        <v>8.0501535418081981E-3</v>
      </c>
      <c r="AB766" s="5">
        <f t="shared" si="969"/>
        <v>4.524952473197728E-3</v>
      </c>
      <c r="AC766" s="5">
        <f t="shared" si="970"/>
        <v>7.4833803178893951E-5</v>
      </c>
      <c r="AD766" s="5">
        <f t="shared" si="971"/>
        <v>1.1537926275367196E-2</v>
      </c>
      <c r="AE766" s="5">
        <f t="shared" si="972"/>
        <v>7.2472473555335289E-3</v>
      </c>
      <c r="AF766" s="5">
        <f t="shared" si="973"/>
        <v>2.2760846697564893E-3</v>
      </c>
      <c r="AG766" s="5">
        <f t="shared" si="974"/>
        <v>4.7655440010566818E-4</v>
      </c>
      <c r="AH766" s="5">
        <f t="shared" si="975"/>
        <v>1.1244745833032211E-3</v>
      </c>
      <c r="AI766" s="5">
        <f t="shared" si="976"/>
        <v>1.2641234779785331E-3</v>
      </c>
      <c r="AJ766" s="5">
        <f t="shared" si="977"/>
        <v>7.105577090423357E-4</v>
      </c>
      <c r="AK766" s="5">
        <f t="shared" si="978"/>
        <v>2.6626737375733161E-4</v>
      </c>
      <c r="AL766" s="5">
        <f t="shared" si="979"/>
        <v>2.1136982481465051E-6</v>
      </c>
      <c r="AM766" s="5">
        <f t="shared" si="980"/>
        <v>2.5941650809094456E-3</v>
      </c>
      <c r="AN766" s="5">
        <f t="shared" si="981"/>
        <v>1.6294571115934844E-3</v>
      </c>
      <c r="AO766" s="5">
        <f t="shared" si="982"/>
        <v>5.117504853607395E-4</v>
      </c>
      <c r="AP766" s="5">
        <f t="shared" si="983"/>
        <v>1.0714757179088743E-4</v>
      </c>
      <c r="AQ766" s="5">
        <f t="shared" si="984"/>
        <v>1.6825487912225259E-5</v>
      </c>
      <c r="AR766" s="5">
        <f t="shared" si="985"/>
        <v>1.4126187420017265E-4</v>
      </c>
      <c r="AS766" s="5">
        <f t="shared" si="986"/>
        <v>1.5880523612647559E-4</v>
      </c>
      <c r="AT766" s="5">
        <f t="shared" si="987"/>
        <v>8.9263657175641721E-5</v>
      </c>
      <c r="AU766" s="5">
        <f t="shared" si="988"/>
        <v>3.3449780736552093E-5</v>
      </c>
      <c r="AV766" s="5">
        <f t="shared" si="989"/>
        <v>9.400980197812814E-6</v>
      </c>
      <c r="AW766" s="5">
        <f t="shared" si="990"/>
        <v>4.1459653243732547E-8</v>
      </c>
      <c r="AX766" s="5">
        <f t="shared" si="991"/>
        <v>4.8605589271397235E-4</v>
      </c>
      <c r="AY766" s="5">
        <f t="shared" si="992"/>
        <v>3.0530332739543513E-4</v>
      </c>
      <c r="AZ766" s="5">
        <f t="shared" si="993"/>
        <v>9.5884159739603549E-5</v>
      </c>
      <c r="BA766" s="5">
        <f t="shared" si="994"/>
        <v>2.0075711080305058E-5</v>
      </c>
      <c r="BB766" s="5">
        <f t="shared" si="995"/>
        <v>3.1525085306667391E-6</v>
      </c>
      <c r="BC766" s="5">
        <f t="shared" si="996"/>
        <v>3.9603319638033148E-7</v>
      </c>
      <c r="BD766" s="5">
        <f t="shared" si="997"/>
        <v>1.4788326772674027E-5</v>
      </c>
      <c r="BE766" s="5">
        <f t="shared" si="998"/>
        <v>1.66248942847957E-5</v>
      </c>
      <c r="BF766" s="5">
        <f t="shared" si="999"/>
        <v>9.344772881653619E-6</v>
      </c>
      <c r="BG766" s="5">
        <f t="shared" si="1000"/>
        <v>3.5017678393921856E-6</v>
      </c>
      <c r="BH766" s="5">
        <f t="shared" si="1001"/>
        <v>9.8416340527728678E-7</v>
      </c>
      <c r="BI766" s="5">
        <f t="shared" si="1002"/>
        <v>2.212774010638247E-7</v>
      </c>
      <c r="BJ766" s="8">
        <f t="shared" si="1003"/>
        <v>0.4755177647444459</v>
      </c>
      <c r="BK766" s="8">
        <f t="shared" si="1004"/>
        <v>0.31948538011300648</v>
      </c>
      <c r="BL766" s="8">
        <f t="shared" si="1005"/>
        <v>0.19796710568623854</v>
      </c>
      <c r="BM766" s="8">
        <f t="shared" si="1006"/>
        <v>0.25647204528990214</v>
      </c>
      <c r="BN766" s="8">
        <f t="shared" si="1007"/>
        <v>0.74335378898945803</v>
      </c>
    </row>
    <row r="767" spans="1:66" x14ac:dyDescent="0.25">
      <c r="A767" t="s">
        <v>342</v>
      </c>
      <c r="B767" t="s">
        <v>348</v>
      </c>
      <c r="C767" t="s">
        <v>399</v>
      </c>
      <c r="D767" s="11">
        <v>44295</v>
      </c>
      <c r="E767">
        <f>VLOOKUP(A767,home!$A$2:$E$405,3,FALSE)</f>
        <v>1.1741999999999999</v>
      </c>
      <c r="F767">
        <f>VLOOKUP(B767,home!$B$2:$E$405,3,FALSE)</f>
        <v>1.3626</v>
      </c>
      <c r="G767">
        <f>VLOOKUP(C767,away!$B$2:$E$405,4,FALSE)</f>
        <v>1.022</v>
      </c>
      <c r="H767">
        <f>VLOOKUP(A767,away!$A$2:$E$405,3,FALSE)</f>
        <v>0.85970000000000002</v>
      </c>
      <c r="I767">
        <f>VLOOKUP(C767,away!$B$2:$E$405,3,FALSE)</f>
        <v>0.98870000000000002</v>
      </c>
      <c r="J767">
        <f>VLOOKUP(B767,home!$B$2:$E$405,4,FALSE)</f>
        <v>0.98870000000000002</v>
      </c>
      <c r="K767" s="3">
        <f t="shared" si="952"/>
        <v>1.6351641482399999</v>
      </c>
      <c r="L767" s="3">
        <f t="shared" si="953"/>
        <v>0.84038055509300014</v>
      </c>
      <c r="M767" s="5">
        <f t="shared" si="954"/>
        <v>8.411715887938731E-2</v>
      </c>
      <c r="N767" s="5">
        <f t="shared" si="955"/>
        <v>0.13754536245138207</v>
      </c>
      <c r="O767" s="5">
        <f t="shared" si="956"/>
        <v>7.0690424671905588E-2</v>
      </c>
      <c r="P767" s="5">
        <f t="shared" si="957"/>
        <v>0.11559044804736036</v>
      </c>
      <c r="Q767" s="5">
        <f t="shared" si="958"/>
        <v>0.11245462271858815</v>
      </c>
      <c r="R767" s="5">
        <f t="shared" si="959"/>
        <v>2.9703429162767966E-2</v>
      </c>
      <c r="S767" s="5">
        <f t="shared" si="960"/>
        <v>3.970994698878149E-2</v>
      </c>
      <c r="T767" s="5">
        <f t="shared" si="961"/>
        <v>9.4504678263021002E-2</v>
      </c>
      <c r="U767" s="5">
        <f t="shared" si="962"/>
        <v>4.8569982446744653E-2</v>
      </c>
      <c r="V767" s="5">
        <f t="shared" si="963"/>
        <v>6.0630918768795304E-3</v>
      </c>
      <c r="W767" s="5">
        <f t="shared" si="964"/>
        <v>6.1293922457763585E-2</v>
      </c>
      <c r="X767" s="5">
        <f t="shared" si="965"/>
        <v>5.1510220578882666E-2</v>
      </c>
      <c r="Y767" s="5">
        <f t="shared" si="966"/>
        <v>2.164409388152215E-2</v>
      </c>
      <c r="Z767" s="5">
        <f t="shared" si="967"/>
        <v>8.3207280959908501E-3</v>
      </c>
      <c r="AA767" s="5">
        <f t="shared" si="968"/>
        <v>1.3605756269817514E-2</v>
      </c>
      <c r="AB767" s="5">
        <f t="shared" si="969"/>
        <v>1.11238224310486E-2</v>
      </c>
      <c r="AC767" s="5">
        <f t="shared" si="970"/>
        <v>5.2072870441757899E-4</v>
      </c>
      <c r="AD767" s="5">
        <f t="shared" si="971"/>
        <v>2.5056406126984399E-2</v>
      </c>
      <c r="AE767" s="5">
        <f t="shared" si="972"/>
        <v>2.1056916489630796E-2</v>
      </c>
      <c r="AF767" s="5">
        <f t="shared" si="973"/>
        <v>8.8479115840514391E-3</v>
      </c>
      <c r="AG767" s="5">
        <f t="shared" si="974"/>
        <v>2.4785376161396448E-3</v>
      </c>
      <c r="AH767" s="5">
        <f t="shared" si="975"/>
        <v>1.7481445240216781E-3</v>
      </c>
      <c r="AI767" s="5">
        <f t="shared" si="976"/>
        <v>2.8585032516223272E-3</v>
      </c>
      <c r="AJ767" s="5">
        <f t="shared" si="977"/>
        <v>2.3370610173401468E-3</v>
      </c>
      <c r="AK767" s="5">
        <f t="shared" si="978"/>
        <v>1.2738261292679698E-3</v>
      </c>
      <c r="AL767" s="5">
        <f t="shared" si="979"/>
        <v>2.8622585477978702E-5</v>
      </c>
      <c r="AM767" s="5">
        <f t="shared" si="980"/>
        <v>8.1942673965171905E-3</v>
      </c>
      <c r="AN767" s="5">
        <f t="shared" si="981"/>
        <v>6.88630298326559E-3</v>
      </c>
      <c r="AO767" s="5">
        <f t="shared" si="982"/>
        <v>2.89355756180766E-3</v>
      </c>
      <c r="AP767" s="5">
        <f t="shared" si="983"/>
        <v>8.1056316999515645E-4</v>
      </c>
      <c r="AQ767" s="5">
        <f t="shared" si="984"/>
        <v>1.7029538168461783E-4</v>
      </c>
      <c r="AR767" s="5">
        <f t="shared" si="985"/>
        <v>2.9382133309602536E-4</v>
      </c>
      <c r="AS767" s="5">
        <f t="shared" si="986"/>
        <v>4.8044610986670356E-4</v>
      </c>
      <c r="AT767" s="5">
        <f t="shared" si="987"/>
        <v>3.9280412700770499E-4</v>
      </c>
      <c r="AU767" s="5">
        <f t="shared" si="988"/>
        <v>2.1409974192123691E-4</v>
      </c>
      <c r="AV767" s="5">
        <f t="shared" si="989"/>
        <v>8.752205553426079E-5</v>
      </c>
      <c r="AW767" s="5">
        <f t="shared" si="990"/>
        <v>1.0925560134583542E-6</v>
      </c>
      <c r="AX767" s="5">
        <f t="shared" si="991"/>
        <v>2.2331620446461413E-3</v>
      </c>
      <c r="AY767" s="5">
        <f t="shared" si="992"/>
        <v>1.8767059586923432E-3</v>
      </c>
      <c r="AZ767" s="5">
        <f t="shared" si="993"/>
        <v>7.8857359765610623E-4</v>
      </c>
      <c r="BA767" s="5">
        <f t="shared" si="994"/>
        <v>2.209006392433076E-4</v>
      </c>
      <c r="BB767" s="5">
        <f t="shared" si="995"/>
        <v>4.6410150456922343E-5</v>
      </c>
      <c r="BC767" s="5">
        <f t="shared" si="996"/>
        <v>7.8004376005876138E-6</v>
      </c>
      <c r="BD767" s="5">
        <f t="shared" si="997"/>
        <v>4.1153622500900494E-5</v>
      </c>
      <c r="BE767" s="5">
        <f t="shared" si="998"/>
        <v>6.7292928083675441E-5</v>
      </c>
      <c r="BF767" s="5">
        <f t="shared" si="999"/>
        <v>5.5017491716259376E-5</v>
      </c>
      <c r="BG767" s="5">
        <f t="shared" si="1000"/>
        <v>2.9987543326839512E-5</v>
      </c>
      <c r="BH767" s="5">
        <f t="shared" si="1001"/>
        <v>1.2258638935460406E-5</v>
      </c>
      <c r="BI767" s="5">
        <f t="shared" si="1002"/>
        <v>4.0089773786967625E-6</v>
      </c>
      <c r="BJ767" s="8">
        <f t="shared" si="1003"/>
        <v>0.56052121148953182</v>
      </c>
      <c r="BK767" s="8">
        <f t="shared" si="1004"/>
        <v>0.2479067030409966</v>
      </c>
      <c r="BL767" s="8">
        <f t="shared" si="1005"/>
        <v>0.18358936247390417</v>
      </c>
      <c r="BM767" s="8">
        <f t="shared" si="1006"/>
        <v>0.44836094576635277</v>
      </c>
      <c r="BN767" s="8">
        <f t="shared" si="1007"/>
        <v>0.55010144593139143</v>
      </c>
    </row>
    <row r="768" spans="1:66" x14ac:dyDescent="0.25">
      <c r="A768" t="s">
        <v>342</v>
      </c>
      <c r="B768" t="s">
        <v>384</v>
      </c>
      <c r="C768" t="s">
        <v>398</v>
      </c>
      <c r="D768" s="11">
        <v>44295</v>
      </c>
      <c r="E768">
        <f>VLOOKUP(A768,home!$A$2:$E$405,3,FALSE)</f>
        <v>1.1741999999999999</v>
      </c>
      <c r="F768">
        <f>VLOOKUP(B768,home!$B$2:$E$405,3,FALSE)</f>
        <v>0.89419999999999999</v>
      </c>
      <c r="G768">
        <f>VLOOKUP(C768,away!$B$2:$E$405,4,FALSE)</f>
        <v>1.5754999999999999</v>
      </c>
      <c r="H768">
        <f>VLOOKUP(A768,away!$A$2:$E$405,3,FALSE)</f>
        <v>0.85970000000000002</v>
      </c>
      <c r="I768">
        <f>VLOOKUP(C768,away!$B$2:$E$405,3,FALSE)</f>
        <v>0.98870000000000002</v>
      </c>
      <c r="J768">
        <f>VLOOKUP(B768,home!$B$2:$E$405,4,FALSE)</f>
        <v>1.1632</v>
      </c>
      <c r="K768" s="3">
        <f t="shared" si="952"/>
        <v>1.6542271678199996</v>
      </c>
      <c r="L768" s="3">
        <f t="shared" si="953"/>
        <v>0.98870300564800007</v>
      </c>
      <c r="M768" s="5">
        <f t="shared" si="954"/>
        <v>7.1152474709640492E-2</v>
      </c>
      <c r="N768" s="5">
        <f t="shared" si="955"/>
        <v>0.11770235672231275</v>
      </c>
      <c r="O768" s="5">
        <f t="shared" si="956"/>
        <v>7.034866560471488E-2</v>
      </c>
      <c r="P768" s="5">
        <f t="shared" si="957"/>
        <v>0.1163726738632037</v>
      </c>
      <c r="Q768" s="5">
        <f t="shared" si="958"/>
        <v>9.7353218103245376E-2</v>
      </c>
      <c r="R768" s="5">
        <f t="shared" si="959"/>
        <v>3.4776968563353834E-2</v>
      </c>
      <c r="S768" s="5">
        <f t="shared" si="960"/>
        <v>4.7583022506723444E-2</v>
      </c>
      <c r="T768" s="5">
        <f t="shared" si="961"/>
        <v>9.6253419348184016E-2</v>
      </c>
      <c r="U768" s="5">
        <f t="shared" si="962"/>
        <v>5.7529006211921974E-2</v>
      </c>
      <c r="V768" s="5">
        <f t="shared" si="963"/>
        <v>8.6471007543187581E-3</v>
      </c>
      <c r="W768" s="5">
        <f t="shared" si="964"/>
        <v>5.3681446087031431E-2</v>
      </c>
      <c r="X768" s="5">
        <f t="shared" si="965"/>
        <v>5.3075007093779054E-2</v>
      </c>
      <c r="Y768" s="5">
        <f t="shared" si="966"/>
        <v>2.6237709519204132E-2</v>
      </c>
      <c r="Z768" s="5">
        <f t="shared" si="967"/>
        <v>1.1461364448637984E-2</v>
      </c>
      <c r="AA768" s="5">
        <f t="shared" si="968"/>
        <v>1.8959700451223242E-2</v>
      </c>
      <c r="AB768" s="5">
        <f t="shared" si="969"/>
        <v>1.5681825790071303E-2</v>
      </c>
      <c r="AC768" s="5">
        <f t="shared" si="970"/>
        <v>8.839171090421127E-4</v>
      </c>
      <c r="AD768" s="5">
        <f t="shared" si="971"/>
        <v>2.2200326631258004E-2</v>
      </c>
      <c r="AE768" s="5">
        <f t="shared" si="972"/>
        <v>2.1949529666692131E-2</v>
      </c>
      <c r="AF768" s="5">
        <f t="shared" si="973"/>
        <v>1.0850782977009227E-2</v>
      </c>
      <c r="AG768" s="5">
        <f t="shared" si="974"/>
        <v>3.5760672476677258E-3</v>
      </c>
      <c r="AH768" s="5">
        <f t="shared" si="975"/>
        <v>2.8329713697988765E-3</v>
      </c>
      <c r="AI768" s="5">
        <f t="shared" si="976"/>
        <v>4.68637820557754E-3</v>
      </c>
      <c r="AJ768" s="5">
        <f t="shared" si="977"/>
        <v>3.8761670731729545E-3</v>
      </c>
      <c r="AK768" s="5">
        <f t="shared" si="978"/>
        <v>2.1373536264840108E-3</v>
      </c>
      <c r="AL768" s="5">
        <f t="shared" si="979"/>
        <v>5.7827249366901688E-5</v>
      </c>
      <c r="AM768" s="5">
        <f t="shared" si="980"/>
        <v>7.344876689580968E-3</v>
      </c>
      <c r="AN768" s="5">
        <f t="shared" si="981"/>
        <v>7.2619016591026365E-3</v>
      </c>
      <c r="AO768" s="5">
        <f t="shared" si="982"/>
        <v>3.5899319985374868E-3</v>
      </c>
      <c r="AP768" s="5">
        <f t="shared" si="983"/>
        <v>1.1831255190086485E-3</v>
      </c>
      <c r="AQ768" s="5">
        <f t="shared" si="984"/>
        <v>2.9243993917567519E-4</v>
      </c>
      <c r="AR768" s="5">
        <f t="shared" si="985"/>
        <v>5.6019346164697635E-4</v>
      </c>
      <c r="AS768" s="5">
        <f t="shared" si="986"/>
        <v>9.266872434915592E-4</v>
      </c>
      <c r="AT768" s="5">
        <f t="shared" si="987"/>
        <v>7.6647560712798241E-4</v>
      </c>
      <c r="AU768" s="5">
        <f t="shared" si="988"/>
        <v>4.2264159092747895E-4</v>
      </c>
      <c r="AV768" s="5">
        <f t="shared" si="989"/>
        <v>1.7478630049072561E-4</v>
      </c>
      <c r="AW768" s="5">
        <f t="shared" si="990"/>
        <v>2.6271873100855418E-6</v>
      </c>
      <c r="AX768" s="5">
        <f t="shared" si="991"/>
        <v>2.0250157606987759E-3</v>
      </c>
      <c r="AY768" s="5">
        <f t="shared" si="992"/>
        <v>2.0021391690874511E-3</v>
      </c>
      <c r="AZ768" s="5">
        <f t="shared" si="993"/>
        <v>9.8976050710117606E-4</v>
      </c>
      <c r="BA768" s="5">
        <f t="shared" si="994"/>
        <v>3.2619306274754052E-4</v>
      </c>
      <c r="BB768" s="5">
        <f t="shared" si="995"/>
        <v>8.0627015390004984E-5</v>
      </c>
      <c r="BC768" s="5">
        <f t="shared" si="996"/>
        <v>1.5943234490505101E-5</v>
      </c>
      <c r="BD768" s="5">
        <f t="shared" si="997"/>
        <v>9.2310826545787179E-5</v>
      </c>
      <c r="BE768" s="5">
        <f t="shared" si="998"/>
        <v>1.5270307715596073E-4</v>
      </c>
      <c r="BF768" s="5">
        <f t="shared" si="999"/>
        <v>1.2630278942055194E-4</v>
      </c>
      <c r="BG768" s="5">
        <f t="shared" si="1000"/>
        <v>6.9644501876975145E-5</v>
      </c>
      <c r="BH768" s="5">
        <f t="shared" si="1001"/>
        <v>2.8801956773545815E-5</v>
      </c>
      <c r="BI768" s="5">
        <f t="shared" si="1002"/>
        <v>9.5289958762353477E-6</v>
      </c>
      <c r="BJ768" s="8">
        <f t="shared" si="1003"/>
        <v>0.52799181795130468</v>
      </c>
      <c r="BK768" s="8">
        <f t="shared" si="1004"/>
        <v>0.24669915536138287</v>
      </c>
      <c r="BL768" s="8">
        <f t="shared" si="1005"/>
        <v>0.21415911324765238</v>
      </c>
      <c r="BM768" s="8">
        <f t="shared" si="1006"/>
        <v>0.49060558146072958</v>
      </c>
      <c r="BN768" s="8">
        <f t="shared" si="1007"/>
        <v>0.50770635756647109</v>
      </c>
    </row>
    <row r="769" spans="1:66" x14ac:dyDescent="0.25">
      <c r="A769" t="s">
        <v>342</v>
      </c>
      <c r="B769" t="s">
        <v>519</v>
      </c>
      <c r="C769" t="s">
        <v>429</v>
      </c>
      <c r="D769" s="11">
        <v>44325</v>
      </c>
      <c r="E769">
        <f>VLOOKUP(A769,home!$A$2:$E$405,3,FALSE)</f>
        <v>1.1741999999999999</v>
      </c>
      <c r="F769" t="e">
        <f>VLOOKUP(B769,home!$B$2:$E$405,3,FALSE)</f>
        <v>#N/A</v>
      </c>
      <c r="G769">
        <f>VLOOKUP(C769,away!$B$2:$E$405,4,FALSE)</f>
        <v>1.0385</v>
      </c>
      <c r="H769">
        <f>VLOOKUP(A769,away!$A$2:$E$405,3,FALSE)</f>
        <v>0.85970000000000002</v>
      </c>
      <c r="I769">
        <f>VLOOKUP(C769,away!$B$2:$E$405,3,FALSE)</f>
        <v>0.69279999999999997</v>
      </c>
      <c r="J769" t="e">
        <f>VLOOKUP(B769,home!$B$2:$E$405,4,FALSE)</f>
        <v>#N/A</v>
      </c>
      <c r="K769" s="3" t="e">
        <f t="shared" si="952"/>
        <v>#N/A</v>
      </c>
      <c r="L769" s="3" t="e">
        <f t="shared" si="953"/>
        <v>#N/A</v>
      </c>
      <c r="M769" s="5" t="e">
        <f t="shared" si="954"/>
        <v>#N/A</v>
      </c>
      <c r="N769" s="5" t="e">
        <f t="shared" si="955"/>
        <v>#N/A</v>
      </c>
      <c r="O769" s="5" t="e">
        <f t="shared" si="956"/>
        <v>#N/A</v>
      </c>
      <c r="P769" s="5" t="e">
        <f t="shared" si="957"/>
        <v>#N/A</v>
      </c>
      <c r="Q769" s="5" t="e">
        <f t="shared" si="958"/>
        <v>#N/A</v>
      </c>
      <c r="R769" s="5" t="e">
        <f t="shared" si="959"/>
        <v>#N/A</v>
      </c>
      <c r="S769" s="5" t="e">
        <f t="shared" si="960"/>
        <v>#N/A</v>
      </c>
      <c r="T769" s="5" t="e">
        <f t="shared" si="961"/>
        <v>#N/A</v>
      </c>
      <c r="U769" s="5" t="e">
        <f t="shared" si="962"/>
        <v>#N/A</v>
      </c>
      <c r="V769" s="5" t="e">
        <f t="shared" si="963"/>
        <v>#N/A</v>
      </c>
      <c r="W769" s="5" t="e">
        <f t="shared" si="964"/>
        <v>#N/A</v>
      </c>
      <c r="X769" s="5" t="e">
        <f t="shared" si="965"/>
        <v>#N/A</v>
      </c>
      <c r="Y769" s="5" t="e">
        <f t="shared" si="966"/>
        <v>#N/A</v>
      </c>
      <c r="Z769" s="5" t="e">
        <f t="shared" si="967"/>
        <v>#N/A</v>
      </c>
      <c r="AA769" s="5" t="e">
        <f t="shared" si="968"/>
        <v>#N/A</v>
      </c>
      <c r="AB769" s="5" t="e">
        <f t="shared" si="969"/>
        <v>#N/A</v>
      </c>
      <c r="AC769" s="5" t="e">
        <f t="shared" si="970"/>
        <v>#N/A</v>
      </c>
      <c r="AD769" s="5" t="e">
        <f t="shared" si="971"/>
        <v>#N/A</v>
      </c>
      <c r="AE769" s="5" t="e">
        <f t="shared" si="972"/>
        <v>#N/A</v>
      </c>
      <c r="AF769" s="5" t="e">
        <f t="shared" si="973"/>
        <v>#N/A</v>
      </c>
      <c r="AG769" s="5" t="e">
        <f t="shared" si="974"/>
        <v>#N/A</v>
      </c>
      <c r="AH769" s="5" t="e">
        <f t="shared" si="975"/>
        <v>#N/A</v>
      </c>
      <c r="AI769" s="5" t="e">
        <f t="shared" si="976"/>
        <v>#N/A</v>
      </c>
      <c r="AJ769" s="5" t="e">
        <f t="shared" si="977"/>
        <v>#N/A</v>
      </c>
      <c r="AK769" s="5" t="e">
        <f t="shared" si="978"/>
        <v>#N/A</v>
      </c>
      <c r="AL769" s="5" t="e">
        <f t="shared" si="979"/>
        <v>#N/A</v>
      </c>
      <c r="AM769" s="5" t="e">
        <f t="shared" si="980"/>
        <v>#N/A</v>
      </c>
      <c r="AN769" s="5" t="e">
        <f t="shared" si="981"/>
        <v>#N/A</v>
      </c>
      <c r="AO769" s="5" t="e">
        <f t="shared" si="982"/>
        <v>#N/A</v>
      </c>
      <c r="AP769" s="5" t="e">
        <f t="shared" si="983"/>
        <v>#N/A</v>
      </c>
      <c r="AQ769" s="5" t="e">
        <f t="shared" si="984"/>
        <v>#N/A</v>
      </c>
      <c r="AR769" s="5" t="e">
        <f t="shared" si="985"/>
        <v>#N/A</v>
      </c>
      <c r="AS769" s="5" t="e">
        <f t="shared" si="986"/>
        <v>#N/A</v>
      </c>
      <c r="AT769" s="5" t="e">
        <f t="shared" si="987"/>
        <v>#N/A</v>
      </c>
      <c r="AU769" s="5" t="e">
        <f t="shared" si="988"/>
        <v>#N/A</v>
      </c>
      <c r="AV769" s="5" t="e">
        <f t="shared" si="989"/>
        <v>#N/A</v>
      </c>
      <c r="AW769" s="5" t="e">
        <f t="shared" si="990"/>
        <v>#N/A</v>
      </c>
      <c r="AX769" s="5" t="e">
        <f t="shared" si="991"/>
        <v>#N/A</v>
      </c>
      <c r="AY769" s="5" t="e">
        <f t="shared" si="992"/>
        <v>#N/A</v>
      </c>
      <c r="AZ769" s="5" t="e">
        <f t="shared" si="993"/>
        <v>#N/A</v>
      </c>
      <c r="BA769" s="5" t="e">
        <f t="shared" si="994"/>
        <v>#N/A</v>
      </c>
      <c r="BB769" s="5" t="e">
        <f t="shared" si="995"/>
        <v>#N/A</v>
      </c>
      <c r="BC769" s="5" t="e">
        <f t="shared" si="996"/>
        <v>#N/A</v>
      </c>
      <c r="BD769" s="5" t="e">
        <f t="shared" si="997"/>
        <v>#N/A</v>
      </c>
      <c r="BE769" s="5" t="e">
        <f t="shared" si="998"/>
        <v>#N/A</v>
      </c>
      <c r="BF769" s="5" t="e">
        <f t="shared" si="999"/>
        <v>#N/A</v>
      </c>
      <c r="BG769" s="5" t="e">
        <f t="shared" si="1000"/>
        <v>#N/A</v>
      </c>
      <c r="BH769" s="5" t="e">
        <f t="shared" si="1001"/>
        <v>#N/A</v>
      </c>
      <c r="BI769" s="5" t="e">
        <f t="shared" si="1002"/>
        <v>#N/A</v>
      </c>
      <c r="BJ769" s="8" t="e">
        <f t="shared" si="1003"/>
        <v>#N/A</v>
      </c>
      <c r="BK769" s="8" t="e">
        <f t="shared" si="1004"/>
        <v>#N/A</v>
      </c>
      <c r="BL769" s="8" t="e">
        <f t="shared" si="1005"/>
        <v>#N/A</v>
      </c>
      <c r="BM769" s="8" t="e">
        <f t="shared" si="1006"/>
        <v>#N/A</v>
      </c>
      <c r="BN769" s="8" t="e">
        <f t="shared" si="1007"/>
        <v>#N/A</v>
      </c>
    </row>
    <row r="770" spans="1:66" x14ac:dyDescent="0.25">
      <c r="A770" t="s">
        <v>342</v>
      </c>
      <c r="B770" t="s">
        <v>512</v>
      </c>
      <c r="C770" t="s">
        <v>516</v>
      </c>
      <c r="D770" s="11">
        <v>44325</v>
      </c>
      <c r="E770">
        <f>VLOOKUP(A770,home!$A$2:$E$405,3,FALSE)</f>
        <v>1.1741999999999999</v>
      </c>
      <c r="F770" t="e">
        <f>VLOOKUP(B770,home!$B$2:$E$405,3,FALSE)</f>
        <v>#N/A</v>
      </c>
      <c r="G770" t="e">
        <f>VLOOKUP(C770,away!$B$2:$E$405,4,FALSE)</f>
        <v>#N/A</v>
      </c>
      <c r="H770">
        <f>VLOOKUP(A770,away!$A$2:$E$405,3,FALSE)</f>
        <v>0.85970000000000002</v>
      </c>
      <c r="I770" t="e">
        <f>VLOOKUP(C770,away!$B$2:$E$405,3,FALSE)</f>
        <v>#N/A</v>
      </c>
      <c r="J770" t="e">
        <f>VLOOKUP(B770,home!$B$2:$E$405,4,FALSE)</f>
        <v>#N/A</v>
      </c>
      <c r="K770" s="3" t="e">
        <f t="shared" si="952"/>
        <v>#N/A</v>
      </c>
      <c r="L770" s="3" t="e">
        <f t="shared" si="953"/>
        <v>#N/A</v>
      </c>
      <c r="M770" s="5" t="e">
        <f t="shared" si="954"/>
        <v>#N/A</v>
      </c>
      <c r="N770" s="5" t="e">
        <f t="shared" si="955"/>
        <v>#N/A</v>
      </c>
      <c r="O770" s="5" t="e">
        <f t="shared" si="956"/>
        <v>#N/A</v>
      </c>
      <c r="P770" s="5" t="e">
        <f t="shared" si="957"/>
        <v>#N/A</v>
      </c>
      <c r="Q770" s="5" t="e">
        <f t="shared" si="958"/>
        <v>#N/A</v>
      </c>
      <c r="R770" s="5" t="e">
        <f t="shared" si="959"/>
        <v>#N/A</v>
      </c>
      <c r="S770" s="5" t="e">
        <f t="shared" si="960"/>
        <v>#N/A</v>
      </c>
      <c r="T770" s="5" t="e">
        <f t="shared" si="961"/>
        <v>#N/A</v>
      </c>
      <c r="U770" s="5" t="e">
        <f t="shared" si="962"/>
        <v>#N/A</v>
      </c>
      <c r="V770" s="5" t="e">
        <f t="shared" si="963"/>
        <v>#N/A</v>
      </c>
      <c r="W770" s="5" t="e">
        <f t="shared" si="964"/>
        <v>#N/A</v>
      </c>
      <c r="X770" s="5" t="e">
        <f t="shared" si="965"/>
        <v>#N/A</v>
      </c>
      <c r="Y770" s="5" t="e">
        <f t="shared" si="966"/>
        <v>#N/A</v>
      </c>
      <c r="Z770" s="5" t="e">
        <f t="shared" si="967"/>
        <v>#N/A</v>
      </c>
      <c r="AA770" s="5" t="e">
        <f t="shared" si="968"/>
        <v>#N/A</v>
      </c>
      <c r="AB770" s="5" t="e">
        <f t="shared" si="969"/>
        <v>#N/A</v>
      </c>
      <c r="AC770" s="5" t="e">
        <f t="shared" si="970"/>
        <v>#N/A</v>
      </c>
      <c r="AD770" s="5" t="e">
        <f t="shared" si="971"/>
        <v>#N/A</v>
      </c>
      <c r="AE770" s="5" t="e">
        <f t="shared" si="972"/>
        <v>#N/A</v>
      </c>
      <c r="AF770" s="5" t="e">
        <f t="shared" si="973"/>
        <v>#N/A</v>
      </c>
      <c r="AG770" s="5" t="e">
        <f t="shared" si="974"/>
        <v>#N/A</v>
      </c>
      <c r="AH770" s="5" t="e">
        <f t="shared" si="975"/>
        <v>#N/A</v>
      </c>
      <c r="AI770" s="5" t="e">
        <f t="shared" si="976"/>
        <v>#N/A</v>
      </c>
      <c r="AJ770" s="5" t="e">
        <f t="shared" si="977"/>
        <v>#N/A</v>
      </c>
      <c r="AK770" s="5" t="e">
        <f t="shared" si="978"/>
        <v>#N/A</v>
      </c>
      <c r="AL770" s="5" t="e">
        <f t="shared" si="979"/>
        <v>#N/A</v>
      </c>
      <c r="AM770" s="5" t="e">
        <f t="shared" si="980"/>
        <v>#N/A</v>
      </c>
      <c r="AN770" s="5" t="e">
        <f t="shared" si="981"/>
        <v>#N/A</v>
      </c>
      <c r="AO770" s="5" t="e">
        <f t="shared" si="982"/>
        <v>#N/A</v>
      </c>
      <c r="AP770" s="5" t="e">
        <f t="shared" si="983"/>
        <v>#N/A</v>
      </c>
      <c r="AQ770" s="5" t="e">
        <f t="shared" si="984"/>
        <v>#N/A</v>
      </c>
      <c r="AR770" s="5" t="e">
        <f t="shared" si="985"/>
        <v>#N/A</v>
      </c>
      <c r="AS770" s="5" t="e">
        <f t="shared" si="986"/>
        <v>#N/A</v>
      </c>
      <c r="AT770" s="5" t="e">
        <f t="shared" si="987"/>
        <v>#N/A</v>
      </c>
      <c r="AU770" s="5" t="e">
        <f t="shared" si="988"/>
        <v>#N/A</v>
      </c>
      <c r="AV770" s="5" t="e">
        <f t="shared" si="989"/>
        <v>#N/A</v>
      </c>
      <c r="AW770" s="5" t="e">
        <f t="shared" si="990"/>
        <v>#N/A</v>
      </c>
      <c r="AX770" s="5" t="e">
        <f t="shared" si="991"/>
        <v>#N/A</v>
      </c>
      <c r="AY770" s="5" t="e">
        <f t="shared" si="992"/>
        <v>#N/A</v>
      </c>
      <c r="AZ770" s="5" t="e">
        <f t="shared" si="993"/>
        <v>#N/A</v>
      </c>
      <c r="BA770" s="5" t="e">
        <f t="shared" si="994"/>
        <v>#N/A</v>
      </c>
      <c r="BB770" s="5" t="e">
        <f t="shared" si="995"/>
        <v>#N/A</v>
      </c>
      <c r="BC770" s="5" t="e">
        <f t="shared" si="996"/>
        <v>#N/A</v>
      </c>
      <c r="BD770" s="5" t="e">
        <f t="shared" si="997"/>
        <v>#N/A</v>
      </c>
      <c r="BE770" s="5" t="e">
        <f t="shared" si="998"/>
        <v>#N/A</v>
      </c>
      <c r="BF770" s="5" t="e">
        <f t="shared" si="999"/>
        <v>#N/A</v>
      </c>
      <c r="BG770" s="5" t="e">
        <f t="shared" si="1000"/>
        <v>#N/A</v>
      </c>
      <c r="BH770" s="5" t="e">
        <f t="shared" si="1001"/>
        <v>#N/A</v>
      </c>
      <c r="BI770" s="5" t="e">
        <f t="shared" si="1002"/>
        <v>#N/A</v>
      </c>
      <c r="BJ770" s="8" t="e">
        <f t="shared" si="1003"/>
        <v>#N/A</v>
      </c>
      <c r="BK770" s="8" t="e">
        <f t="shared" si="1004"/>
        <v>#N/A</v>
      </c>
      <c r="BL770" s="8" t="e">
        <f t="shared" si="1005"/>
        <v>#N/A</v>
      </c>
      <c r="BM770" s="8" t="e">
        <f t="shared" si="1006"/>
        <v>#N/A</v>
      </c>
      <c r="BN770" s="8" t="e">
        <f t="shared" si="1007"/>
        <v>#N/A</v>
      </c>
    </row>
    <row r="771" spans="1:66" x14ac:dyDescent="0.25">
      <c r="A771" t="s">
        <v>342</v>
      </c>
      <c r="B771" t="s">
        <v>346</v>
      </c>
      <c r="C771" t="s">
        <v>436</v>
      </c>
      <c r="D771" s="11">
        <v>44325</v>
      </c>
      <c r="E771">
        <f>VLOOKUP(A771,home!$A$2:$E$405,3,FALSE)</f>
        <v>1.1741999999999999</v>
      </c>
      <c r="F771">
        <f>VLOOKUP(B771,home!$B$2:$E$405,3,FALSE)</f>
        <v>0.80910000000000004</v>
      </c>
      <c r="G771">
        <f>VLOOKUP(C771,away!$B$2:$E$405,4,FALSE)</f>
        <v>1.0544</v>
      </c>
      <c r="H771">
        <f>VLOOKUP(A771,away!$A$2:$E$405,3,FALSE)</f>
        <v>0.85970000000000002</v>
      </c>
      <c r="I771">
        <f>VLOOKUP(C771,away!$B$2:$E$405,3,FALSE)</f>
        <v>0.77549999999999997</v>
      </c>
      <c r="J771">
        <f>VLOOKUP(B771,home!$B$2:$E$405,4,FALSE)</f>
        <v>1.1632</v>
      </c>
      <c r="K771" s="3">
        <f t="shared" si="952"/>
        <v>1.0017276799679999</v>
      </c>
      <c r="L771" s="3">
        <f t="shared" si="953"/>
        <v>0.77550235751999996</v>
      </c>
      <c r="M771" s="5">
        <f t="shared" si="954"/>
        <v>0.16910591616669146</v>
      </c>
      <c r="N771" s="5">
        <f t="shared" si="955"/>
        <v>0.16939807707052293</v>
      </c>
      <c r="O771" s="5">
        <f t="shared" si="956"/>
        <v>0.13114203665784874</v>
      </c>
      <c r="P771" s="5">
        <f t="shared" si="957"/>
        <v>0.13136860812754519</v>
      </c>
      <c r="Q771" s="5">
        <f t="shared" si="958"/>
        <v>8.4845371367447672E-2</v>
      </c>
      <c r="R771" s="5">
        <f t="shared" si="959"/>
        <v>5.0850479299067962E-2</v>
      </c>
      <c r="S771" s="5">
        <f t="shared" si="960"/>
        <v>2.5513168895222468E-2</v>
      </c>
      <c r="T771" s="5">
        <f t="shared" si="961"/>
        <v>6.5797785520115587E-2</v>
      </c>
      <c r="U771" s="5">
        <f t="shared" si="962"/>
        <v>5.0938332653516147E-2</v>
      </c>
      <c r="V771" s="5">
        <f t="shared" si="963"/>
        <v>2.2021895196831557E-3</v>
      </c>
      <c r="W771" s="5">
        <f t="shared" si="964"/>
        <v>2.8330652338645582E-2</v>
      </c>
      <c r="X771" s="5">
        <f t="shared" si="965"/>
        <v>2.1970487678699153E-2</v>
      </c>
      <c r="Y771" s="5">
        <f t="shared" si="966"/>
        <v>8.5190824953476491E-3</v>
      </c>
      <c r="Z771" s="5">
        <f t="shared" si="967"/>
        <v>1.3144888859149721E-2</v>
      </c>
      <c r="AA771" s="5">
        <f t="shared" si="968"/>
        <v>1.3167599020313258E-2</v>
      </c>
      <c r="AB771" s="5">
        <f t="shared" si="969"/>
        <v>6.5951742086836533E-3</v>
      </c>
      <c r="AC771" s="5">
        <f t="shared" si="970"/>
        <v>1.0692210634601457E-4</v>
      </c>
      <c r="AD771" s="5">
        <f t="shared" si="971"/>
        <v>7.0948996597928566E-3</v>
      </c>
      <c r="AE771" s="5">
        <f t="shared" si="972"/>
        <v>5.5021114125372072E-3</v>
      </c>
      <c r="AF771" s="5">
        <f t="shared" si="973"/>
        <v>2.1334501858801501E-3</v>
      </c>
      <c r="AG771" s="5">
        <f t="shared" si="974"/>
        <v>5.5149854960051287E-4</v>
      </c>
      <c r="AH771" s="5">
        <f t="shared" si="975"/>
        <v>2.5484730749022475E-3</v>
      </c>
      <c r="AI771" s="5">
        <f t="shared" si="976"/>
        <v>2.5528760207827426E-3</v>
      </c>
      <c r="AJ771" s="5">
        <f t="shared" si="977"/>
        <v>1.2786432867723182E-3</v>
      </c>
      <c r="AK771" s="5">
        <f t="shared" si="978"/>
        <v>4.2695079105503083E-4</v>
      </c>
      <c r="AL771" s="5">
        <f t="shared" si="979"/>
        <v>3.3224640762764691E-6</v>
      </c>
      <c r="AM771" s="5">
        <f t="shared" si="980"/>
        <v>1.4214314751620108E-3</v>
      </c>
      <c r="AN771" s="5">
        <f t="shared" si="981"/>
        <v>1.1023234600412708E-3</v>
      </c>
      <c r="AO771" s="5">
        <f t="shared" si="982"/>
        <v>4.274272210058044E-4</v>
      </c>
      <c r="AP771" s="5">
        <f t="shared" si="983"/>
        <v>1.104902725194078E-4</v>
      </c>
      <c r="AQ771" s="5">
        <f t="shared" si="984"/>
        <v>2.1421366705456999E-5</v>
      </c>
      <c r="AR771" s="5">
        <f t="shared" si="985"/>
        <v>3.9526937553258741E-4</v>
      </c>
      <c r="AS771" s="5">
        <f t="shared" si="986"/>
        <v>3.9595227451465887E-4</v>
      </c>
      <c r="AT771" s="5">
        <f t="shared" si="987"/>
        <v>1.9831817666381089E-4</v>
      </c>
      <c r="AU771" s="5">
        <f t="shared" si="988"/>
        <v>6.6220269001641098E-5</v>
      </c>
      <c r="AV771" s="5">
        <f t="shared" si="989"/>
        <v>1.6583669108467695E-5</v>
      </c>
      <c r="AW771" s="5">
        <f t="shared" si="990"/>
        <v>7.1695284093755912E-8</v>
      </c>
      <c r="AX771" s="5">
        <f t="shared" si="991"/>
        <v>2.3731454230792201E-4</v>
      </c>
      <c r="AY771" s="5">
        <f t="shared" si="992"/>
        <v>1.8403798703357332E-4</v>
      </c>
      <c r="AZ771" s="5">
        <f t="shared" si="993"/>
        <v>7.1360946408885622E-5</v>
      </c>
      <c r="BA771" s="5">
        <f t="shared" si="994"/>
        <v>1.8446860724983064E-5</v>
      </c>
      <c r="BB771" s="5">
        <f t="shared" si="995"/>
        <v>3.5763959952668642E-6</v>
      </c>
      <c r="BC771" s="5">
        <f t="shared" si="996"/>
        <v>5.5470070515090821E-7</v>
      </c>
      <c r="BD771" s="5">
        <f t="shared" si="997"/>
        <v>5.1088722096829924E-5</v>
      </c>
      <c r="BE771" s="5">
        <f t="shared" si="998"/>
        <v>5.1176987058587323E-5</v>
      </c>
      <c r="BF771" s="5">
        <f t="shared" si="999"/>
        <v>2.5632702256975517E-5</v>
      </c>
      <c r="BG771" s="5">
        <f t="shared" si="1000"/>
        <v>8.5589957877302023E-6</v>
      </c>
      <c r="BH771" s="5">
        <f t="shared" si="1001"/>
        <v>2.1434457483247148E-6</v>
      </c>
      <c r="BI771" s="5">
        <f t="shared" si="1002"/>
        <v>4.2942978732131816E-7</v>
      </c>
      <c r="BJ771" s="8">
        <f t="shared" si="1003"/>
        <v>0.3977418015071989</v>
      </c>
      <c r="BK771" s="8">
        <f t="shared" si="1004"/>
        <v>0.32848416526659813</v>
      </c>
      <c r="BL771" s="8">
        <f t="shared" si="1005"/>
        <v>0.260711939060499</v>
      </c>
      <c r="BM771" s="8">
        <f t="shared" si="1006"/>
        <v>0.26318833971257238</v>
      </c>
      <c r="BN771" s="8">
        <f t="shared" si="1007"/>
        <v>0.73671048868912381</v>
      </c>
    </row>
    <row r="772" spans="1:66" x14ac:dyDescent="0.25">
      <c r="A772" t="s">
        <v>342</v>
      </c>
      <c r="B772" t="s">
        <v>402</v>
      </c>
      <c r="C772" t="s">
        <v>392</v>
      </c>
      <c r="D772" s="11">
        <v>44325</v>
      </c>
      <c r="E772">
        <f>VLOOKUP(A772,home!$A$2:$E$405,3,FALSE)</f>
        <v>1.1741999999999999</v>
      </c>
      <c r="F772">
        <f>VLOOKUP(B772,home!$B$2:$E$405,3,FALSE)</f>
        <v>0.80910000000000004</v>
      </c>
      <c r="G772">
        <f>VLOOKUP(C772,away!$B$2:$E$405,4,FALSE)</f>
        <v>1.2775000000000001</v>
      </c>
      <c r="H772">
        <f>VLOOKUP(A772,away!$A$2:$E$405,3,FALSE)</f>
        <v>0.85970000000000002</v>
      </c>
      <c r="I772">
        <f>VLOOKUP(C772,away!$B$2:$E$405,3,FALSE)</f>
        <v>0.63980000000000004</v>
      </c>
      <c r="J772">
        <f>VLOOKUP(B772,home!$B$2:$E$405,4,FALSE)</f>
        <v>0.93059999999999998</v>
      </c>
      <c r="K772" s="3">
        <f t="shared" si="952"/>
        <v>1.21368276855</v>
      </c>
      <c r="L772" s="3">
        <f t="shared" si="953"/>
        <v>0.51186355743599998</v>
      </c>
      <c r="M772" s="5">
        <f t="shared" si="954"/>
        <v>0.17807573778970934</v>
      </c>
      <c r="N772" s="5">
        <f t="shared" si="955"/>
        <v>0.2161274544521983</v>
      </c>
      <c r="O772" s="5">
        <f t="shared" si="956"/>
        <v>9.1150480638080955E-2</v>
      </c>
      <c r="P772" s="5">
        <f t="shared" si="957"/>
        <v>0.11062776769548928</v>
      </c>
      <c r="Q772" s="5">
        <f t="shared" si="958"/>
        <v>0.13115508363960401</v>
      </c>
      <c r="R772" s="5">
        <f t="shared" si="959"/>
        <v>2.3328304640704678E-2</v>
      </c>
      <c r="S772" s="5">
        <f t="shared" si="960"/>
        <v>1.7181598034061857E-2</v>
      </c>
      <c r="T772" s="5">
        <f t="shared" si="961"/>
        <v>6.7133507687583832E-2</v>
      </c>
      <c r="U772" s="5">
        <f t="shared" si="962"/>
        <v>2.8313161361908271E-2</v>
      </c>
      <c r="V772" s="5">
        <f t="shared" si="963"/>
        <v>1.1859884011787361E-3</v>
      </c>
      <c r="W772" s="5">
        <f t="shared" si="964"/>
        <v>5.306022167370715E-2</v>
      </c>
      <c r="X772" s="5">
        <f t="shared" si="965"/>
        <v>2.715959382424649E-2</v>
      </c>
      <c r="Y772" s="5">
        <f t="shared" si="966"/>
        <v>6.9510031566978126E-3</v>
      </c>
      <c r="Z772" s="5">
        <f t="shared" si="967"/>
        <v>3.9803030007806153E-3</v>
      </c>
      <c r="AA772" s="5">
        <f t="shared" si="968"/>
        <v>4.8308251656552902E-3</v>
      </c>
      <c r="AB772" s="5">
        <f t="shared" si="969"/>
        <v>2.9315446307167626E-3</v>
      </c>
      <c r="AC772" s="5">
        <f t="shared" si="970"/>
        <v>4.6048963127870253E-5</v>
      </c>
      <c r="AD772" s="5">
        <f t="shared" si="971"/>
        <v>1.6099569185205394E-2</v>
      </c>
      <c r="AE772" s="5">
        <f t="shared" si="972"/>
        <v>8.2407827563262363E-3</v>
      </c>
      <c r="AF772" s="5">
        <f t="shared" si="973"/>
        <v>2.1090781888551966E-3</v>
      </c>
      <c r="AG772" s="5">
        <f t="shared" si="974"/>
        <v>3.5985342155269898E-4</v>
      </c>
      <c r="AH772" s="5">
        <f t="shared" si="975"/>
        <v>5.0934301341318787E-4</v>
      </c>
      <c r="AI772" s="5">
        <f t="shared" si="976"/>
        <v>6.181808386609177E-4</v>
      </c>
      <c r="AJ772" s="5">
        <f t="shared" si="977"/>
        <v>3.7513771586527168E-4</v>
      </c>
      <c r="AK772" s="5">
        <f t="shared" si="978"/>
        <v>1.5176606052629541E-4</v>
      </c>
      <c r="AL772" s="5">
        <f t="shared" si="979"/>
        <v>1.1442982763983406E-6</v>
      </c>
      <c r="AM772" s="5">
        <f t="shared" si="980"/>
        <v>3.9079539402324687E-3</v>
      </c>
      <c r="AN772" s="5">
        <f t="shared" si="981"/>
        <v>2.0003392061434247E-3</v>
      </c>
      <c r="AO772" s="5">
        <f t="shared" si="982"/>
        <v>5.119503710676388E-4</v>
      </c>
      <c r="AP772" s="5">
        <f t="shared" si="983"/>
        <v>8.7349579388453955E-5</v>
      </c>
      <c r="AQ772" s="5">
        <f t="shared" si="984"/>
        <v>1.1177766611578083E-5</v>
      </c>
      <c r="AR772" s="5">
        <f t="shared" si="985"/>
        <v>5.2142825360169332E-5</v>
      </c>
      <c r="AS772" s="5">
        <f t="shared" si="986"/>
        <v>6.3284848643149473E-5</v>
      </c>
      <c r="AT772" s="5">
        <f t="shared" si="987"/>
        <v>3.8403865154242678E-5</v>
      </c>
      <c r="AU772" s="5">
        <f t="shared" si="988"/>
        <v>1.5536703127807376E-5</v>
      </c>
      <c r="AV772" s="5">
        <f t="shared" si="989"/>
        <v>4.7141572165741735E-6</v>
      </c>
      <c r="AW772" s="5">
        <f t="shared" si="990"/>
        <v>1.9746773271712025E-8</v>
      </c>
      <c r="AX772" s="5">
        <f t="shared" si="991"/>
        <v>7.9050272625787047E-4</v>
      </c>
      <c r="AY772" s="5">
        <f t="shared" si="992"/>
        <v>4.0462953762521008E-4</v>
      </c>
      <c r="AZ772" s="5">
        <f t="shared" si="993"/>
        <v>1.0355755728626192E-4</v>
      </c>
      <c r="BA772" s="5">
        <f t="shared" si="994"/>
        <v>1.766911322397613E-5</v>
      </c>
      <c r="BB772" s="5">
        <f t="shared" si="995"/>
        <v>2.2610437878909729E-6</v>
      </c>
      <c r="BC772" s="5">
        <f t="shared" si="996"/>
        <v>2.3146918335768846E-7</v>
      </c>
      <c r="BD772" s="5">
        <f t="shared" si="997"/>
        <v>4.4483353472700568E-6</v>
      </c>
      <c r="BE772" s="5">
        <f t="shared" si="998"/>
        <v>5.3988679597135486E-6</v>
      </c>
      <c r="BF772" s="5">
        <f t="shared" si="999"/>
        <v>3.2762565061905145E-6</v>
      </c>
      <c r="BG772" s="5">
        <f t="shared" si="1000"/>
        <v>1.3254453556377516E-6</v>
      </c>
      <c r="BH772" s="5">
        <f t="shared" si="1001"/>
        <v>4.0216754719804123E-7</v>
      </c>
      <c r="BI772" s="5">
        <f t="shared" si="1002"/>
        <v>9.7620764420856263E-8</v>
      </c>
      <c r="BJ772" s="8">
        <f t="shared" si="1003"/>
        <v>0.53623377029678532</v>
      </c>
      <c r="BK772" s="8">
        <f t="shared" si="1004"/>
        <v>0.30752291471946869</v>
      </c>
      <c r="BL772" s="8">
        <f t="shared" si="1005"/>
        <v>0.15239777515851402</v>
      </c>
      <c r="BM772" s="8">
        <f t="shared" si="1006"/>
        <v>0.24926532452891004</v>
      </c>
      <c r="BN772" s="8">
        <f t="shared" si="1007"/>
        <v>0.75046482885578658</v>
      </c>
    </row>
    <row r="773" spans="1:66" s="15" customFormat="1" x14ac:dyDescent="0.25">
      <c r="A773" t="s">
        <v>99</v>
      </c>
      <c r="B773" t="s">
        <v>125</v>
      </c>
      <c r="C773" t="s">
        <v>106</v>
      </c>
      <c r="D773" s="11">
        <v>44356</v>
      </c>
      <c r="E773">
        <f>VLOOKUP(A773,home!$A$2:$E$405,3,FALSE)</f>
        <v>1.3478000000000001</v>
      </c>
      <c r="F773">
        <f>VLOOKUP(B773,home!$B$2:$E$405,3,FALSE)</f>
        <v>0.93100000000000005</v>
      </c>
      <c r="G773">
        <f>VLOOKUP(C773,away!$B$2:$E$405,4,FALSE)</f>
        <v>1</v>
      </c>
      <c r="H773">
        <f>VLOOKUP(A773,away!$A$2:$E$405,3,FALSE)</f>
        <v>1.2736000000000001</v>
      </c>
      <c r="I773">
        <f>VLOOKUP(C773,away!$B$2:$E$405,3,FALSE)</f>
        <v>0.99</v>
      </c>
      <c r="J773">
        <f>VLOOKUP(B773,home!$B$2:$E$405,4,FALSE)</f>
        <v>0.90939999999999999</v>
      </c>
      <c r="K773" s="3">
        <f t="shared" si="952"/>
        <v>1.2548018000000001</v>
      </c>
      <c r="L773" s="3">
        <f t="shared" si="953"/>
        <v>1.1466297215999999</v>
      </c>
      <c r="M773" s="5">
        <f t="shared" si="954"/>
        <v>9.058818148750096E-2</v>
      </c>
      <c r="N773" s="5">
        <f t="shared" si="955"/>
        <v>0.11367021318924289</v>
      </c>
      <c r="O773" s="5">
        <f t="shared" si="956"/>
        <v>0.10387110131926347</v>
      </c>
      <c r="P773" s="5">
        <f t="shared" si="957"/>
        <v>0.1303376449033942</v>
      </c>
      <c r="Q773" s="5">
        <f t="shared" si="958"/>
        <v>7.131679405812287E-2</v>
      </c>
      <c r="R773" s="5">
        <f t="shared" si="959"/>
        <v>5.9550845993996258E-2</v>
      </c>
      <c r="S773" s="5">
        <f t="shared" si="960"/>
        <v>4.6882224038538686E-2</v>
      </c>
      <c r="T773" s="5">
        <f t="shared" si="961"/>
        <v>8.1773955716269942E-2</v>
      </c>
      <c r="U773" s="5">
        <f t="shared" si="962"/>
        <v>7.4724508744789309E-2</v>
      </c>
      <c r="V773" s="5">
        <f t="shared" si="963"/>
        <v>7.4948686200669769E-3</v>
      </c>
      <c r="W773" s="5">
        <f t="shared" si="964"/>
        <v>2.9829480518120639E-2</v>
      </c>
      <c r="X773" s="5">
        <f t="shared" si="965"/>
        <v>3.4203368941965288E-2</v>
      </c>
      <c r="Y773" s="5">
        <f t="shared" si="966"/>
        <v>1.9609299703853878E-2</v>
      </c>
      <c r="Z773" s="5">
        <f t="shared" si="967"/>
        <v>2.2760923321046796E-2</v>
      </c>
      <c r="AA773" s="5">
        <f t="shared" si="968"/>
        <v>2.8560447552911501E-2</v>
      </c>
      <c r="AB773" s="5">
        <f t="shared" si="969"/>
        <v>1.7918850499099477E-2</v>
      </c>
      <c r="AC773" s="5">
        <f t="shared" si="970"/>
        <v>6.7397279973454985E-4</v>
      </c>
      <c r="AD773" s="5">
        <f t="shared" si="971"/>
        <v>9.3575214618006712E-3</v>
      </c>
      <c r="AE773" s="5">
        <f t="shared" si="972"/>
        <v>1.0729612228610526E-2</v>
      </c>
      <c r="AF773" s="5">
        <f t="shared" si="973"/>
        <v>6.1514461412838246E-3</v>
      </c>
      <c r="AG773" s="5">
        <f t="shared" si="974"/>
        <v>2.3511436588058879E-3</v>
      </c>
      <c r="AH773" s="5">
        <f t="shared" si="975"/>
        <v>6.5245877927427058E-3</v>
      </c>
      <c r="AI773" s="5">
        <f t="shared" si="976"/>
        <v>8.1870645065915751E-3</v>
      </c>
      <c r="AJ773" s="5">
        <f t="shared" si="977"/>
        <v>5.13657163979361E-3</v>
      </c>
      <c r="AK773" s="5">
        <f t="shared" si="978"/>
        <v>2.1484597798139922E-3</v>
      </c>
      <c r="AL773" s="5">
        <f t="shared" si="979"/>
        <v>3.8788294898476815E-5</v>
      </c>
      <c r="AM773" s="5">
        <f t="shared" si="980"/>
        <v>2.3483669547612221E-3</v>
      </c>
      <c r="AN773" s="5">
        <f t="shared" si="981"/>
        <v>2.6927073475524993E-3</v>
      </c>
      <c r="AO773" s="5">
        <f t="shared" si="982"/>
        <v>1.5437691381371991E-3</v>
      </c>
      <c r="AP773" s="5">
        <f t="shared" si="983"/>
        <v>5.9004385902564267E-4</v>
      </c>
      <c r="AQ773" s="5">
        <f t="shared" si="984"/>
        <v>1.691404564515905E-4</v>
      </c>
      <c r="AR773" s="5">
        <f t="shared" si="985"/>
        <v>1.4962572568694649E-3</v>
      </c>
      <c r="AS773" s="5">
        <f t="shared" si="986"/>
        <v>1.877506299182867E-3</v>
      </c>
      <c r="AT773" s="5">
        <f t="shared" si="987"/>
        <v>1.1779491418630003E-3</v>
      </c>
      <c r="AU773" s="5">
        <f t="shared" si="988"/>
        <v>4.9269756783938288E-4</v>
      </c>
      <c r="AV773" s="5">
        <f t="shared" si="989"/>
        <v>1.5455944874511983E-4</v>
      </c>
      <c r="AW773" s="5">
        <f t="shared" si="990"/>
        <v>1.5502313521939697E-6</v>
      </c>
      <c r="AX773" s="5">
        <f t="shared" si="991"/>
        <v>4.9112251364915021E-4</v>
      </c>
      <c r="AY773" s="5">
        <f t="shared" si="992"/>
        <v>5.6313567109701724E-4</v>
      </c>
      <c r="AZ773" s="5">
        <f t="shared" si="993"/>
        <v>3.2285404888650115E-4</v>
      </c>
      <c r="BA773" s="5">
        <f t="shared" si="994"/>
        <v>1.2339801606405383E-4</v>
      </c>
      <c r="BB773" s="5">
        <f t="shared" si="995"/>
        <v>3.5372958201379576E-5</v>
      </c>
      <c r="BC773" s="5">
        <f t="shared" si="996"/>
        <v>8.1119370429232563E-6</v>
      </c>
      <c r="BD773" s="5">
        <f t="shared" si="997"/>
        <v>2.859421736477023E-4</v>
      </c>
      <c r="BE773" s="5">
        <f t="shared" si="998"/>
        <v>3.5880075418904942E-4</v>
      </c>
      <c r="BF773" s="5">
        <f t="shared" si="999"/>
        <v>2.2511191609888841E-4</v>
      </c>
      <c r="BG773" s="5">
        <f t="shared" si="1000"/>
        <v>9.4156945840778093E-5</v>
      </c>
      <c r="BH773" s="5">
        <f t="shared" si="1001"/>
        <v>2.9537076280877694E-5</v>
      </c>
      <c r="BI773" s="5">
        <f t="shared" si="1002"/>
        <v>7.4126352967965253E-6</v>
      </c>
      <c r="BJ773" s="8">
        <f t="shared" si="1003"/>
        <v>0.3878808585189456</v>
      </c>
      <c r="BK773" s="8">
        <f t="shared" si="1004"/>
        <v>0.27657881581523081</v>
      </c>
      <c r="BL773" s="8">
        <f t="shared" si="1005"/>
        <v>0.31282236904485572</v>
      </c>
      <c r="BM773" s="8">
        <f t="shared" si="1006"/>
        <v>0.43014660030881341</v>
      </c>
      <c r="BN773" s="8">
        <f t="shared" si="1007"/>
        <v>0.56933478095152068</v>
      </c>
    </row>
    <row r="774" spans="1:66" s="15" customFormat="1" x14ac:dyDescent="0.25">
      <c r="A774" s="15" t="s">
        <v>342</v>
      </c>
      <c r="B774" s="15" t="s">
        <v>390</v>
      </c>
      <c r="C774" s="15" t="s">
        <v>406</v>
      </c>
      <c r="D774" s="23">
        <v>44356</v>
      </c>
      <c r="E774" s="15">
        <f>VLOOKUP(A774,home!$A$2:$E$405,3,FALSE)</f>
        <v>1.1741999999999999</v>
      </c>
      <c r="F774" s="15">
        <f>VLOOKUP(B774,home!$B$2:$E$405,3,FALSE)</f>
        <v>0.65390000000000004</v>
      </c>
      <c r="G774" s="15">
        <f>VLOOKUP(C774,away!$B$2:$E$405,4,FALSE)</f>
        <v>0.93679999999999997</v>
      </c>
      <c r="H774" s="15">
        <f>VLOOKUP(A774,away!$A$2:$E$405,3,FALSE)</f>
        <v>0.85970000000000002</v>
      </c>
      <c r="I774" s="15">
        <f>VLOOKUP(C774,away!$B$2:$E$405,3,FALSE)</f>
        <v>0.98870000000000002</v>
      </c>
      <c r="J774" s="15">
        <f>VLOOKUP(B774,home!$B$2:$E$405,4,FALSE)</f>
        <v>0.97</v>
      </c>
      <c r="K774" s="20">
        <f t="shared" si="952"/>
        <v>0.71928382718399997</v>
      </c>
      <c r="L774" s="20">
        <f t="shared" si="953"/>
        <v>0.82448582830000006</v>
      </c>
      <c r="M774" s="21">
        <f t="shared" si="954"/>
        <v>0.21357447983027505</v>
      </c>
      <c r="N774" s="21">
        <f t="shared" si="955"/>
        <v>0.15362066924115225</v>
      </c>
      <c r="O774" s="21">
        <f t="shared" si="956"/>
        <v>0.17608913190660599</v>
      </c>
      <c r="P774" s="21">
        <f t="shared" si="957"/>
        <v>0.12665806472329175</v>
      </c>
      <c r="Q774" s="21">
        <f t="shared" si="958"/>
        <v>5.5248431453171674E-2</v>
      </c>
      <c r="R774" s="21">
        <f t="shared" si="959"/>
        <v>7.2591496887322998E-2</v>
      </c>
      <c r="S774" s="21">
        <f t="shared" si="960"/>
        <v>1.8778303208555329E-2</v>
      </c>
      <c r="T774" s="21">
        <f t="shared" si="961"/>
        <v>4.5551548768944024E-2</v>
      </c>
      <c r="U774" s="21">
        <f t="shared" si="962"/>
        <v>5.2213889702129104E-2</v>
      </c>
      <c r="V774" s="21">
        <f t="shared" si="963"/>
        <v>1.2373635782040907E-3</v>
      </c>
      <c r="W774" s="21">
        <f t="shared" si="964"/>
        <v>1.3246434407183405E-2</v>
      </c>
      <c r="X774" s="21">
        <f t="shared" si="965"/>
        <v>1.0921497444228229E-2</v>
      </c>
      <c r="Y774" s="21">
        <f t="shared" si="966"/>
        <v>4.5023099332904227E-3</v>
      </c>
      <c r="Z774" s="21">
        <f t="shared" si="967"/>
        <v>1.9950220146227129E-2</v>
      </c>
      <c r="AA774" s="21">
        <f t="shared" si="968"/>
        <v>1.4349870699941586E-2</v>
      </c>
      <c r="AB774" s="21">
        <f t="shared" si="969"/>
        <v>5.160814958324763E-3</v>
      </c>
      <c r="AC774" s="21">
        <f t="shared" si="970"/>
        <v>4.5862828595837677E-5</v>
      </c>
      <c r="AD774" s="21">
        <f t="shared" si="971"/>
        <v>2.381986509235174E-3</v>
      </c>
      <c r="AE774" s="21">
        <f t="shared" si="972"/>
        <v>1.9639141200661881E-3</v>
      </c>
      <c r="AF774" s="21">
        <f t="shared" si="973"/>
        <v>8.0960967999641842E-4</v>
      </c>
      <c r="AG774" s="21">
        <f t="shared" si="974"/>
        <v>2.2250390253718169E-4</v>
      </c>
      <c r="AH774" s="21">
        <f t="shared" si="975"/>
        <v>4.1121684455073552E-3</v>
      </c>
      <c r="AI774" s="21">
        <f t="shared" si="976"/>
        <v>2.9578162575098097E-3</v>
      </c>
      <c r="AJ774" s="21">
        <f t="shared" si="977"/>
        <v>1.0637546989043555E-3</v>
      </c>
      <c r="AK774" s="21">
        <f t="shared" si="978"/>
        <v>2.5504718367096288E-4</v>
      </c>
      <c r="AL774" s="21">
        <f t="shared" si="979"/>
        <v>1.0879384310899142E-6</v>
      </c>
      <c r="AM774" s="21">
        <f t="shared" si="980"/>
        <v>3.4266487453266662E-4</v>
      </c>
      <c r="AN774" s="21">
        <f t="shared" si="981"/>
        <v>2.8252233290838126E-4</v>
      </c>
      <c r="AO774" s="21">
        <f t="shared" si="982"/>
        <v>1.1646782983060753E-4</v>
      </c>
      <c r="AP774" s="21">
        <f t="shared" si="983"/>
        <v>3.2008691716063974E-5</v>
      </c>
      <c r="AQ774" s="21">
        <f t="shared" si="984"/>
        <v>6.5976781755795879E-6</v>
      </c>
      <c r="AR774" s="21">
        <f t="shared" si="985"/>
        <v>6.7808492138065127E-4</v>
      </c>
      <c r="AS774" s="21">
        <f t="shared" si="986"/>
        <v>4.8773551740643653E-4</v>
      </c>
      <c r="AT774" s="21">
        <f t="shared" si="987"/>
        <v>1.75410134806835E-4</v>
      </c>
      <c r="AU774" s="21">
        <f t="shared" si="988"/>
        <v>4.2056557696907229E-5</v>
      </c>
      <c r="AV774" s="21">
        <f t="shared" si="989"/>
        <v>7.5626504446040334E-6</v>
      </c>
      <c r="AW774" s="21">
        <f t="shared" si="990"/>
        <v>1.7921951933147059E-8</v>
      </c>
      <c r="AX774" s="21">
        <f t="shared" si="991"/>
        <v>4.1078883732563577E-5</v>
      </c>
      <c r="AY774" s="21">
        <f t="shared" si="992"/>
        <v>3.3868957479882077E-5</v>
      </c>
      <c r="AZ774" s="21">
        <f t="shared" si="993"/>
        <v>1.3962237730729028E-5</v>
      </c>
      <c r="BA774" s="21">
        <f t="shared" si="994"/>
        <v>3.8372223801138791E-6</v>
      </c>
      <c r="BB774" s="21">
        <f t="shared" si="995"/>
        <v>7.909338681098722E-7</v>
      </c>
      <c r="BC774" s="21">
        <f t="shared" si="996"/>
        <v>1.3042275307581824E-7</v>
      </c>
      <c r="BD774" s="21">
        <f t="shared" si="997"/>
        <v>9.3178568010377755E-5</v>
      </c>
      <c r="BE774" s="21">
        <f t="shared" si="998"/>
        <v>6.7021837010029125E-5</v>
      </c>
      <c r="BF774" s="21">
        <f t="shared" si="999"/>
        <v>2.4103861714737996E-5</v>
      </c>
      <c r="BG774" s="21">
        <f t="shared" si="1000"/>
        <v>5.7791726346968812E-6</v>
      </c>
      <c r="BH774" s="21">
        <f t="shared" si="1001"/>
        <v>1.0392163526604531E-6</v>
      </c>
      <c r="BI774" s="21">
        <f t="shared" si="1002"/>
        <v>1.494983030827617E-7</v>
      </c>
      <c r="BJ774" s="22">
        <f t="shared" si="1003"/>
        <v>0.28934283552491274</v>
      </c>
      <c r="BK774" s="22">
        <f t="shared" si="1004"/>
        <v>0.36032903106483294</v>
      </c>
      <c r="BL774" s="22">
        <f t="shared" si="1005"/>
        <v>0.33037611267567796</v>
      </c>
      <c r="BM774" s="22">
        <f t="shared" si="1006"/>
        <v>0.20218207433430321</v>
      </c>
      <c r="BN774" s="22">
        <f t="shared" si="1007"/>
        <v>0.79778227404181978</v>
      </c>
    </row>
    <row r="775" spans="1:66" x14ac:dyDescent="0.25">
      <c r="A775" t="s">
        <v>10</v>
      </c>
      <c r="B775" t="s">
        <v>245</v>
      </c>
      <c r="C775" t="s">
        <v>43</v>
      </c>
      <c r="D775" s="11">
        <v>44449</v>
      </c>
      <c r="E775" s="10">
        <f>VLOOKUP(A775,home!$A$2:$E$405,3,FALSE)</f>
        <v>1.5425</v>
      </c>
      <c r="F775" s="10">
        <f>VLOOKUP(B775,home!$B$2:$E$405,3,FALSE)</f>
        <v>1.2966</v>
      </c>
      <c r="G775" s="10">
        <f>VLOOKUP(C775,away!$B$2:$E$405,4,FALSE)</f>
        <v>0.76270000000000004</v>
      </c>
      <c r="H775" s="10">
        <f>VLOOKUP(A775,away!$A$2:$E$405,3,FALSE)</f>
        <v>1.4443999999999999</v>
      </c>
      <c r="I775" s="10">
        <f>VLOOKUP(C775,away!$B$2:$E$405,3,FALSE)</f>
        <v>0.65159999999999996</v>
      </c>
      <c r="J775" s="10">
        <f>VLOOKUP(B775,home!$B$2:$E$405,4,FALSE)</f>
        <v>0.6109</v>
      </c>
      <c r="K775" s="12">
        <f t="shared" ref="K775:K838" si="1008">E775*F775*G775</f>
        <v>1.5254041948499999</v>
      </c>
      <c r="L775" s="12">
        <f t="shared" ref="L775:L838" si="1009">H775*I775*J775</f>
        <v>0.57496138833599986</v>
      </c>
      <c r="M775" s="13">
        <f t="shared" ref="M775:M838" si="1010">_xlfn.POISSON.DIST(0,K775,FALSE) * _xlfn.POISSON.DIST(0,L775,FALSE)</f>
        <v>0.12241166842401399</v>
      </c>
      <c r="N775" s="13">
        <f t="shared" ref="N775:N838" si="1011">_xlfn.POISSON.DIST(1,K775,FALSE) * _xlfn.POISSON.DIST(0,L775,FALSE)</f>
        <v>0.18672727251257823</v>
      </c>
      <c r="O775" s="13">
        <f t="shared" ref="O775:O838" si="1012">_xlfn.POISSON.DIST(0,K775,FALSE) * _xlfn.POISSON.DIST(1,L775,FALSE)</f>
        <v>7.0381982825597142E-2</v>
      </c>
      <c r="P775" s="13">
        <f t="shared" ref="P775:P838" si="1013">_xlfn.POISSON.DIST(1,K775,FALSE) * _xlfn.POISSON.DIST(1,L775,FALSE)</f>
        <v>0.10736097184402653</v>
      </c>
      <c r="Q775" s="13">
        <f t="shared" ref="Q775:Q838" si="1014">_xlfn.POISSON.DIST(2,K775,FALSE) * _xlfn.POISSON.DIST(0,L775,FALSE)</f>
        <v>0.14241728239179297</v>
      </c>
      <c r="R775" s="13">
        <f t="shared" ref="R775:R838" si="1015">_xlfn.POISSON.DIST(0,K775,FALSE) * _xlfn.POISSON.DIST(2,L775,FALSE)</f>
        <v>2.023346127962292E-2</v>
      </c>
      <c r="S775" s="13">
        <f t="shared" ref="S775:S838" si="1016">_xlfn.POISSON.DIST(2,K775,FALSE) * _xlfn.POISSON.DIST(2,L775,FALSE)</f>
        <v>2.3540195194808503E-2</v>
      </c>
      <c r="T775" s="13">
        <f t="shared" ref="T775:T838" si="1017">_xlfn.POISSON.DIST(2,K775,FALSE) * _xlfn.POISSON.DIST(1,L775,FALSE)</f>
        <v>8.1884438407025417E-2</v>
      </c>
      <c r="U775" s="13">
        <f t="shared" ref="U775:U838" si="1018">_xlfn.POISSON.DIST(1,K775,FALSE) * _xlfn.POISSON.DIST(2,L775,FALSE)</f>
        <v>3.0864206712271847E-2</v>
      </c>
      <c r="V775" s="13">
        <f t="shared" ref="V775:V838" si="1019">_xlfn.POISSON.DIST(3,K775,FALSE) * _xlfn.POISSON.DIST(3,L775,FALSE)</f>
        <v>2.2939881340565032E-3</v>
      </c>
      <c r="W775" s="13">
        <f t="shared" ref="W775:W838" si="1020">_xlfn.POISSON.DIST(3,K775,FALSE) * _xlfn.POISSON.DIST(0,L775,FALSE)</f>
        <v>7.2414639993192684E-2</v>
      </c>
      <c r="X775" s="13">
        <f t="shared" ref="X775:X838" si="1021">_xlfn.POISSON.DIST(3,K775,FALSE) * _xlfn.POISSON.DIST(1,L775,FALSE)</f>
        <v>4.1635621946337673E-2</v>
      </c>
      <c r="Y775" s="13">
        <f t="shared" ref="Y775:Y838" si="1022">_xlfn.POISSON.DIST(3,K775,FALSE) * _xlfn.POISSON.DIST(2,L775,FALSE)</f>
        <v>1.1969437499249568E-2</v>
      </c>
      <c r="Z775" s="13">
        <f t="shared" ref="Z775:Z838" si="1023">_xlfn.POISSON.DIST(0,K775,FALSE) * _xlfn.POISSON.DIST(3,L775,FALSE)</f>
        <v>3.8778196627248965E-3</v>
      </c>
      <c r="AA775" s="13">
        <f t="shared" ref="AA775:AA838" si="1024">_xlfn.POISSON.DIST(1,K775,FALSE) * _xlfn.POISSON.DIST(3,L775,FALSE)</f>
        <v>5.9152423803923689E-3</v>
      </c>
      <c r="AB775" s="13">
        <f t="shared" ref="AB775:AB838" si="1025">_xlfn.POISSON.DIST(2,K775,FALSE) * _xlfn.POISSON.DIST(3,L775,FALSE)</f>
        <v>4.5115677703025095E-3</v>
      </c>
      <c r="AC775" s="13">
        <f t="shared" ref="AC775:AC838" si="1026">_xlfn.POISSON.DIST(4,K775,FALSE) * _xlfn.POISSON.DIST(4,L775,FALSE)</f>
        <v>1.2574618020577547E-4</v>
      </c>
      <c r="AD775" s="13">
        <f t="shared" ref="AD775:AD838" si="1027">_xlfn.POISSON.DIST(4,K775,FALSE) * _xlfn.POISSON.DIST(0,L775,FALSE)</f>
        <v>2.7615398903542164E-2</v>
      </c>
      <c r="AE775" s="13">
        <f t="shared" ref="AE775:AE838" si="1028">_xlfn.POISSON.DIST(4,K775,FALSE) * _xlfn.POISSON.DIST(1,L775,FALSE)</f>
        <v>1.5877788093033047E-2</v>
      </c>
      <c r="AF775" s="13">
        <f t="shared" ref="AF775:AF838" si="1029">_xlfn.POISSON.DIST(4,K775,FALSE) * _xlfn.POISSON.DIST(2,L775,FALSE)</f>
        <v>4.5645575428375443E-3</v>
      </c>
      <c r="AG775" s="13">
        <f t="shared" ref="AG775:AG838" si="1030">_xlfn.POISSON.DIST(4,K775,FALSE) * _xlfn.POISSON.DIST(3,L775,FALSE)</f>
        <v>8.7481478065647817E-4</v>
      </c>
      <c r="AH775" s="13">
        <f t="shared" ref="AH775:AH838" si="1031">_xlfn.POISSON.DIST(0,K775,FALSE) * _xlfn.POISSON.DIST(4,L775,FALSE)</f>
        <v>5.5739914424923623E-4</v>
      </c>
      <c r="AI775" s="13">
        <f t="shared" ref="AI775:AI838" si="1032">_xlfn.POISSON.DIST(1,K775,FALSE) * _xlfn.POISSON.DIST(4,L775,FALSE)</f>
        <v>8.5025899284358524E-4</v>
      </c>
      <c r="AJ775" s="13">
        <f t="shared" ref="AJ775:AJ838" si="1033">_xlfn.POISSON.DIST(2,K775,FALSE) * _xlfn.POISSON.DIST(4,L775,FALSE)</f>
        <v>6.4849431719627055E-4</v>
      </c>
      <c r="AK775" s="13">
        <f t="shared" ref="AK775:AK838" si="1034">_xlfn.POISSON.DIST(3,K775,FALSE) * _xlfn.POISSON.DIST(4,L775,FALSE)</f>
        <v>3.2973865059585919E-4</v>
      </c>
      <c r="AL775" s="13">
        <f t="shared" ref="AL775:AL838" si="1035">_xlfn.POISSON.DIST(5,K775,FALSE) * _xlfn.POISSON.DIST(5,L775,FALSE)</f>
        <v>4.4114200178380272E-6</v>
      </c>
      <c r="AM775" s="13">
        <f t="shared" ref="AM775:AM838" si="1036">_xlfn.POISSON.DIST(5,K775,FALSE) * _xlfn.POISSON.DIST(0,L775,FALSE)</f>
        <v>8.4249290659838653E-3</v>
      </c>
      <c r="AN775" s="13">
        <f t="shared" ref="AN775:AN838" si="1037">_xlfn.POISSON.DIST(5,K775,FALSE) * _xlfn.POISSON.DIST(1,L775,FALSE)</f>
        <v>4.8440089124104002E-3</v>
      </c>
      <c r="AO775" s="13">
        <f t="shared" ref="AO775:AO838" si="1038">_xlfn.POISSON.DIST(5,K775,FALSE) * _xlfn.POISSON.DIST(2,L775,FALSE)</f>
        <v>1.3925590446957202E-3</v>
      </c>
      <c r="AP775" s="13">
        <f t="shared" ref="AP775:AP838" si="1039">_xlfn.POISSON.DIST(5,K775,FALSE) * _xlfn.POISSON.DIST(3,L775,FALSE)</f>
        <v>2.66889227226035E-4</v>
      </c>
      <c r="AQ775" s="13">
        <f t="shared" ref="AQ775:AQ838" si="1040">_xlfn.POISSON.DIST(5,K775,FALSE) * _xlfn.POISSON.DIST(4,L775,FALSE)</f>
        <v>3.8362750154450808E-5</v>
      </c>
      <c r="AR775" s="13">
        <f t="shared" ref="AR775:AR838" si="1041">_xlfn.POISSON.DIST(0,K775,FALSE) * _xlfn.POISSON.DIST(5,L775,FALSE)</f>
        <v>6.4096597166967857E-5</v>
      </c>
      <c r="AS775" s="13">
        <f t="shared" ref="AS775:AS838" si="1042">_xlfn.POISSON.DIST(1,K775,FALSE) * _xlfn.POISSON.DIST(5,L775,FALSE)</f>
        <v>9.7773218194103384E-5</v>
      </c>
      <c r="AT775" s="13">
        <f t="shared" ref="AT775:AT838" si="1043">_xlfn.POISSON.DIST(2,K775,FALSE) * _xlfn.POISSON.DIST(5,L775,FALSE)</f>
        <v>7.4571838588634827E-5</v>
      </c>
      <c r="AU775" s="13">
        <f t="shared" ref="AU775:AU838" si="1044">_xlfn.POISSON.DIST(3,K775,FALSE) * _xlfn.POISSON.DIST(5,L775,FALSE)</f>
        <v>3.791739846692689E-5</v>
      </c>
      <c r="AV775" s="13">
        <f t="shared" ref="AV775:AV838" si="1045">_xlfn.POISSON.DIST(4,K775,FALSE) * _xlfn.POISSON.DIST(5,L775,FALSE)</f>
        <v>1.4459839669812303E-5</v>
      </c>
      <c r="AW775" s="13">
        <f t="shared" ref="AW775:AW838" si="1046">_xlfn.POISSON.DIST(6,K775,FALSE) * _xlfn.POISSON.DIST(6,L775,FALSE)</f>
        <v>1.074730380474026E-7</v>
      </c>
      <c r="AX775" s="13">
        <f t="shared" ref="AX775:AX838" si="1047">_xlfn.POISSON.DIST(6,K775,FALSE) * _xlfn.POISSON.DIST(0,L775,FALSE)</f>
        <v>2.1419036897609126E-3</v>
      </c>
      <c r="AY775" s="13">
        <f t="shared" ref="AY775:AY838" si="1048">_xlfn.POISSON.DIST(6,K775,FALSE) * _xlfn.POISSON.DIST(1,L775,FALSE)</f>
        <v>1.2315119191469348E-3</v>
      </c>
      <c r="AZ775" s="13">
        <f t="shared" ref="AZ775:AZ838" si="1049">_xlfn.POISSON.DIST(6,K775,FALSE) * _xlfn.POISSON.DIST(2,L775,FALSE)</f>
        <v>3.5403590139252664E-4</v>
      </c>
      <c r="BA775" s="13">
        <f t="shared" ref="BA775:BA838" si="1050">_xlfn.POISSON.DIST(6,K775,FALSE) * _xlfn.POISSON.DIST(3,L775,FALSE)</f>
        <v>6.7852324461811423E-5</v>
      </c>
      <c r="BB775" s="13">
        <f t="shared" ref="BB775:BB838" si="1051">_xlfn.POISSON.DIST(6,K775,FALSE) * _xlfn.POISSON.DIST(4,L775,FALSE)</f>
        <v>9.7531166685969547E-6</v>
      </c>
      <c r="BC775" s="13">
        <f t="shared" ref="BC775:BC838" si="1052">_xlfn.POISSON.DIST(6,K775,FALSE) * _xlfn.POISSON.DIST(5,L775,FALSE)</f>
        <v>1.1215331000758977E-6</v>
      </c>
      <c r="BD775" s="13">
        <f t="shared" ref="BD775:BD838" si="1053">_xlfn.POISSON.DIST(0,K775,FALSE) * _xlfn.POISSON.DIST(6,L775,FALSE)</f>
        <v>6.1421780824555209E-6</v>
      </c>
      <c r="BE775" s="13">
        <f t="shared" ref="BE775:BE838" si="1054">_xlfn.POISSON.DIST(1,K775,FALSE) * _xlfn.POISSON.DIST(6,L775,FALSE)</f>
        <v>9.3693042124933796E-6</v>
      </c>
      <c r="BF775" s="13">
        <f t="shared" ref="BF775:BF838" si="1055">_xlfn.POISSON.DIST(2,K775,FALSE) * _xlfn.POISSON.DIST(6,L775,FALSE)</f>
        <v>7.1459879742815898E-6</v>
      </c>
      <c r="BG775" s="13">
        <f t="shared" ref="BG775:BG838" si="1056">_xlfn.POISSON.DIST(3,K775,FALSE) * _xlfn.POISSON.DIST(6,L775,FALSE)</f>
        <v>3.6335066774389304E-6</v>
      </c>
      <c r="BH775" s="13">
        <f t="shared" ref="BH775:BH838" si="1057">_xlfn.POISSON.DIST(4,K775,FALSE) * _xlfn.POISSON.DIST(6,L775,FALSE)</f>
        <v>1.3856415819452071E-6</v>
      </c>
      <c r="BI775" s="13">
        <f t="shared" ref="BI775:BI838" si="1058">_xlfn.POISSON.DIST(5,K775,FALSE) * _xlfn.POISSON.DIST(6,L775,FALSE)</f>
        <v>4.227326963315619E-7</v>
      </c>
      <c r="BJ775" s="14">
        <f t="shared" ref="BJ775:BJ838" si="1059">SUM(N775,Q775,T775,W775,X775,Y775,AD775,AE775,AF775,AG775,AM775,AN775,AO775,AP775,AQ775,AX775,AY775,AZ775,BA775,BB775,BC775)</f>
        <v>0.60475417955524724</v>
      </c>
      <c r="BK775" s="14">
        <f t="shared" ref="BK775:BK838" si="1060">SUM(M775,P775,S775,V775,AC775,AL775,AY775)</f>
        <v>0.25696849311627606</v>
      </c>
      <c r="BL775" s="14">
        <f t="shared" ref="BL775:BL838" si="1061">SUM(O775,R775,U775,AA775,AB775,AH775,AI775,AJ775,AK775,AR775,AS775,AT775,AU775,AV775,BD775,BE775,BF775,BG775,BH775,BI775)</f>
        <v>0.13460927031638306</v>
      </c>
      <c r="BM775" s="14">
        <f t="shared" ref="BM775:BM838" si="1062">SUM(S775:BI775)</f>
        <v>0.34944571892689036</v>
      </c>
      <c r="BN775" s="14">
        <f t="shared" ref="BN775:BN838" si="1063">SUM(M775:R775)</f>
        <v>0.64953263927763172</v>
      </c>
    </row>
    <row r="776" spans="1:66" x14ac:dyDescent="0.25">
      <c r="A776" t="s">
        <v>80</v>
      </c>
      <c r="B776" t="s">
        <v>82</v>
      </c>
      <c r="C776" t="s">
        <v>91</v>
      </c>
      <c r="D776" s="11">
        <v>44449</v>
      </c>
      <c r="E776" s="10">
        <f>VLOOKUP(A776,home!$A$2:$E$405,3,FALSE)</f>
        <v>1.2518</v>
      </c>
      <c r="F776" s="10">
        <f>VLOOKUP(B776,home!$B$2:$E$405,3,FALSE)</f>
        <v>0.62519999999999998</v>
      </c>
      <c r="G776" s="10">
        <f>VLOOKUP(C776,away!$B$2:$E$405,4,FALSE)</f>
        <v>1.1113999999999999</v>
      </c>
      <c r="H776" s="10">
        <f>VLOOKUP(A776,away!$A$2:$E$405,3,FALSE)</f>
        <v>1.0562</v>
      </c>
      <c r="I776" s="10">
        <f>VLOOKUP(C776,away!$B$2:$E$405,3,FALSE)</f>
        <v>0.65859999999999996</v>
      </c>
      <c r="J776" s="10">
        <f>VLOOKUP(B776,home!$B$2:$E$405,4,FALSE)</f>
        <v>1.5230999999999999</v>
      </c>
      <c r="K776" s="12">
        <f t="shared" si="1008"/>
        <v>0.86980982510399985</v>
      </c>
      <c r="L776" s="12">
        <f t="shared" si="1009"/>
        <v>1.0594886476919998</v>
      </c>
      <c r="M776" s="13">
        <f t="shared" si="1010"/>
        <v>0.14525005961847268</v>
      </c>
      <c r="N776" s="13">
        <f t="shared" si="1011"/>
        <v>0.12633992895308926</v>
      </c>
      <c r="O776" s="13">
        <f t="shared" si="1012"/>
        <v>0.15389078924235797</v>
      </c>
      <c r="P776" s="13">
        <f t="shared" si="1013"/>
        <v>0.13385572047601188</v>
      </c>
      <c r="Q776" s="13">
        <f t="shared" si="1014"/>
        <v>5.4945855753169175E-2</v>
      </c>
      <c r="R776" s="13">
        <f t="shared" si="1015"/>
        <v>8.1522772093320206E-2</v>
      </c>
      <c r="S776" s="13">
        <f t="shared" si="1016"/>
        <v>3.0838806454220428E-2</v>
      </c>
      <c r="T776" s="13">
        <f t="shared" si="1017"/>
        <v>5.8214510408204898E-2</v>
      </c>
      <c r="U776" s="13">
        <f t="shared" si="1018"/>
        <v>7.0909308136484078E-2</v>
      </c>
      <c r="V776" s="13">
        <f t="shared" si="1019"/>
        <v>3.1577349108555886E-3</v>
      </c>
      <c r="W776" s="13">
        <f t="shared" si="1020"/>
        <v>1.5930815060951228E-2</v>
      </c>
      <c r="X776" s="13">
        <f t="shared" si="1021"/>
        <v>1.6878517705558562E-2</v>
      </c>
      <c r="Y776" s="13">
        <f t="shared" si="1022"/>
        <v>8.9412989494538578E-3</v>
      </c>
      <c r="Z776" s="13">
        <f t="shared" si="1023"/>
        <v>2.8790817187084972E-2</v>
      </c>
      <c r="AA776" s="13">
        <f t="shared" si="1024"/>
        <v>2.5042535662099612E-2</v>
      </c>
      <c r="AB776" s="13">
        <f t="shared" si="1025"/>
        <v>1.0891121782205771E-2</v>
      </c>
      <c r="AC776" s="13">
        <f t="shared" si="1026"/>
        <v>1.8187638041039484E-4</v>
      </c>
      <c r="AD776" s="13">
        <f t="shared" si="1027"/>
        <v>3.4641948654825384E-3</v>
      </c>
      <c r="AE776" s="13">
        <f t="shared" si="1028"/>
        <v>3.6702751333716637E-3</v>
      </c>
      <c r="AF776" s="13">
        <f t="shared" si="1029"/>
        <v>1.9443074188567591E-3</v>
      </c>
      <c r="AG776" s="13">
        <f t="shared" si="1030"/>
        <v>6.8665721263402337E-4</v>
      </c>
      <c r="AH776" s="13">
        <f t="shared" si="1031"/>
        <v>7.62588599187306E-3</v>
      </c>
      <c r="AI776" s="13">
        <f t="shared" si="1032"/>
        <v>6.6330705608541492E-3</v>
      </c>
      <c r="AJ776" s="13">
        <f t="shared" si="1033"/>
        <v>2.8847549722195187E-3</v>
      </c>
      <c r="AK776" s="13">
        <f t="shared" si="1034"/>
        <v>8.3639607261805121E-4</v>
      </c>
      <c r="AL776" s="13">
        <f t="shared" si="1035"/>
        <v>6.7043535820501512E-6</v>
      </c>
      <c r="AM776" s="13">
        <f t="shared" si="1036"/>
        <v>6.0263814601430835E-4</v>
      </c>
      <c r="AN776" s="13">
        <f t="shared" si="1037"/>
        <v>6.3848827436831354E-4</v>
      </c>
      <c r="AO776" s="13">
        <f t="shared" si="1038"/>
        <v>3.3823553918884151E-4</v>
      </c>
      <c r="AP776" s="13">
        <f t="shared" si="1039"/>
        <v>1.1945223800552003E-4</v>
      </c>
      <c r="AQ776" s="13">
        <f t="shared" si="1040"/>
        <v>3.1639572527062827E-5</v>
      </c>
      <c r="AR776" s="13">
        <f t="shared" si="1041"/>
        <v>1.6159079273965911E-3</v>
      </c>
      <c r="AS776" s="13">
        <f t="shared" si="1042"/>
        <v>1.405532591712996E-3</v>
      </c>
      <c r="AT776" s="13">
        <f t="shared" si="1043"/>
        <v>6.112730288879263E-4</v>
      </c>
      <c r="AU776" s="13">
        <f t="shared" si="1044"/>
        <v>1.7723042878259982E-4</v>
      </c>
      <c r="AV776" s="13">
        <f t="shared" si="1045"/>
        <v>3.8539192065625006E-5</v>
      </c>
      <c r="AW776" s="13">
        <f t="shared" si="1046"/>
        <v>1.7162281711669626E-7</v>
      </c>
      <c r="AX776" s="13">
        <f t="shared" si="1047"/>
        <v>8.7363430064284014E-5</v>
      </c>
      <c r="AY776" s="13">
        <f t="shared" si="1048"/>
        <v>9.2560562376542871E-5</v>
      </c>
      <c r="AZ776" s="13">
        <f t="shared" si="1049"/>
        <v>4.9033432530967202E-5</v>
      </c>
      <c r="BA776" s="13">
        <f t="shared" si="1050"/>
        <v>1.7316788374643781E-5</v>
      </c>
      <c r="BB776" s="13">
        <f t="shared" si="1051"/>
        <v>4.5867351743549707E-6</v>
      </c>
      <c r="BC776" s="13">
        <f t="shared" si="1052"/>
        <v>9.7191876943973585E-7</v>
      </c>
      <c r="BD776" s="13">
        <f t="shared" si="1053"/>
        <v>2.8533935079869929E-4</v>
      </c>
      <c r="BE776" s="13">
        <f t="shared" si="1054"/>
        <v>2.4819097081350551E-4</v>
      </c>
      <c r="BF776" s="13">
        <f t="shared" si="1055"/>
        <v>1.0793947245784357E-4</v>
      </c>
      <c r="BG776" s="13">
        <f t="shared" si="1056"/>
        <v>3.1295604553458311E-5</v>
      </c>
      <c r="BH776" s="13">
        <f t="shared" si="1057"/>
        <v>6.8053060807918775E-6</v>
      </c>
      <c r="BI776" s="13">
        <f t="shared" si="1058"/>
        <v>1.1838644183825543E-6</v>
      </c>
      <c r="BJ776" s="14">
        <f t="shared" si="1059"/>
        <v>0.29299864809816617</v>
      </c>
      <c r="BK776" s="14">
        <f t="shared" si="1060"/>
        <v>0.3133834627559296</v>
      </c>
      <c r="BL776" s="14">
        <f t="shared" si="1061"/>
        <v>0.36476587225200086</v>
      </c>
      <c r="BM776" s="14">
        <f t="shared" si="1062"/>
        <v>0.30404128521720103</v>
      </c>
      <c r="BN776" s="14">
        <f t="shared" si="1063"/>
        <v>0.69580512613642109</v>
      </c>
    </row>
    <row r="777" spans="1:66" x14ac:dyDescent="0.25">
      <c r="A777" t="s">
        <v>122</v>
      </c>
      <c r="B777" t="s">
        <v>123</v>
      </c>
      <c r="C777" t="s">
        <v>129</v>
      </c>
      <c r="D777" s="11">
        <v>44449</v>
      </c>
      <c r="E777" s="10">
        <f>VLOOKUP(A777,home!$A$2:$E$405,3,FALSE)</f>
        <v>1.2608999999999999</v>
      </c>
      <c r="F777" s="10">
        <f>VLOOKUP(B777,home!$B$2:$E$405,3,FALSE)</f>
        <v>1.1033999999999999</v>
      </c>
      <c r="G777" s="10">
        <f>VLOOKUP(C777,away!$B$2:$E$405,4,FALSE)</f>
        <v>1.2069000000000001</v>
      </c>
      <c r="H777" s="10">
        <f>VLOOKUP(A777,away!$A$2:$E$405,3,FALSE)</f>
        <v>1.0995999999999999</v>
      </c>
      <c r="I777" s="10">
        <f>VLOOKUP(C777,away!$B$2:$E$405,3,FALSE)</f>
        <v>0.47449999999999998</v>
      </c>
      <c r="J777" s="10">
        <f>VLOOKUP(B777,home!$B$2:$E$405,4,FALSE)</f>
        <v>1.2653000000000001</v>
      </c>
      <c r="K777" s="12">
        <f t="shared" si="1008"/>
        <v>1.6791322837139997</v>
      </c>
      <c r="L777" s="12">
        <f t="shared" si="1009"/>
        <v>0.66018318105999996</v>
      </c>
      <c r="M777" s="13">
        <f t="shared" si="1010"/>
        <v>9.6393600466260443E-2</v>
      </c>
      <c r="N777" s="13">
        <f t="shared" si="1011"/>
        <v>0.16185760648632677</v>
      </c>
      <c r="O777" s="13">
        <f t="shared" si="1012"/>
        <v>6.3637433789642511E-2</v>
      </c>
      <c r="P777" s="13">
        <f t="shared" si="1013"/>
        <v>0.10685566952890088</v>
      </c>
      <c r="Q777" s="13">
        <f t="shared" si="1014"/>
        <v>0.1358901662079339</v>
      </c>
      <c r="R777" s="13">
        <f t="shared" si="1015"/>
        <v>2.1006181736870657E-2</v>
      </c>
      <c r="S777" s="13">
        <f t="shared" si="1016"/>
        <v>2.9613309533100794E-2</v>
      </c>
      <c r="T777" s="13">
        <f t="shared" si="1017"/>
        <v>8.9712402201925917E-2</v>
      </c>
      <c r="U777" s="13">
        <f t="shared" si="1018"/>
        <v>3.5272157911942943E-2</v>
      </c>
      <c r="V777" s="13">
        <f t="shared" si="1019"/>
        <v>3.6474874332596964E-3</v>
      </c>
      <c r="W777" s="13">
        <f t="shared" si="1020"/>
        <v>7.6059188373001005E-2</v>
      </c>
      <c r="X777" s="13">
        <f t="shared" si="1021"/>
        <v>5.0212996928929568E-2</v>
      </c>
      <c r="Y777" s="13">
        <f t="shared" si="1022"/>
        <v>1.6574888021548363E-2</v>
      </c>
      <c r="Z777" s="13">
        <f t="shared" si="1023"/>
        <v>4.6226426269905824E-3</v>
      </c>
      <c r="AA777" s="13">
        <f t="shared" si="1024"/>
        <v>7.7620284710523801E-3</v>
      </c>
      <c r="AB777" s="13">
        <f t="shared" si="1025"/>
        <v>6.5167362964256353E-3</v>
      </c>
      <c r="AC777" s="13">
        <f t="shared" si="1026"/>
        <v>2.527104431038177E-4</v>
      </c>
      <c r="AD777" s="13">
        <f t="shared" si="1027"/>
        <v>3.1928359667547604E-2</v>
      </c>
      <c r="AE777" s="13">
        <f t="shared" si="1028"/>
        <v>2.1078566051349383E-2</v>
      </c>
      <c r="AF777" s="13">
        <f t="shared" si="1029"/>
        <v>6.957857393981577E-3</v>
      </c>
      <c r="AG777" s="13">
        <f t="shared" si="1030"/>
        <v>1.5311534759068666E-3</v>
      </c>
      <c r="AH777" s="13">
        <f t="shared" si="1031"/>
        <v>7.6294772859754909E-4</v>
      </c>
      <c r="AI777" s="13">
        <f t="shared" si="1032"/>
        <v>1.2810901618744114E-3</v>
      </c>
      <c r="AJ777" s="13">
        <f t="shared" si="1033"/>
        <v>1.0755599245758593E-3</v>
      </c>
      <c r="AK777" s="13">
        <f t="shared" si="1034"/>
        <v>6.0200246414143994E-4</v>
      </c>
      <c r="AL777" s="13">
        <f t="shared" si="1035"/>
        <v>1.1205533755015371E-5</v>
      </c>
      <c r="AM777" s="13">
        <f t="shared" si="1036"/>
        <v>1.0722387896762236E-2</v>
      </c>
      <c r="AN777" s="13">
        <f t="shared" si="1037"/>
        <v>7.0787401502437359E-3</v>
      </c>
      <c r="AO777" s="13">
        <f t="shared" si="1038"/>
        <v>2.3366325951425251E-3</v>
      </c>
      <c r="AP777" s="13">
        <f t="shared" si="1039"/>
        <v>5.1420184654322521E-4</v>
      </c>
      <c r="AQ777" s="13">
        <f t="shared" si="1040"/>
        <v>8.4866852689458047E-5</v>
      </c>
      <c r="AR777" s="13">
        <f t="shared" si="1041"/>
        <v>1.0073705168960634E-4</v>
      </c>
      <c r="AS777" s="13">
        <f t="shared" si="1042"/>
        <v>1.6915083565818392E-4</v>
      </c>
      <c r="AT777" s="13">
        <f t="shared" si="1043"/>
        <v>1.4201331448542893E-4</v>
      </c>
      <c r="AU777" s="13">
        <f t="shared" si="1044"/>
        <v>7.948638035657091E-5</v>
      </c>
      <c r="AV777" s="13">
        <f t="shared" si="1045"/>
        <v>3.3367036843072112E-5</v>
      </c>
      <c r="AW777" s="13">
        <f t="shared" si="1046"/>
        <v>3.4504792100913664E-7</v>
      </c>
      <c r="AX777" s="13">
        <f t="shared" si="1047"/>
        <v>3.0007179459929549E-3</v>
      </c>
      <c r="AY777" s="13">
        <f t="shared" si="1048"/>
        <v>1.9810235190494581E-3</v>
      </c>
      <c r="AZ777" s="13">
        <f t="shared" si="1049"/>
        <v>6.539192042803732E-4</v>
      </c>
      <c r="BA777" s="13">
        <f t="shared" si="1050"/>
        <v>1.4390215347934694E-4</v>
      </c>
      <c r="BB777" s="13">
        <f t="shared" si="1051"/>
        <v>2.3750445361344891E-5</v>
      </c>
      <c r="BC777" s="13">
        <f t="shared" si="1052"/>
        <v>3.1359289140488793E-6</v>
      </c>
      <c r="BD777" s="13">
        <f t="shared" si="1053"/>
        <v>1.1084151205841656E-5</v>
      </c>
      <c r="BE777" s="13">
        <f t="shared" si="1054"/>
        <v>1.8611756127296184E-5</v>
      </c>
      <c r="BF777" s="13">
        <f t="shared" si="1055"/>
        <v>1.5625800284977437E-5</v>
      </c>
      <c r="BG777" s="13">
        <f t="shared" si="1056"/>
        <v>8.7459285724576768E-6</v>
      </c>
      <c r="BH777" s="13">
        <f t="shared" si="1057"/>
        <v>3.6713927542675933E-6</v>
      </c>
      <c r="BI777" s="13">
        <f t="shared" si="1058"/>
        <v>1.2329508199768751E-6</v>
      </c>
      <c r="BJ777" s="14">
        <f t="shared" si="1059"/>
        <v>0.6183464633469099</v>
      </c>
      <c r="BK777" s="14">
        <f t="shared" si="1060"/>
        <v>0.23875500645743011</v>
      </c>
      <c r="BL777" s="14">
        <f t="shared" si="1061"/>
        <v>0.13849986508392104</v>
      </c>
      <c r="BM777" s="14">
        <f t="shared" si="1062"/>
        <v>0.41260264082818771</v>
      </c>
      <c r="BN777" s="14">
        <f t="shared" si="1063"/>
        <v>0.58564065821593514</v>
      </c>
    </row>
    <row r="778" spans="1:66" x14ac:dyDescent="0.25">
      <c r="A778" t="s">
        <v>122</v>
      </c>
      <c r="B778" t="s">
        <v>135</v>
      </c>
      <c r="C778" t="s">
        <v>139</v>
      </c>
      <c r="D778" s="11">
        <v>44449</v>
      </c>
      <c r="E778" s="10">
        <f>VLOOKUP(A778,home!$A$2:$E$405,3,FALSE)</f>
        <v>1.2608999999999999</v>
      </c>
      <c r="F778" s="10">
        <f>VLOOKUP(B778,home!$B$2:$E$405,3,FALSE)</f>
        <v>0.8276</v>
      </c>
      <c r="G778" s="10">
        <f>VLOOKUP(C778,away!$B$2:$E$405,4,FALSE)</f>
        <v>0.86199999999999999</v>
      </c>
      <c r="H778" s="10">
        <f>VLOOKUP(A778,away!$A$2:$E$405,3,FALSE)</f>
        <v>1.0995999999999999</v>
      </c>
      <c r="I778" s="10">
        <f>VLOOKUP(C778,away!$B$2:$E$405,3,FALSE)</f>
        <v>1.1861999999999999</v>
      </c>
      <c r="J778" s="10">
        <f>VLOOKUP(B778,home!$B$2:$E$405,4,FALSE)</f>
        <v>1.1467000000000001</v>
      </c>
      <c r="K778" s="12">
        <f t="shared" si="1008"/>
        <v>0.89951496407999998</v>
      </c>
      <c r="L778" s="12">
        <f t="shared" si="1009"/>
        <v>1.4956930077839998</v>
      </c>
      <c r="M778" s="13">
        <f t="shared" si="1010"/>
        <v>9.1153719542193645E-2</v>
      </c>
      <c r="N778" s="13">
        <f t="shared" si="1011"/>
        <v>8.19941347597547E-2</v>
      </c>
      <c r="O778" s="13">
        <f t="shared" si="1012"/>
        <v>0.13633798095276278</v>
      </c>
      <c r="P778" s="13">
        <f t="shared" si="1013"/>
        <v>0.12263805403946412</v>
      </c>
      <c r="Q778" s="13">
        <f t="shared" si="1014"/>
        <v>3.687747559159571E-2</v>
      </c>
      <c r="R778" s="13">
        <f t="shared" si="1015"/>
        <v>0.10195988240321774</v>
      </c>
      <c r="S778" s="13">
        <f t="shared" si="1016"/>
        <v>4.1249255582008093E-2</v>
      </c>
      <c r="T778" s="13">
        <f t="shared" si="1017"/>
        <v>5.5157382387074828E-2</v>
      </c>
      <c r="U778" s="13">
        <f t="shared" si="1018"/>
        <v>9.171443995753141E-2</v>
      </c>
      <c r="V778" s="13">
        <f t="shared" si="1019"/>
        <v>6.1662973278797705E-3</v>
      </c>
      <c r="W778" s="13">
        <f t="shared" si="1020"/>
        <v>1.1057280377378433E-2</v>
      </c>
      <c r="X778" s="13">
        <f t="shared" si="1021"/>
        <v>1.6538296945552148E-2</v>
      </c>
      <c r="Y778" s="13">
        <f t="shared" si="1022"/>
        <v>1.2368107551058917E-2</v>
      </c>
      <c r="Z778" s="13">
        <f t="shared" si="1023"/>
        <v>5.0833561061657213E-2</v>
      </c>
      <c r="AA778" s="13">
        <f t="shared" si="1024"/>
        <v>4.5725548852435065E-2</v>
      </c>
      <c r="AB778" s="13">
        <f t="shared" si="1025"/>
        <v>2.0565407716768208E-2</v>
      </c>
      <c r="AC778" s="13">
        <f t="shared" si="1026"/>
        <v>5.1850784910227881E-4</v>
      </c>
      <c r="AD778" s="13">
        <f t="shared" si="1027"/>
        <v>2.4865472903700123E-3</v>
      </c>
      <c r="AE778" s="13">
        <f t="shared" si="1028"/>
        <v>3.7191113957306785E-3</v>
      </c>
      <c r="AF778" s="13">
        <f t="shared" si="1029"/>
        <v>2.7813244548820846E-3</v>
      </c>
      <c r="AG778" s="13">
        <f t="shared" si="1030"/>
        <v>1.3866691798485927E-3</v>
      </c>
      <c r="AH778" s="13">
        <f t="shared" si="1031"/>
        <v>1.9007850460170436E-2</v>
      </c>
      <c r="AI778" s="13">
        <f t="shared" si="1032"/>
        <v>1.7097845923918217E-2</v>
      </c>
      <c r="AJ778" s="13">
        <f t="shared" si="1033"/>
        <v>7.6898841310493347E-3</v>
      </c>
      <c r="AK778" s="13">
        <f t="shared" si="1034"/>
        <v>2.3057219493067349E-3</v>
      </c>
      <c r="AL778" s="13">
        <f t="shared" si="1035"/>
        <v>2.7903981949373888E-5</v>
      </c>
      <c r="AM778" s="13">
        <f t="shared" si="1036"/>
        <v>4.4733729931608056E-4</v>
      </c>
      <c r="AN778" s="13">
        <f t="shared" si="1037"/>
        <v>6.6907927070804002E-4</v>
      </c>
      <c r="AO778" s="13">
        <f t="shared" si="1038"/>
        <v>5.0036859342561676E-4</v>
      </c>
      <c r="AP778" s="13">
        <f t="shared" si="1039"/>
        <v>2.4946593550046999E-4</v>
      </c>
      <c r="AQ778" s="13">
        <f t="shared" si="1040"/>
        <v>9.3281113852086887E-5</v>
      </c>
      <c r="AR778" s="13">
        <f t="shared" si="1041"/>
        <v>5.6859818052561557E-3</v>
      </c>
      <c r="AS778" s="13">
        <f t="shared" si="1042"/>
        <v>5.114625719314524E-3</v>
      </c>
      <c r="AT778" s="13">
        <f t="shared" si="1043"/>
        <v>2.3003411850959238E-3</v>
      </c>
      <c r="AU778" s="13">
        <f t="shared" si="1044"/>
        <v>6.8973043949443493E-4</v>
      </c>
      <c r="AV778" s="13">
        <f t="shared" si="1045"/>
        <v>1.5510571287667981E-4</v>
      </c>
      <c r="AW778" s="13">
        <f t="shared" si="1046"/>
        <v>1.0428324517853815E-6</v>
      </c>
      <c r="AX778" s="13">
        <f t="shared" si="1047"/>
        <v>6.7064432454324731E-5</v>
      </c>
      <c r="AY778" s="13">
        <f t="shared" si="1048"/>
        <v>1.0030780269293584E-4</v>
      </c>
      <c r="AZ778" s="13">
        <f t="shared" si="1049"/>
        <v>7.5014839557000618E-5</v>
      </c>
      <c r="BA778" s="13">
        <f t="shared" si="1050"/>
        <v>3.7399723668481475E-5</v>
      </c>
      <c r="BB778" s="13">
        <f t="shared" si="1051"/>
        <v>1.3984626296000384E-5</v>
      </c>
      <c r="BC778" s="13">
        <f t="shared" si="1052"/>
        <v>4.1833415534800022E-6</v>
      </c>
      <c r="BD778" s="13">
        <f t="shared" si="1053"/>
        <v>1.4174138714181115E-3</v>
      </c>
      <c r="BE778" s="13">
        <f t="shared" si="1054"/>
        <v>1.274984987635156E-3</v>
      </c>
      <c r="BF778" s="13">
        <f t="shared" si="1055"/>
        <v>5.7343403767758832E-4</v>
      </c>
      <c r="BG778" s="13">
        <f t="shared" si="1056"/>
        <v>1.7193749926793509E-4</v>
      </c>
      <c r="BH778" s="13">
        <f t="shared" si="1057"/>
        <v>3.8665088369500414E-5</v>
      </c>
      <c r="BI778" s="13">
        <f t="shared" si="1058"/>
        <v>6.9559651151682383E-6</v>
      </c>
      <c r="BJ778" s="14">
        <f t="shared" si="1059"/>
        <v>0.22662381691227057</v>
      </c>
      <c r="BK778" s="14">
        <f t="shared" si="1060"/>
        <v>0.26185404612529023</v>
      </c>
      <c r="BL778" s="14">
        <f t="shared" si="1061"/>
        <v>0.45983373865868116</v>
      </c>
      <c r="BM778" s="14">
        <f t="shared" si="1062"/>
        <v>0.42808465049866928</v>
      </c>
      <c r="BN778" s="14">
        <f t="shared" si="1063"/>
        <v>0.57096124728898867</v>
      </c>
    </row>
    <row r="779" spans="1:66" x14ac:dyDescent="0.25">
      <c r="A779" t="s">
        <v>21</v>
      </c>
      <c r="B779" t="s">
        <v>397</v>
      </c>
      <c r="C779" t="s">
        <v>272</v>
      </c>
      <c r="D779" s="11">
        <v>44449</v>
      </c>
      <c r="E779" s="10">
        <f>VLOOKUP(A779,home!$A$2:$E$405,3,FALSE)</f>
        <v>1.3974</v>
      </c>
      <c r="F779" s="10">
        <f>VLOOKUP(B779,home!$B$2:$E$405,3,FALSE)</f>
        <v>1.1676</v>
      </c>
      <c r="G779" s="10">
        <f>VLOOKUP(C779,away!$B$2:$E$405,4,FALSE)</f>
        <v>0.45200000000000001</v>
      </c>
      <c r="H779" s="10">
        <f>VLOOKUP(A779,away!$A$2:$E$405,3,FALSE)</f>
        <v>1.3632</v>
      </c>
      <c r="I779" s="10">
        <f>VLOOKUP(C779,away!$B$2:$E$405,3,FALSE)</f>
        <v>1.3898999999999999</v>
      </c>
      <c r="J779" s="10">
        <f>VLOOKUP(B779,home!$B$2:$E$405,4,FALSE)</f>
        <v>1.1196999999999999</v>
      </c>
      <c r="K779" s="12">
        <f t="shared" si="1008"/>
        <v>0.73748511648000004</v>
      </c>
      <c r="L779" s="12">
        <f t="shared" si="1009"/>
        <v>2.1215086680959998</v>
      </c>
      <c r="M779" s="13">
        <f t="shared" si="1010"/>
        <v>5.7326413976522099E-2</v>
      </c>
      <c r="N779" s="13">
        <f t="shared" si="1011"/>
        <v>4.2277377088856101E-2</v>
      </c>
      <c r="O779" s="13">
        <f t="shared" si="1012"/>
        <v>0.12161848416205133</v>
      </c>
      <c r="P779" s="13">
        <f t="shared" si="1013"/>
        <v>8.9691821958371457E-2</v>
      </c>
      <c r="Q779" s="13">
        <f t="shared" si="1014"/>
        <v>1.5589468183421964E-2</v>
      </c>
      <c r="R779" s="13">
        <f t="shared" si="1015"/>
        <v>0.12900733417524399</v>
      </c>
      <c r="S779" s="13">
        <f t="shared" si="1016"/>
        <v>3.5082531629777425E-2</v>
      </c>
      <c r="T779" s="13">
        <f t="shared" si="1017"/>
        <v>3.3073191882136498E-2</v>
      </c>
      <c r="U779" s="13">
        <f t="shared" si="1018"/>
        <v>9.5140988871004098E-2</v>
      </c>
      <c r="V779" s="13">
        <f t="shared" si="1019"/>
        <v>6.0988294197265583E-3</v>
      </c>
      <c r="W779" s="13">
        <f t="shared" si="1020"/>
        <v>3.8323335863707339E-3</v>
      </c>
      <c r="X779" s="13">
        <f t="shared" si="1021"/>
        <v>8.1303289225209425E-3</v>
      </c>
      <c r="Y779" s="13">
        <f t="shared" si="1022"/>
        <v>8.6242816417998972E-3</v>
      </c>
      <c r="Z779" s="13">
        <f t="shared" si="1023"/>
        <v>9.1230059233579117E-2</v>
      </c>
      <c r="AA779" s="13">
        <f t="shared" si="1024"/>
        <v>6.7280810860353396E-2</v>
      </c>
      <c r="AB779" s="13">
        <f t="shared" si="1025"/>
        <v>2.4809298317108288E-2</v>
      </c>
      <c r="AC779" s="13">
        <f t="shared" si="1026"/>
        <v>5.9638206513822479E-4</v>
      </c>
      <c r="AD779" s="13">
        <f t="shared" si="1027"/>
        <v>7.0657224533370922E-4</v>
      </c>
      <c r="AE779" s="13">
        <f t="shared" si="1028"/>
        <v>1.4989991431115176E-3</v>
      </c>
      <c r="AF779" s="13">
        <f t="shared" si="1029"/>
        <v>1.5900698377897809E-3</v>
      </c>
      <c r="AG779" s="13">
        <f t="shared" si="1030"/>
        <v>1.124448981249673E-3</v>
      </c>
      <c r="AH779" s="13">
        <f t="shared" si="1031"/>
        <v>4.8386340363737429E-2</v>
      </c>
      <c r="AI779" s="13">
        <f t="shared" si="1032"/>
        <v>3.5684205859191825E-2</v>
      </c>
      <c r="AJ779" s="13">
        <f t="shared" si="1033"/>
        <v>1.3158285357281191E-2</v>
      </c>
      <c r="AK779" s="13">
        <f t="shared" si="1034"/>
        <v>3.2346798697971994E-3</v>
      </c>
      <c r="AL779" s="13">
        <f t="shared" si="1035"/>
        <v>3.7323523517414113E-5</v>
      </c>
      <c r="AM779" s="13">
        <f t="shared" si="1036"/>
        <v>1.0421730293029315E-4</v>
      </c>
      <c r="AN779" s="13">
        <f t="shared" si="1037"/>
        <v>2.210979115322036E-4</v>
      </c>
      <c r="AO779" s="13">
        <f t="shared" si="1038"/>
        <v>2.3453056790674625E-4</v>
      </c>
      <c r="AP779" s="13">
        <f t="shared" si="1039"/>
        <v>1.6585287758254651E-4</v>
      </c>
      <c r="AQ779" s="13">
        <f t="shared" si="1040"/>
        <v>8.7964579355009334E-5</v>
      </c>
      <c r="AR779" s="13">
        <f t="shared" si="1041"/>
        <v>2.0530408099822445E-2</v>
      </c>
      <c r="AS779" s="13">
        <f t="shared" si="1042"/>
        <v>1.514087040887949E-2</v>
      </c>
      <c r="AT779" s="13">
        <f t="shared" si="1043"/>
        <v>5.5830832885505385E-3</v>
      </c>
      <c r="AU779" s="13">
        <f t="shared" si="1044"/>
        <v>1.3724802764580786E-3</v>
      </c>
      <c r="AV779" s="13">
        <f t="shared" si="1045"/>
        <v>2.530459441375472E-4</v>
      </c>
      <c r="AW779" s="13">
        <f t="shared" si="1046"/>
        <v>1.6221021737970403E-6</v>
      </c>
      <c r="AX779" s="13">
        <f t="shared" si="1047"/>
        <v>1.2809784965129779E-5</v>
      </c>
      <c r="AY779" s="13">
        <f t="shared" si="1048"/>
        <v>2.7176069839968646E-5</v>
      </c>
      <c r="AZ779" s="13">
        <f t="shared" si="1049"/>
        <v>2.8827133865137881E-5</v>
      </c>
      <c r="BA779" s="13">
        <f t="shared" si="1050"/>
        <v>2.038567145708458E-5</v>
      </c>
      <c r="BB779" s="13">
        <f t="shared" si="1051"/>
        <v>1.0812094675290542E-5</v>
      </c>
      <c r="BC779" s="13">
        <f t="shared" si="1052"/>
        <v>4.5875905147806942E-6</v>
      </c>
      <c r="BD779" s="13">
        <f t="shared" si="1053"/>
        <v>7.2592397905536137E-3</v>
      </c>
      <c r="BE779" s="13">
        <f t="shared" si="1054"/>
        <v>5.3535813024926824E-3</v>
      </c>
      <c r="BF779" s="13">
        <f t="shared" si="1055"/>
        <v>1.9740932652269833E-3</v>
      </c>
      <c r="BG779" s="13">
        <f t="shared" si="1056"/>
        <v>4.8528813388276843E-4</v>
      </c>
      <c r="BH779" s="13">
        <f t="shared" si="1057"/>
        <v>8.9473193985723835E-5</v>
      </c>
      <c r="BI779" s="13">
        <f t="shared" si="1058"/>
        <v>1.3197029777679836E-5</v>
      </c>
      <c r="BJ779" s="14">
        <f t="shared" si="1059"/>
        <v>0.11736533309721502</v>
      </c>
      <c r="BK779" s="14">
        <f t="shared" si="1060"/>
        <v>0.18886047864289313</v>
      </c>
      <c r="BL779" s="14">
        <f t="shared" si="1061"/>
        <v>0.5963751885695362</v>
      </c>
      <c r="BM779" s="14">
        <f t="shared" si="1062"/>
        <v>0.53829460603109047</v>
      </c>
      <c r="BN779" s="14">
        <f t="shared" si="1063"/>
        <v>0.45551089954446689</v>
      </c>
    </row>
    <row r="780" spans="1:66" x14ac:dyDescent="0.25">
      <c r="A780" t="s">
        <v>27</v>
      </c>
      <c r="B780" t="s">
        <v>289</v>
      </c>
      <c r="C780" t="s">
        <v>195</v>
      </c>
      <c r="D780" s="11">
        <v>44449</v>
      </c>
      <c r="E780" s="10">
        <f>VLOOKUP(A780,home!$A$2:$E$405,3,FALSE)</f>
        <v>1.3026</v>
      </c>
      <c r="F780" s="10">
        <f>VLOOKUP(B780,home!$B$2:$E$405,3,FALSE)</f>
        <v>0.6149</v>
      </c>
      <c r="G780" s="10">
        <f>VLOOKUP(C780,away!$B$2:$E$405,4,FALSE)</f>
        <v>0.76770000000000005</v>
      </c>
      <c r="H780" s="10">
        <f>VLOOKUP(A780,away!$A$2:$E$405,3,FALSE)</f>
        <v>1.1000000000000001</v>
      </c>
      <c r="I780" s="10">
        <f>VLOOKUP(C780,away!$B$2:$E$405,3,FALSE)</f>
        <v>1.5310999999999999</v>
      </c>
      <c r="J780" s="10">
        <f>VLOOKUP(B780,home!$B$2:$E$405,4,FALSE)</f>
        <v>1.4391</v>
      </c>
      <c r="K780" s="12">
        <f t="shared" si="1008"/>
        <v>0.61490370169800002</v>
      </c>
      <c r="L780" s="12">
        <f t="shared" si="1009"/>
        <v>2.4237466109999999</v>
      </c>
      <c r="M780" s="13">
        <f t="shared" si="1010"/>
        <v>4.7899495226101811E-2</v>
      </c>
      <c r="N780" s="13">
        <f t="shared" si="1011"/>
        <v>2.9453576923995684E-2</v>
      </c>
      <c r="O780" s="13">
        <f t="shared" si="1012"/>
        <v>0.11609623922287493</v>
      </c>
      <c r="P780" s="13">
        <f t="shared" si="1013"/>
        <v>7.1388007251362337E-2</v>
      </c>
      <c r="Q780" s="13">
        <f t="shared" si="1014"/>
        <v>9.0555567394058675E-3</v>
      </c>
      <c r="R780" s="13">
        <f t="shared" si="1015"/>
        <v>0.14069393318314419</v>
      </c>
      <c r="S780" s="13">
        <f t="shared" si="1016"/>
        <v>2.6598649710526959E-2</v>
      </c>
      <c r="T780" s="13">
        <f t="shared" si="1017"/>
        <v>2.1948374957853178E-2</v>
      </c>
      <c r="U780" s="13">
        <f t="shared" si="1018"/>
        <v>8.6513220320766443E-2</v>
      </c>
      <c r="V780" s="13">
        <f t="shared" si="1019"/>
        <v>4.4046499851139731E-3</v>
      </c>
      <c r="W780" s="13">
        <f t="shared" si="1020"/>
        <v>1.8560984533323136E-3</v>
      </c>
      <c r="X780" s="13">
        <f t="shared" si="1021"/>
        <v>4.4987123359465355E-3</v>
      </c>
      <c r="Y780" s="13">
        <f t="shared" si="1022"/>
        <v>5.4518693890571552E-3</v>
      </c>
      <c r="Z780" s="13">
        <f t="shared" si="1023"/>
        <v>0.11366881458030206</v>
      </c>
      <c r="AA780" s="13">
        <f t="shared" si="1024"/>
        <v>6.9895374853051334E-2</v>
      </c>
      <c r="AB780" s="13">
        <f t="shared" si="1025"/>
        <v>2.1489462364355279E-2</v>
      </c>
      <c r="AC780" s="13">
        <f t="shared" si="1026"/>
        <v>4.1028509746393214E-4</v>
      </c>
      <c r="AD780" s="13">
        <f t="shared" si="1027"/>
        <v>2.8533045241749293E-4</v>
      </c>
      <c r="AE780" s="13">
        <f t="shared" si="1028"/>
        <v>6.9156871706199511E-4</v>
      </c>
      <c r="AF780" s="13">
        <f t="shared" si="1029"/>
        <v>8.380936671263143E-4</v>
      </c>
      <c r="AG780" s="13">
        <f t="shared" si="1030"/>
        <v>6.7710889513265544E-4</v>
      </c>
      <c r="AH780" s="13">
        <f t="shared" si="1031"/>
        <v>6.8876101028848655E-2</v>
      </c>
      <c r="AI780" s="13">
        <f t="shared" si="1032"/>
        <v>4.2352169481164464E-2</v>
      </c>
      <c r="AJ780" s="13">
        <f t="shared" si="1033"/>
        <v>1.3021252894454544E-2</v>
      </c>
      <c r="AK780" s="13">
        <f t="shared" si="1034"/>
        <v>2.6689388685152992E-3</v>
      </c>
      <c r="AL780" s="13">
        <f t="shared" si="1035"/>
        <v>2.4459076551537804E-5</v>
      </c>
      <c r="AM780" s="13">
        <f t="shared" si="1036"/>
        <v>3.5090150279736298E-5</v>
      </c>
      <c r="AN780" s="13">
        <f t="shared" si="1037"/>
        <v>8.5049632819991536E-5</v>
      </c>
      <c r="AO780" s="13">
        <f t="shared" si="1038"/>
        <v>1.0306937965712444E-4</v>
      </c>
      <c r="AP780" s="13">
        <f t="shared" si="1039"/>
        <v>8.327135321394256E-5</v>
      </c>
      <c r="AQ780" s="13">
        <f t="shared" si="1040"/>
        <v>5.0457165036419326E-5</v>
      </c>
      <c r="AR780" s="13">
        <f t="shared" si="1041"/>
        <v>3.3387643289513103E-2</v>
      </c>
      <c r="AS780" s="13">
        <f t="shared" si="1042"/>
        <v>2.0530185449693997E-2</v>
      </c>
      <c r="AT780" s="13">
        <f t="shared" si="1043"/>
        <v>6.3120435147816269E-3</v>
      </c>
      <c r="AU780" s="13">
        <f t="shared" si="1044"/>
        <v>1.2937663075060261E-3</v>
      </c>
      <c r="AV780" s="13">
        <f t="shared" si="1045"/>
        <v>1.98885422904402E-4</v>
      </c>
      <c r="AW780" s="13">
        <f t="shared" si="1046"/>
        <v>1.012585905122044E-6</v>
      </c>
      <c r="AX780" s="13">
        <f t="shared" si="1047"/>
        <v>3.596177216691493E-6</v>
      </c>
      <c r="AY780" s="13">
        <f t="shared" si="1048"/>
        <v>8.7162223415114174E-6</v>
      </c>
      <c r="AZ780" s="13">
        <f t="shared" si="1049"/>
        <v>1.0562957180480391E-5</v>
      </c>
      <c r="BA780" s="13">
        <f t="shared" si="1050"/>
        <v>8.5339772227758217E-6</v>
      </c>
      <c r="BB780" s="13">
        <f t="shared" si="1051"/>
        <v>5.1710495930135237E-6</v>
      </c>
      <c r="BC780" s="13">
        <f t="shared" si="1052"/>
        <v>2.506662785275891E-6</v>
      </c>
      <c r="BD780" s="13">
        <f t="shared" si="1053"/>
        <v>1.3487197878705715E-2</v>
      </c>
      <c r="BE780" s="13">
        <f t="shared" si="1054"/>
        <v>8.2933279011495574E-3</v>
      </c>
      <c r="BF780" s="13">
        <f t="shared" si="1055"/>
        <v>2.5497990129060835E-3</v>
      </c>
      <c r="BG780" s="13">
        <f t="shared" si="1056"/>
        <v>5.2262695054061919E-4</v>
      </c>
      <c r="BH780" s="13">
        <f t="shared" si="1057"/>
        <v>8.0341311623641044E-5</v>
      </c>
      <c r="BI780" s="13">
        <f t="shared" si="1058"/>
        <v>9.8804339833298876E-6</v>
      </c>
      <c r="BJ780" s="14">
        <f t="shared" si="1059"/>
        <v>7.5152315258676147E-2</v>
      </c>
      <c r="BK780" s="14">
        <f t="shared" si="1060"/>
        <v>0.15073426256946207</v>
      </c>
      <c r="BL780" s="14">
        <f t="shared" si="1061"/>
        <v>0.64827238969048306</v>
      </c>
      <c r="BM780" s="14">
        <f t="shared" si="1062"/>
        <v>0.57323326991560231</v>
      </c>
      <c r="BN780" s="14">
        <f t="shared" si="1063"/>
        <v>0.4145868085468849</v>
      </c>
    </row>
    <row r="781" spans="1:66" x14ac:dyDescent="0.25">
      <c r="A781" t="s">
        <v>342</v>
      </c>
      <c r="B781" t="s">
        <v>420</v>
      </c>
      <c r="C781" t="s">
        <v>393</v>
      </c>
      <c r="D781" s="11">
        <v>44449</v>
      </c>
      <c r="E781" s="10">
        <f>VLOOKUP(A781,home!$A$2:$E$405,3,FALSE)</f>
        <v>1.1741999999999999</v>
      </c>
      <c r="F781" s="10">
        <f>VLOOKUP(B781,home!$B$2:$E$405,3,FALSE)</f>
        <v>0.93679999999999997</v>
      </c>
      <c r="G781" s="10">
        <f>VLOOKUP(C781,away!$B$2:$E$405,4,FALSE)</f>
        <v>0.85160000000000002</v>
      </c>
      <c r="H781" s="10">
        <f>VLOOKUP(A781,away!$A$2:$E$405,3,FALSE)</f>
        <v>0.85970000000000002</v>
      </c>
      <c r="I781" s="10">
        <f>VLOOKUP(C781,away!$B$2:$E$405,3,FALSE)</f>
        <v>1.0468999999999999</v>
      </c>
      <c r="J781" s="10">
        <f>VLOOKUP(B781,home!$B$2:$E$405,4,FALSE)</f>
        <v>0.58160000000000001</v>
      </c>
      <c r="K781" s="12">
        <f t="shared" si="1008"/>
        <v>0.93675196089599999</v>
      </c>
      <c r="L781" s="12">
        <f t="shared" si="1009"/>
        <v>0.52345159128800001</v>
      </c>
      <c r="M781" s="13">
        <f t="shared" si="1010"/>
        <v>0.23218900733968703</v>
      </c>
      <c r="N781" s="13">
        <f t="shared" si="1011"/>
        <v>0.21750350792394751</v>
      </c>
      <c r="O781" s="13">
        <f t="shared" si="1012"/>
        <v>0.12153970537154027</v>
      </c>
      <c r="P781" s="13">
        <f t="shared" si="1013"/>
        <v>0.11385255733351243</v>
      </c>
      <c r="Q781" s="13">
        <f t="shared" si="1014"/>
        <v>0.10187341877475825</v>
      </c>
      <c r="R781" s="13">
        <f t="shared" si="1015"/>
        <v>3.1810076090703715E-2</v>
      </c>
      <c r="S781" s="13">
        <f t="shared" si="1016"/>
        <v>1.3956738262394403E-2</v>
      </c>
      <c r="T781" s="13">
        <f t="shared" si="1017"/>
        <v>5.3325803167596018E-2</v>
      </c>
      <c r="U781" s="13">
        <f t="shared" si="1018"/>
        <v>2.9798151154217668E-2</v>
      </c>
      <c r="V781" s="13">
        <f t="shared" si="1019"/>
        <v>7.6040079082038633E-4</v>
      </c>
      <c r="W781" s="13">
        <f t="shared" si="1020"/>
        <v>3.181004160014473E-2</v>
      </c>
      <c r="X781" s="13">
        <f t="shared" si="1021"/>
        <v>1.6651016894533233E-2</v>
      </c>
      <c r="Y781" s="13">
        <f t="shared" si="1022"/>
        <v>4.3580006450033969E-3</v>
      </c>
      <c r="Z781" s="13">
        <f t="shared" si="1023"/>
        <v>5.5503449828904084E-3</v>
      </c>
      <c r="AA781" s="13">
        <f t="shared" si="1024"/>
        <v>5.1992965463718652E-3</v>
      </c>
      <c r="AB781" s="13">
        <f t="shared" si="1025"/>
        <v>2.4352256175468228E-3</v>
      </c>
      <c r="AC781" s="13">
        <f t="shared" si="1026"/>
        <v>2.3303637310731705E-5</v>
      </c>
      <c r="AD781" s="13">
        <f t="shared" si="1027"/>
        <v>7.4495297112797268E-3</v>
      </c>
      <c r="AE781" s="13">
        <f t="shared" si="1028"/>
        <v>3.8994681817166076E-3</v>
      </c>
      <c r="AF781" s="13">
        <f t="shared" si="1029"/>
        <v>1.0205914124482411E-3</v>
      </c>
      <c r="AG781" s="13">
        <f t="shared" si="1030"/>
        <v>1.7807673296696647E-4</v>
      </c>
      <c r="AH781" s="13">
        <f t="shared" si="1031"/>
        <v>7.263342283728376E-4</v>
      </c>
      <c r="AI781" s="13">
        <f t="shared" si="1032"/>
        <v>6.8039501269413869E-4</v>
      </c>
      <c r="AJ781" s="13">
        <f t="shared" si="1033"/>
        <v>3.1868068116254657E-4</v>
      </c>
      <c r="AK781" s="13">
        <f t="shared" si="1034"/>
        <v>9.9508250992896168E-5</v>
      </c>
      <c r="AL781" s="13">
        <f t="shared" si="1035"/>
        <v>4.5707223324624063E-7</v>
      </c>
      <c r="AM781" s="13">
        <f t="shared" si="1036"/>
        <v>1.3956723129588595E-3</v>
      </c>
      <c r="AN781" s="13">
        <f t="shared" si="1037"/>
        <v>7.3056689313491844E-4</v>
      </c>
      <c r="AO781" s="13">
        <f t="shared" si="1038"/>
        <v>1.9120820137690165E-4</v>
      </c>
      <c r="AP781" s="13">
        <f t="shared" si="1039"/>
        <v>3.3362745759351845E-5</v>
      </c>
      <c r="AQ781" s="13">
        <f t="shared" si="1040"/>
        <v>4.3659455893674227E-6</v>
      </c>
      <c r="AR781" s="13">
        <f t="shared" si="1041"/>
        <v>7.6040161529740711E-5</v>
      </c>
      <c r="AS781" s="13">
        <f t="shared" si="1042"/>
        <v>7.1230770419833189E-5</v>
      </c>
      <c r="AT781" s="13">
        <f t="shared" si="1043"/>
        <v>3.3362781933455766E-5</v>
      </c>
      <c r="AU781" s="13">
        <f t="shared" si="1044"/>
        <v>1.0417550465703444E-5</v>
      </c>
      <c r="AV781" s="13">
        <f t="shared" si="1045"/>
        <v>2.4396652066201847E-6</v>
      </c>
      <c r="AW781" s="13">
        <f t="shared" si="1046"/>
        <v>6.2256323986342083E-9</v>
      </c>
      <c r="AX781" s="13">
        <f t="shared" si="1047"/>
        <v>2.1789979598874453E-4</v>
      </c>
      <c r="AY781" s="13">
        <f t="shared" si="1048"/>
        <v>1.1405999495163886E-4</v>
      </c>
      <c r="AZ781" s="13">
        <f t="shared" si="1049"/>
        <v>2.9852442929868305E-5</v>
      </c>
      <c r="BA781" s="13">
        <f t="shared" si="1050"/>
        <v>5.2087695851579243E-6</v>
      </c>
      <c r="BB781" s="13">
        <f t="shared" si="1051"/>
        <v>6.8163468200086248E-7</v>
      </c>
      <c r="BC781" s="13">
        <f t="shared" si="1052"/>
        <v>7.1360551794088278E-8</v>
      </c>
      <c r="BD781" s="13">
        <f t="shared" si="1053"/>
        <v>6.6338905924232216E-6</v>
      </c>
      <c r="BE781" s="13">
        <f t="shared" si="1054"/>
        <v>6.2143100208219789E-6</v>
      </c>
      <c r="BF781" s="13">
        <f t="shared" si="1055"/>
        <v>2.9106335488103254E-6</v>
      </c>
      <c r="BG781" s="13">
        <f t="shared" si="1056"/>
        <v>9.0884722809925203E-7</v>
      </c>
      <c r="BH781" s="13">
        <f t="shared" si="1057"/>
        <v>2.1284110576921712E-7</v>
      </c>
      <c r="BI781" s="13">
        <f t="shared" si="1058"/>
        <v>3.9875864637717417E-8</v>
      </c>
      <c r="BJ781" s="14">
        <f t="shared" si="1059"/>
        <v>0.44079240514190327</v>
      </c>
      <c r="BK781" s="14">
        <f t="shared" si="1060"/>
        <v>0.36089652443090986</v>
      </c>
      <c r="BL781" s="14">
        <f t="shared" si="1061"/>
        <v>0.19281778428151869</v>
      </c>
      <c r="BM781" s="14">
        <f t="shared" si="1062"/>
        <v>0.18117473223375385</v>
      </c>
      <c r="BN781" s="14">
        <f t="shared" si="1063"/>
        <v>0.8187682728341491</v>
      </c>
    </row>
    <row r="782" spans="1:66" x14ac:dyDescent="0.25">
      <c r="A782" t="s">
        <v>10</v>
      </c>
      <c r="B782" t="s">
        <v>11</v>
      </c>
      <c r="C782" t="s">
        <v>241</v>
      </c>
      <c r="D782" s="11">
        <v>44450</v>
      </c>
      <c r="E782" s="10">
        <f>VLOOKUP(A782,home!$A$2:$E$405,3,FALSE)</f>
        <v>1.5425</v>
      </c>
      <c r="F782" s="10">
        <f>VLOOKUP(B782,home!$B$2:$E$405,3,FALSE)</f>
        <v>0.91520000000000001</v>
      </c>
      <c r="G782" s="10">
        <f>VLOOKUP(C782,away!$B$2:$E$405,4,FALSE)</f>
        <v>0.87709999999999999</v>
      </c>
      <c r="H782" s="10">
        <f>VLOOKUP(A782,away!$A$2:$E$405,3,FALSE)</f>
        <v>1.4443999999999999</v>
      </c>
      <c r="I782" s="10">
        <f>VLOOKUP(C782,away!$B$2:$E$405,3,FALSE)</f>
        <v>1.0995999999999999</v>
      </c>
      <c r="J782" s="10">
        <f>VLOOKUP(B782,home!$B$2:$E$405,4,FALSE)</f>
        <v>1.2218</v>
      </c>
      <c r="K782" s="12">
        <f t="shared" si="1008"/>
        <v>1.2381985616</v>
      </c>
      <c r="L782" s="12">
        <f t="shared" si="1009"/>
        <v>1.9405388048319996</v>
      </c>
      <c r="M782" s="13">
        <f t="shared" si="1010"/>
        <v>4.1638195728063217E-2</v>
      </c>
      <c r="N782" s="13">
        <f t="shared" si="1011"/>
        <v>5.1556354058107129E-2</v>
      </c>
      <c r="O782" s="13">
        <f t="shared" si="1012"/>
        <v>8.080053457349666E-2</v>
      </c>
      <c r="P782" s="13">
        <f t="shared" si="1013"/>
        <v>0.10004710568541463</v>
      </c>
      <c r="Q782" s="13">
        <f t="shared" si="1014"/>
        <v>3.1918501718044286E-2</v>
      </c>
      <c r="R782" s="13">
        <f t="shared" si="1015"/>
        <v>7.8398286395519948E-2</v>
      </c>
      <c r="S782" s="13">
        <f t="shared" si="1016"/>
        <v>6.0097604981490582E-2</v>
      </c>
      <c r="T782" s="13">
        <f t="shared" si="1017"/>
        <v>6.1939091175961795E-2</v>
      </c>
      <c r="U782" s="13">
        <f t="shared" si="1018"/>
        <v>9.7072645446837635E-2</v>
      </c>
      <c r="V782" s="13">
        <f t="shared" si="1019"/>
        <v>1.6044540440415173E-2</v>
      </c>
      <c r="W782" s="13">
        <f t="shared" si="1020"/>
        <v>1.3173814305236529E-2</v>
      </c>
      <c r="X782" s="13">
        <f t="shared" si="1021"/>
        <v>2.5564297866962394E-2</v>
      </c>
      <c r="Y782" s="13">
        <f t="shared" si="1022"/>
        <v>2.4804256014562223E-2</v>
      </c>
      <c r="Z782" s="13">
        <f t="shared" si="1023"/>
        <v>5.0711638994279697E-2</v>
      </c>
      <c r="AA782" s="13">
        <f t="shared" si="1024"/>
        <v>6.2791078459095581E-2</v>
      </c>
      <c r="AB782" s="13">
        <f t="shared" si="1025"/>
        <v>3.8873911514682453E-2</v>
      </c>
      <c r="AC782" s="13">
        <f t="shared" si="1026"/>
        <v>2.4094611405589953E-3</v>
      </c>
      <c r="AD782" s="13">
        <f t="shared" si="1027"/>
        <v>4.0779494808823409E-3</v>
      </c>
      <c r="AE782" s="13">
        <f t="shared" si="1028"/>
        <v>7.9134192117966927E-3</v>
      </c>
      <c r="AF782" s="13">
        <f t="shared" si="1029"/>
        <v>7.6781485296972696E-3</v>
      </c>
      <c r="AG782" s="13">
        <f t="shared" si="1030"/>
        <v>4.9665817237137715E-3</v>
      </c>
      <c r="AH782" s="13">
        <f t="shared" si="1031"/>
        <v>2.4601975831257856E-2</v>
      </c>
      <c r="AI782" s="13">
        <f t="shared" si="1032"/>
        <v>3.046213108678144E-2</v>
      </c>
      <c r="AJ782" s="13">
        <f t="shared" si="1033"/>
        <v>1.8859083447461712E-2</v>
      </c>
      <c r="AK782" s="13">
        <f t="shared" si="1034"/>
        <v>7.7837633325804909E-3</v>
      </c>
      <c r="AL782" s="13">
        <f t="shared" si="1035"/>
        <v>2.315754649396939E-4</v>
      </c>
      <c r="AM782" s="13">
        <f t="shared" si="1036"/>
        <v>1.0098622363011961E-3</v>
      </c>
      <c r="AN782" s="13">
        <f t="shared" si="1037"/>
        <v>1.9596768570768934E-3</v>
      </c>
      <c r="AO782" s="13">
        <f t="shared" si="1038"/>
        <v>1.9014144930444624E-3</v>
      </c>
      <c r="AP782" s="13">
        <f t="shared" si="1039"/>
        <v>1.2299228692742477E-3</v>
      </c>
      <c r="AQ782" s="13">
        <f t="shared" si="1040"/>
        <v>5.9667826369424852E-4</v>
      </c>
      <c r="AR782" s="13">
        <f t="shared" si="1041"/>
        <v>9.5482177552189684E-3</v>
      </c>
      <c r="AS782" s="13">
        <f t="shared" si="1042"/>
        <v>1.1822589490355707E-2</v>
      </c>
      <c r="AT782" s="13">
        <f t="shared" si="1043"/>
        <v>7.3193566506728567E-3</v>
      </c>
      <c r="AU782" s="13">
        <f t="shared" si="1044"/>
        <v>3.0209389589001766E-3</v>
      </c>
      <c r="AV782" s="13">
        <f t="shared" si="1045"/>
        <v>9.3513056839789955E-4</v>
      </c>
      <c r="AW782" s="13">
        <f t="shared" si="1046"/>
        <v>1.5456197935746375E-5</v>
      </c>
      <c r="AX782" s="13">
        <f t="shared" si="1047"/>
        <v>2.0840166140038337E-4</v>
      </c>
      <c r="AY782" s="13">
        <f t="shared" si="1048"/>
        <v>4.0441151093890303E-4</v>
      </c>
      <c r="AZ782" s="13">
        <f t="shared" si="1049"/>
        <v>3.9238811504884108E-4</v>
      </c>
      <c r="BA782" s="13">
        <f t="shared" si="1050"/>
        <v>2.538147879357197E-4</v>
      </c>
      <c r="BB782" s="13">
        <f t="shared" si="1051"/>
        <v>1.2313436130736733E-4</v>
      </c>
      <c r="BC782" s="13">
        <f t="shared" si="1052"/>
        <v>4.7789401265030032E-5</v>
      </c>
      <c r="BD782" s="13">
        <f t="shared" si="1053"/>
        <v>3.0881145118313836E-3</v>
      </c>
      <c r="BE782" s="13">
        <f t="shared" si="1054"/>
        <v>3.8236989466057048E-3</v>
      </c>
      <c r="BF782" s="13">
        <f t="shared" si="1055"/>
        <v>2.3672492678393098E-3</v>
      </c>
      <c r="BG782" s="13">
        <f t="shared" si="1056"/>
        <v>9.7704154612909605E-4</v>
      </c>
      <c r="BH782" s="13">
        <f t="shared" si="1057"/>
        <v>3.0244285926012149E-4</v>
      </c>
      <c r="BI782" s="13">
        <f t="shared" si="1058"/>
        <v>7.4896862660414723E-5</v>
      </c>
      <c r="BJ782" s="14">
        <f t="shared" si="1059"/>
        <v>0.24171990864225176</v>
      </c>
      <c r="BK782" s="14">
        <f t="shared" si="1060"/>
        <v>0.22087289495182116</v>
      </c>
      <c r="BL782" s="14">
        <f t="shared" si="1061"/>
        <v>0.48292308750558544</v>
      </c>
      <c r="BM782" s="14">
        <f t="shared" si="1062"/>
        <v>0.61147959662228901</v>
      </c>
      <c r="BN782" s="14">
        <f t="shared" si="1063"/>
        <v>0.38435897815864584</v>
      </c>
    </row>
    <row r="783" spans="1:66" x14ac:dyDescent="0.25">
      <c r="A783" t="s">
        <v>10</v>
      </c>
      <c r="B783" t="s">
        <v>48</v>
      </c>
      <c r="C783" t="s">
        <v>242</v>
      </c>
      <c r="D783" s="11">
        <v>44450</v>
      </c>
      <c r="E783" s="10">
        <f>VLOOKUP(A783,home!$A$2:$E$405,3,FALSE)</f>
        <v>1.5425</v>
      </c>
      <c r="F783" s="10">
        <f>VLOOKUP(B783,home!$B$2:$E$405,3,FALSE)</f>
        <v>0.87709999999999999</v>
      </c>
      <c r="G783" s="10">
        <f>VLOOKUP(C783,away!$B$2:$E$405,4,FALSE)</f>
        <v>0.95340000000000003</v>
      </c>
      <c r="H783" s="10">
        <f>VLOOKUP(A783,away!$A$2:$E$405,3,FALSE)</f>
        <v>1.4443999999999999</v>
      </c>
      <c r="I783" s="10">
        <f>VLOOKUP(C783,away!$B$2:$E$405,3,FALSE)</f>
        <v>0.6109</v>
      </c>
      <c r="J783" s="10">
        <f>VLOOKUP(B783,home!$B$2:$E$405,4,FALSE)</f>
        <v>1.5476000000000001</v>
      </c>
      <c r="K783" s="12">
        <f t="shared" si="1008"/>
        <v>1.28988036345</v>
      </c>
      <c r="L783" s="12">
        <f t="shared" si="1009"/>
        <v>1.365577416496</v>
      </c>
      <c r="M783" s="13">
        <f t="shared" si="1010"/>
        <v>7.026666463153601E-2</v>
      </c>
      <c r="N783" s="13">
        <f t="shared" si="1011"/>
        <v>9.0635590913344929E-2</v>
      </c>
      <c r="O783" s="13">
        <f t="shared" si="1012"/>
        <v>9.595457035332379E-2</v>
      </c>
      <c r="P783" s="13">
        <f t="shared" si="1013"/>
        <v>0.12376991608203389</v>
      </c>
      <c r="Q783" s="13">
        <f t="shared" si="1014"/>
        <v>5.8454534474405448E-2</v>
      </c>
      <c r="R783" s="13">
        <f t="shared" si="1015"/>
        <v>6.5516697142037797E-2</v>
      </c>
      <c r="S783" s="13">
        <f t="shared" si="1016"/>
        <v>5.4503057058718288E-2</v>
      </c>
      <c r="T783" s="13">
        <f t="shared" si="1017"/>
        <v>7.9824192170034947E-2</v>
      </c>
      <c r="U783" s="13">
        <f t="shared" si="1018"/>
        <v>8.4508701121615293E-2</v>
      </c>
      <c r="V783" s="13">
        <f t="shared" si="1019"/>
        <v>1.0667044582149482E-2</v>
      </c>
      <c r="W783" s="13">
        <f t="shared" si="1020"/>
        <v>2.5133118724382213E-2</v>
      </c>
      <c r="X783" s="13">
        <f t="shared" si="1021"/>
        <v>3.4321219336129104E-2</v>
      </c>
      <c r="Y783" s="13">
        <f t="shared" si="1022"/>
        <v>2.3434141016011871E-2</v>
      </c>
      <c r="Z783" s="13">
        <f t="shared" si="1023"/>
        <v>2.9822707340191618E-2</v>
      </c>
      <c r="AA783" s="13">
        <f t="shared" si="1024"/>
        <v>3.8467724583029349E-2</v>
      </c>
      <c r="AB783" s="13">
        <f t="shared" si="1025"/>
        <v>2.4809381283126201E-2</v>
      </c>
      <c r="AC783" s="13">
        <f t="shared" si="1026"/>
        <v>1.1743292673872493E-3</v>
      </c>
      <c r="AD783" s="13">
        <f t="shared" si="1027"/>
        <v>8.1046790787095372E-3</v>
      </c>
      <c r="AE783" s="13">
        <f t="shared" si="1028"/>
        <v>1.1067566717833349E-2</v>
      </c>
      <c r="AF783" s="13">
        <f t="shared" si="1029"/>
        <v>7.5568095827179913E-3</v>
      </c>
      <c r="AG783" s="13">
        <f t="shared" si="1030"/>
        <v>3.4398028356400841E-3</v>
      </c>
      <c r="AH783" s="13">
        <f t="shared" si="1031"/>
        <v>1.0181303910633783E-2</v>
      </c>
      <c r="AI783" s="13">
        <f t="shared" si="1032"/>
        <v>1.3132663988643212E-2</v>
      </c>
      <c r="AJ783" s="13">
        <f t="shared" si="1033"/>
        <v>8.4697826993689173E-3</v>
      </c>
      <c r="AK783" s="13">
        <f t="shared" si="1034"/>
        <v>3.6416687955348331E-3</v>
      </c>
      <c r="AL783" s="13">
        <f t="shared" si="1035"/>
        <v>8.2740022250587316E-5</v>
      </c>
      <c r="AM783" s="13">
        <f t="shared" si="1036"/>
        <v>2.0908132791382906E-3</v>
      </c>
      <c r="AN783" s="13">
        <f t="shared" si="1037"/>
        <v>2.855167396101197E-3</v>
      </c>
      <c r="AO783" s="13">
        <f t="shared" si="1038"/>
        <v>1.9494760582157422E-3</v>
      </c>
      <c r="AP783" s="13">
        <f t="shared" si="1039"/>
        <v>8.8738682636635316E-4</v>
      </c>
      <c r="AQ783" s="13">
        <f t="shared" si="1040"/>
        <v>3.0294885244548702E-4</v>
      </c>
      <c r="AR783" s="13">
        <f t="shared" si="1041"/>
        <v>2.7806717381687837E-3</v>
      </c>
      <c r="AS783" s="13">
        <f t="shared" si="1042"/>
        <v>3.5867338722642941E-3</v>
      </c>
      <c r="AT783" s="13">
        <f t="shared" si="1043"/>
        <v>2.3132287953773474E-3</v>
      </c>
      <c r="AU783" s="13">
        <f t="shared" si="1044"/>
        <v>9.9459613310811257E-4</v>
      </c>
      <c r="AV783" s="13">
        <f t="shared" si="1045"/>
        <v>3.207275054148644E-4</v>
      </c>
      <c r="AW783" s="13">
        <f t="shared" si="1046"/>
        <v>4.0483578064447081E-6</v>
      </c>
      <c r="AX783" s="13">
        <f t="shared" si="1047"/>
        <v>4.4948316540016441E-4</v>
      </c>
      <c r="AY783" s="13">
        <f t="shared" si="1048"/>
        <v>6.1380405976560069E-4</v>
      </c>
      <c r="AZ783" s="13">
        <f t="shared" si="1049"/>
        <v>4.1909848108473272E-4</v>
      </c>
      <c r="BA783" s="13">
        <f t="shared" si="1050"/>
        <v>1.9077047368569572E-4</v>
      </c>
      <c r="BB783" s="13">
        <f t="shared" si="1051"/>
        <v>6.5127962649857575E-5</v>
      </c>
      <c r="BC783" s="13">
        <f t="shared" si="1052"/>
        <v>1.7787454995408118E-5</v>
      </c>
      <c r="BD783" s="13">
        <f t="shared" si="1053"/>
        <v>6.3287042138866051E-4</v>
      </c>
      <c r="BE783" s="13">
        <f t="shared" si="1054"/>
        <v>8.1632712915756013E-4</v>
      </c>
      <c r="BF783" s="13">
        <f t="shared" si="1055"/>
        <v>5.2648216702592444E-4</v>
      </c>
      <c r="BG783" s="13">
        <f t="shared" si="1056"/>
        <v>2.2636633631778095E-4</v>
      </c>
      <c r="BH783" s="13">
        <f t="shared" si="1057"/>
        <v>7.29963730406061E-5</v>
      </c>
      <c r="BI783" s="13">
        <f t="shared" si="1058"/>
        <v>1.883131763762973E-5</v>
      </c>
      <c r="BJ783" s="14">
        <f t="shared" si="1059"/>
        <v>0.35181351885905798</v>
      </c>
      <c r="BK783" s="14">
        <f t="shared" si="1060"/>
        <v>0.26107755570384106</v>
      </c>
      <c r="BL783" s="14">
        <f t="shared" si="1061"/>
        <v>0.35697232566621467</v>
      </c>
      <c r="BM783" s="14">
        <f t="shared" si="1062"/>
        <v>0.49447837827066421</v>
      </c>
      <c r="BN783" s="14">
        <f t="shared" si="1063"/>
        <v>0.5045979735966819</v>
      </c>
    </row>
    <row r="784" spans="1:66" x14ac:dyDescent="0.25">
      <c r="A784" t="s">
        <v>13</v>
      </c>
      <c r="B784" t="s">
        <v>249</v>
      </c>
      <c r="C784" t="s">
        <v>53</v>
      </c>
      <c r="D784" s="11">
        <v>44450</v>
      </c>
      <c r="E784" s="10">
        <f>VLOOKUP(A784,home!$A$2:$E$405,3,FALSE)</f>
        <v>1.4837</v>
      </c>
      <c r="F784" s="10">
        <f>VLOOKUP(B784,home!$B$2:$E$405,3,FALSE)</f>
        <v>1.2290000000000001</v>
      </c>
      <c r="G784" s="10">
        <f>VLOOKUP(C784,away!$B$2:$E$405,4,FALSE)</f>
        <v>1.1496999999999999</v>
      </c>
      <c r="H784" s="10">
        <f>VLOOKUP(A784,away!$A$2:$E$405,3,FALSE)</f>
        <v>1.2190000000000001</v>
      </c>
      <c r="I784" s="10">
        <f>VLOOKUP(C784,away!$B$2:$E$405,3,FALSE)</f>
        <v>0.67559999999999998</v>
      </c>
      <c r="J784" s="10">
        <f>VLOOKUP(B784,home!$B$2:$E$405,4,FALSE)</f>
        <v>1.0134000000000001</v>
      </c>
      <c r="K784" s="12">
        <f t="shared" si="1008"/>
        <v>2.0964403548099999</v>
      </c>
      <c r="L784" s="12">
        <f t="shared" si="1009"/>
        <v>0.83459205576000017</v>
      </c>
      <c r="M784" s="13">
        <f t="shared" si="1010"/>
        <v>5.3341938926011488E-2</v>
      </c>
      <c r="N784" s="13">
        <f t="shared" si="1011"/>
        <v>0.11182819336830085</v>
      </c>
      <c r="O784" s="13">
        <f t="shared" si="1012"/>
        <v>4.4518758466484308E-2</v>
      </c>
      <c r="P784" s="13">
        <f t="shared" si="1013"/>
        <v>9.3330921795177046E-2</v>
      </c>
      <c r="Q784" s="13">
        <f t="shared" si="1014"/>
        <v>0.11722056869140099</v>
      </c>
      <c r="R784" s="13">
        <f t="shared" si="1015"/>
        <v>1.8577501074213024E-2</v>
      </c>
      <c r="S784" s="13">
        <f t="shared" si="1016"/>
        <v>4.0824636011167828E-2</v>
      </c>
      <c r="T784" s="13">
        <f t="shared" si="1017"/>
        <v>9.7831355401512679E-2</v>
      </c>
      <c r="U784" s="13">
        <f t="shared" si="1018"/>
        <v>3.8946622943506301E-2</v>
      </c>
      <c r="V784" s="13">
        <f t="shared" si="1019"/>
        <v>7.936637949195937E-3</v>
      </c>
      <c r="W784" s="13">
        <f t="shared" si="1020"/>
        <v>8.1915310206143552E-2</v>
      </c>
      <c r="X784" s="13">
        <f t="shared" si="1021"/>
        <v>6.8365867143163478E-2</v>
      </c>
      <c r="Y784" s="13">
        <f t="shared" si="1022"/>
        <v>2.8528804801413926E-2</v>
      </c>
      <c r="Z784" s="13">
        <f t="shared" si="1023"/>
        <v>5.1682116041370197E-3</v>
      </c>
      <c r="AA784" s="13">
        <f t="shared" si="1024"/>
        <v>1.0834847369110171E-2</v>
      </c>
      <c r="AB784" s="13">
        <f t="shared" si="1025"/>
        <v>1.1357305631404763E-2</v>
      </c>
      <c r="AC784" s="13">
        <f t="shared" si="1026"/>
        <v>8.6790730552146187E-4</v>
      </c>
      <c r="AD784" s="13">
        <f t="shared" si="1027"/>
        <v>4.2932640498234705E-2</v>
      </c>
      <c r="AE784" s="13">
        <f t="shared" si="1028"/>
        <v>3.5831240692626748E-2</v>
      </c>
      <c r="AF784" s="13">
        <f t="shared" si="1029"/>
        <v>1.4952234415045363E-2</v>
      </c>
      <c r="AG784" s="13">
        <f t="shared" si="1030"/>
        <v>4.1596720195527107E-3</v>
      </c>
      <c r="AH784" s="13">
        <f t="shared" si="1031"/>
        <v>1.0783370868248507E-3</v>
      </c>
      <c r="AI784" s="13">
        <f t="shared" si="1032"/>
        <v>2.2606693849078711E-3</v>
      </c>
      <c r="AJ784" s="13">
        <f t="shared" si="1033"/>
        <v>2.3696792637021816E-3</v>
      </c>
      <c r="AK784" s="13">
        <f t="shared" si="1034"/>
        <v>1.6559637454605669E-3</v>
      </c>
      <c r="AL784" s="13">
        <f t="shared" si="1035"/>
        <v>6.074214060305672E-5</v>
      </c>
      <c r="AM784" s="13">
        <f t="shared" si="1036"/>
        <v>1.8001144015809854E-2</v>
      </c>
      <c r="AN784" s="13">
        <f t="shared" si="1037"/>
        <v>1.5023611790186572E-2</v>
      </c>
      <c r="AO784" s="13">
        <f t="shared" si="1038"/>
        <v>6.269293524455993E-3</v>
      </c>
      <c r="AP784" s="13">
        <f t="shared" si="1039"/>
        <v>1.7441008569128614E-3</v>
      </c>
      <c r="AQ784" s="13">
        <f t="shared" si="1040"/>
        <v>3.6390317990592062E-4</v>
      </c>
      <c r="AR784" s="13">
        <f t="shared" si="1041"/>
        <v>1.7999431321908044E-4</v>
      </c>
      <c r="AS784" s="13">
        <f t="shared" si="1042"/>
        <v>3.7734734186879119E-4</v>
      </c>
      <c r="AT784" s="13">
        <f t="shared" si="1043"/>
        <v>3.9554309763700958E-4</v>
      </c>
      <c r="AU784" s="13">
        <f t="shared" si="1044"/>
        <v>2.7641083731759291E-4</v>
      </c>
      <c r="AV784" s="13">
        <f t="shared" si="1045"/>
        <v>1.4486970846485595E-4</v>
      </c>
      <c r="AW784" s="13">
        <f t="shared" si="1046"/>
        <v>2.9521903030178728E-6</v>
      </c>
      <c r="AX784" s="13">
        <f t="shared" si="1047"/>
        <v>6.2897207912483918E-3</v>
      </c>
      <c r="AY784" s="13">
        <f t="shared" si="1048"/>
        <v>5.2493510053244112E-3</v>
      </c>
      <c r="AZ784" s="13">
        <f t="shared" si="1049"/>
        <v>2.190533323469762E-3</v>
      </c>
      <c r="BA784" s="13">
        <f t="shared" si="1050"/>
        <v>6.0940056988180457E-4</v>
      </c>
      <c r="BB784" s="13">
        <f t="shared" si="1051"/>
        <v>1.2715021859974272E-4</v>
      </c>
      <c r="BC784" s="13">
        <f t="shared" si="1052"/>
        <v>2.1223712466298543E-5</v>
      </c>
      <c r="BD784" s="13">
        <f t="shared" si="1053"/>
        <v>2.503697064910361E-5</v>
      </c>
      <c r="BE784" s="13">
        <f t="shared" si="1054"/>
        <v>5.2488515630974316E-5</v>
      </c>
      <c r="BF784" s="13">
        <f t="shared" si="1055"/>
        <v>5.5019521166425028E-5</v>
      </c>
      <c r="BG784" s="13">
        <f t="shared" si="1056"/>
        <v>3.8448381491872125E-5</v>
      </c>
      <c r="BH784" s="13">
        <f t="shared" si="1057"/>
        <v>2.015118463417266E-5</v>
      </c>
      <c r="BI784" s="13">
        <f t="shared" si="1058"/>
        <v>8.449151332861344E-6</v>
      </c>
      <c r="BJ784" s="14">
        <f t="shared" si="1059"/>
        <v>0.65945532022565667</v>
      </c>
      <c r="BK784" s="14">
        <f t="shared" si="1060"/>
        <v>0.20161213513300127</v>
      </c>
      <c r="BL784" s="14">
        <f t="shared" si="1061"/>
        <v>0.13317344398902672</v>
      </c>
      <c r="BM784" s="14">
        <f t="shared" si="1062"/>
        <v>0.55534482981521238</v>
      </c>
      <c r="BN784" s="14">
        <f t="shared" si="1063"/>
        <v>0.43881788232158775</v>
      </c>
    </row>
    <row r="785" spans="1:66" x14ac:dyDescent="0.25">
      <c r="A785" t="s">
        <v>13</v>
      </c>
      <c r="B785" t="s">
        <v>17</v>
      </c>
      <c r="C785" t="s">
        <v>59</v>
      </c>
      <c r="D785" s="11">
        <v>44450</v>
      </c>
      <c r="E785" s="10">
        <f>VLOOKUP(A785,home!$A$2:$E$405,3,FALSE)</f>
        <v>1.4837</v>
      </c>
      <c r="F785" s="10">
        <f>VLOOKUP(B785,home!$B$2:$E$405,3,FALSE)</f>
        <v>1.2215</v>
      </c>
      <c r="G785" s="10">
        <f>VLOOKUP(C785,away!$B$2:$E$405,4,FALSE)</f>
        <v>0.75329999999999997</v>
      </c>
      <c r="H785" s="10">
        <f>VLOOKUP(A785,away!$A$2:$E$405,3,FALSE)</f>
        <v>1.2190000000000001</v>
      </c>
      <c r="I785" s="10">
        <f>VLOOKUP(C785,away!$B$2:$E$405,3,FALSE)</f>
        <v>1.3028999999999999</v>
      </c>
      <c r="J785" s="10">
        <f>VLOOKUP(B785,home!$B$2:$E$405,4,FALSE)</f>
        <v>1.0172000000000001</v>
      </c>
      <c r="K785" s="12">
        <f t="shared" si="1008"/>
        <v>1.3652353830150001</v>
      </c>
      <c r="L785" s="12">
        <f t="shared" si="1009"/>
        <v>1.6155527437200004</v>
      </c>
      <c r="M785" s="13">
        <f t="shared" si="1010"/>
        <v>5.0752818445265427E-2</v>
      </c>
      <c r="N785" s="13">
        <f t="shared" si="1011"/>
        <v>6.928954352921271E-2</v>
      </c>
      <c r="O785" s="13">
        <f t="shared" si="1012"/>
        <v>8.1993855090771617E-2</v>
      </c>
      <c r="P785" s="13">
        <f t="shared" si="1013"/>
        <v>0.111940912159726</v>
      </c>
      <c r="Q785" s="13">
        <f t="shared" si="1014"/>
        <v>4.7298268249519632E-2</v>
      </c>
      <c r="R785" s="13">
        <f t="shared" si="1015"/>
        <v>6.6232698780038096E-2</v>
      </c>
      <c r="S785" s="13">
        <f t="shared" si="1016"/>
        <v>6.1724492348466067E-2</v>
      </c>
      <c r="T785" s="13">
        <f t="shared" si="1017"/>
        <v>7.6412847043716023E-2</v>
      </c>
      <c r="U785" s="13">
        <f t="shared" si="1018"/>
        <v>9.0423223887082446E-2</v>
      </c>
      <c r="V785" s="13">
        <f t="shared" si="1019"/>
        <v>1.5126682589033378E-2</v>
      </c>
      <c r="W785" s="13">
        <f t="shared" si="1020"/>
        <v>2.1524423123193047E-2</v>
      </c>
      <c r="X785" s="13">
        <f t="shared" si="1021"/>
        <v>3.4773840833664749E-2</v>
      </c>
      <c r="Y785" s="13">
        <f t="shared" si="1022"/>
        <v>2.8089486984254834E-2</v>
      </c>
      <c r="Z785" s="13">
        <f t="shared" si="1023"/>
        <v>3.5667472746023623E-2</v>
      </c>
      <c r="AA785" s="13">
        <f t="shared" si="1024"/>
        <v>4.8694495815594638E-2</v>
      </c>
      <c r="AB785" s="13">
        <f t="shared" si="1025"/>
        <v>3.3239724322762843E-2</v>
      </c>
      <c r="AC785" s="13">
        <f t="shared" si="1026"/>
        <v>2.0852224305448947E-3</v>
      </c>
      <c r="AD785" s="13">
        <f t="shared" si="1027"/>
        <v>7.3464760116923461E-3</v>
      </c>
      <c r="AE785" s="13">
        <f t="shared" si="1028"/>
        <v>1.1868619477362737E-2</v>
      </c>
      <c r="AF785" s="13">
        <f t="shared" si="1029"/>
        <v>9.5871903804110037E-3</v>
      </c>
      <c r="AG785" s="13">
        <f t="shared" si="1030"/>
        <v>5.1628705745463297E-3</v>
      </c>
      <c r="AH785" s="13">
        <f t="shared" si="1031"/>
        <v>1.4405670864099203E-2</v>
      </c>
      <c r="AI785" s="13">
        <f t="shared" si="1032"/>
        <v>1.9667131579736503E-2</v>
      </c>
      <c r="AJ785" s="13">
        <f t="shared" si="1033"/>
        <v>1.3425131957533988E-2</v>
      </c>
      <c r="AK785" s="13">
        <f t="shared" si="1034"/>
        <v>6.1094883900236095E-3</v>
      </c>
      <c r="AL785" s="13">
        <f t="shared" si="1035"/>
        <v>1.8396747852169104E-4</v>
      </c>
      <c r="AM785" s="13">
        <f t="shared" si="1036"/>
        <v>2.0059337983266623E-3</v>
      </c>
      <c r="AN785" s="13">
        <f t="shared" si="1037"/>
        <v>3.2406918516073215E-3</v>
      </c>
      <c r="AO785" s="13">
        <f t="shared" si="1038"/>
        <v>2.6177543062076282E-3</v>
      </c>
      <c r="AP785" s="13">
        <f t="shared" si="1039"/>
        <v>1.4097067172595264E-3</v>
      </c>
      <c r="AQ785" s="13">
        <f t="shared" si="1040"/>
        <v>5.693638887272858E-4</v>
      </c>
      <c r="AR785" s="13">
        <f t="shared" si="1041"/>
        <v>4.6546242179245452E-3</v>
      </c>
      <c r="AS785" s="13">
        <f t="shared" si="1042"/>
        <v>6.354657676949111E-3</v>
      </c>
      <c r="AT785" s="13">
        <f t="shared" si="1043"/>
        <v>4.3378017537594165E-3</v>
      </c>
      <c r="AU785" s="13">
        <f t="shared" si="1044"/>
        <v>1.9740401462456252E-3</v>
      </c>
      <c r="AV785" s="13">
        <f t="shared" si="1045"/>
        <v>6.7375736378665822E-4</v>
      </c>
      <c r="AW785" s="13">
        <f t="shared" si="1046"/>
        <v>1.1271124104966385E-5</v>
      </c>
      <c r="AX785" s="13">
        <f t="shared" si="1047"/>
        <v>4.5642863291020546E-4</v>
      </c>
      <c r="AY785" s="13">
        <f t="shared" si="1048"/>
        <v>7.3738453021045128E-4</v>
      </c>
      <c r="AZ785" s="13">
        <f t="shared" si="1049"/>
        <v>5.956418004790891E-4</v>
      </c>
      <c r="BA785" s="13">
        <f t="shared" si="1050"/>
        <v>3.207635816794378E-4</v>
      </c>
      <c r="BB785" s="13">
        <f t="shared" si="1051"/>
        <v>1.2955262111691756E-4</v>
      </c>
      <c r="BC785" s="13">
        <f t="shared" si="1052"/>
        <v>4.1859818500310748E-5</v>
      </c>
      <c r="BD785" s="13">
        <f t="shared" si="1053"/>
        <v>1.2532984877089274E-3</v>
      </c>
      <c r="BE785" s="13">
        <f t="shared" si="1054"/>
        <v>1.7110474408994179E-3</v>
      </c>
      <c r="BF785" s="13">
        <f t="shared" si="1055"/>
        <v>1.1679912541665766E-3</v>
      </c>
      <c r="BG785" s="13">
        <f t="shared" si="1056"/>
        <v>5.315276624134255E-4</v>
      </c>
      <c r="BH785" s="13">
        <f t="shared" si="1057"/>
        <v>1.8141509294451516E-4</v>
      </c>
      <c r="BI785" s="13">
        <f t="shared" si="1058"/>
        <v>4.95348607801614E-5</v>
      </c>
      <c r="BJ785" s="14">
        <f t="shared" si="1059"/>
        <v>0.32347864775459828</v>
      </c>
      <c r="BK785" s="14">
        <f t="shared" si="1060"/>
        <v>0.2425514799817679</v>
      </c>
      <c r="BL785" s="14">
        <f t="shared" si="1061"/>
        <v>0.39708111664522133</v>
      </c>
      <c r="BM785" s="14">
        <f t="shared" si="1062"/>
        <v>0.57054450746697205</v>
      </c>
      <c r="BN785" s="14">
        <f t="shared" si="1063"/>
        <v>0.42750809625453356</v>
      </c>
    </row>
    <row r="786" spans="1:66" x14ac:dyDescent="0.25">
      <c r="A786" t="s">
        <v>13</v>
      </c>
      <c r="B786" t="s">
        <v>55</v>
      </c>
      <c r="C786" t="s">
        <v>52</v>
      </c>
      <c r="D786" s="11">
        <v>44450</v>
      </c>
      <c r="E786" s="10">
        <f>VLOOKUP(A786,home!$A$2:$E$405,3,FALSE)</f>
        <v>1.4837</v>
      </c>
      <c r="F786" s="10">
        <f>VLOOKUP(B786,home!$B$2:$E$405,3,FALSE)</f>
        <v>1.0307999999999999</v>
      </c>
      <c r="G786" s="10">
        <f>VLOOKUP(C786,away!$B$2:$E$405,4,FALSE)</f>
        <v>1.0705</v>
      </c>
      <c r="H786" s="10">
        <f>VLOOKUP(A786,away!$A$2:$E$405,3,FALSE)</f>
        <v>1.2190000000000001</v>
      </c>
      <c r="I786" s="10">
        <f>VLOOKUP(C786,away!$B$2:$E$405,3,FALSE)</f>
        <v>0.91690000000000005</v>
      </c>
      <c r="J786" s="10">
        <f>VLOOKUP(B786,home!$B$2:$E$405,4,FALSE)</f>
        <v>1.0134000000000001</v>
      </c>
      <c r="K786" s="12">
        <f t="shared" si="1008"/>
        <v>1.6372205161799998</v>
      </c>
      <c r="L786" s="12">
        <f t="shared" si="1009"/>
        <v>1.1326782947400003</v>
      </c>
      <c r="M786" s="13">
        <f t="shared" si="1010"/>
        <v>6.2668345773580131E-2</v>
      </c>
      <c r="N786" s="13">
        <f t="shared" si="1011"/>
        <v>0.10260190141556756</v>
      </c>
      <c r="O786" s="13">
        <f t="shared" si="1012"/>
        <v>7.0983075024995443E-2</v>
      </c>
      <c r="P786" s="13">
        <f t="shared" si="1013"/>
        <v>0.11621494673246668</v>
      </c>
      <c r="Q786" s="13">
        <f t="shared" si="1014"/>
        <v>8.3990968998322493E-2</v>
      </c>
      <c r="R786" s="13">
        <f t="shared" si="1015"/>
        <v>4.0200494187356668E-2</v>
      </c>
      <c r="S786" s="13">
        <f t="shared" si="1016"/>
        <v>5.3878531806259705E-2</v>
      </c>
      <c r="T786" s="13">
        <f t="shared" si="1017"/>
        <v>9.5134747538580158E-2</v>
      </c>
      <c r="U786" s="13">
        <f t="shared" si="1018"/>
        <v>6.581707384411517E-2</v>
      </c>
      <c r="V786" s="13">
        <f t="shared" si="1019"/>
        <v>1.1101636412017611E-2</v>
      </c>
      <c r="W786" s="13">
        <f t="shared" si="1020"/>
        <v>4.5837245872630633E-2</v>
      </c>
      <c r="X786" s="13">
        <f t="shared" si="1021"/>
        <v>5.1918853490589383E-2</v>
      </c>
      <c r="Y786" s="13">
        <f t="shared" si="1022"/>
        <v>2.9403679218288348E-2</v>
      </c>
      <c r="Z786" s="13">
        <f t="shared" si="1023"/>
        <v>1.5178075734613482E-2</v>
      </c>
      <c r="AA786" s="13">
        <f t="shared" si="1024"/>
        <v>2.4849856988843014E-2</v>
      </c>
      <c r="AB786" s="13">
        <f t="shared" si="1025"/>
        <v>2.034234784313637E-2</v>
      </c>
      <c r="AC786" s="13">
        <f t="shared" si="1026"/>
        <v>1.2867102884437341E-3</v>
      </c>
      <c r="AD786" s="13">
        <f t="shared" si="1027"/>
        <v>1.8761419836964468E-2</v>
      </c>
      <c r="AE786" s="13">
        <f t="shared" si="1028"/>
        <v>2.1250653027834129E-2</v>
      </c>
      <c r="AF786" s="13">
        <f t="shared" si="1029"/>
        <v>1.2035076716839292E-2</v>
      </c>
      <c r="AG786" s="13">
        <f t="shared" si="1030"/>
        <v>4.5439567242315368E-3</v>
      </c>
      <c r="AH786" s="13">
        <f t="shared" si="1031"/>
        <v>4.2979692351291458E-3</v>
      </c>
      <c r="AI786" s="13">
        <f t="shared" si="1032"/>
        <v>7.0367234096638982E-3</v>
      </c>
      <c r="AJ786" s="13">
        <f t="shared" si="1033"/>
        <v>5.7603339664929086E-3</v>
      </c>
      <c r="AK786" s="13">
        <f t="shared" si="1034"/>
        <v>3.1436456499969014E-3</v>
      </c>
      <c r="AL786" s="13">
        <f t="shared" si="1035"/>
        <v>9.5445294293787993E-5</v>
      </c>
      <c r="AM786" s="13">
        <f t="shared" si="1036"/>
        <v>6.1433162939489323E-3</v>
      </c>
      <c r="AN786" s="13">
        <f t="shared" si="1037"/>
        <v>6.9584010238785349E-3</v>
      </c>
      <c r="AO786" s="13">
        <f t="shared" si="1038"/>
        <v>3.9408149029219056E-3</v>
      </c>
      <c r="AP786" s="13">
        <f t="shared" si="1039"/>
        <v>1.4878918347091879E-3</v>
      </c>
      <c r="AQ786" s="13">
        <f t="shared" si="1040"/>
        <v>4.2132569652399344E-4</v>
      </c>
      <c r="AR786" s="13">
        <f t="shared" si="1041"/>
        <v>9.736432928182132E-4</v>
      </c>
      <c r="AS786" s="13">
        <f t="shared" si="1042"/>
        <v>1.5940687744430296E-3</v>
      </c>
      <c r="AT786" s="13">
        <f t="shared" si="1043"/>
        <v>1.3049210508600186E-3</v>
      </c>
      <c r="AU786" s="13">
        <f t="shared" si="1044"/>
        <v>7.121478388210623E-4</v>
      </c>
      <c r="AV786" s="13">
        <f t="shared" si="1045"/>
        <v>2.9148576306777267E-4</v>
      </c>
      <c r="AW786" s="13">
        <f t="shared" si="1046"/>
        <v>4.91661019224612E-6</v>
      </c>
      <c r="AX786" s="13">
        <f t="shared" si="1047"/>
        <v>1.6763272456393466E-3</v>
      </c>
      <c r="AY786" s="13">
        <f t="shared" si="1048"/>
        <v>1.8987394860169766E-3</v>
      </c>
      <c r="AZ786" s="13">
        <f t="shared" si="1049"/>
        <v>1.0753305015886068E-3</v>
      </c>
      <c r="BA786" s="13">
        <f t="shared" si="1050"/>
        <v>4.0600117294043082E-4</v>
      </c>
      <c r="BB786" s="13">
        <f t="shared" si="1051"/>
        <v>1.1496717905715181E-4</v>
      </c>
      <c r="BC786" s="13">
        <f t="shared" si="1052"/>
        <v>2.604416566510461E-5</v>
      </c>
      <c r="BD786" s="13">
        <f t="shared" si="1053"/>
        <v>1.8380410409906187E-4</v>
      </c>
      <c r="BE786" s="13">
        <f t="shared" si="1054"/>
        <v>3.0092785018906849E-4</v>
      </c>
      <c r="BF786" s="13">
        <f t="shared" si="1055"/>
        <v>2.4634262510974222E-4</v>
      </c>
      <c r="BG786" s="13">
        <f t="shared" si="1056"/>
        <v>1.3443906661310276E-4</v>
      </c>
      <c r="BH786" s="13">
        <f t="shared" si="1057"/>
        <v>5.5026599508765356E-5</v>
      </c>
      <c r="BI786" s="13">
        <f t="shared" si="1058"/>
        <v>1.8018135530274191E-5</v>
      </c>
      <c r="BJ786" s="14">
        <f t="shared" si="1059"/>
        <v>0.48962766234273813</v>
      </c>
      <c r="BK786" s="14">
        <f t="shared" si="1060"/>
        <v>0.24714435579307864</v>
      </c>
      <c r="BL786" s="14">
        <f t="shared" si="1061"/>
        <v>0.24824634525078967</v>
      </c>
      <c r="BM786" s="14">
        <f t="shared" si="1062"/>
        <v>0.521642884113106</v>
      </c>
      <c r="BN786" s="14">
        <f t="shared" si="1063"/>
        <v>0.47665973213228896</v>
      </c>
    </row>
    <row r="787" spans="1:66" x14ac:dyDescent="0.25">
      <c r="A787" t="s">
        <v>13</v>
      </c>
      <c r="B787" t="s">
        <v>15</v>
      </c>
      <c r="C787" t="s">
        <v>51</v>
      </c>
      <c r="D787" s="11">
        <v>44450</v>
      </c>
      <c r="E787" s="10">
        <f>VLOOKUP(A787,home!$A$2:$E$405,3,FALSE)</f>
        <v>1.4837</v>
      </c>
      <c r="F787" s="10">
        <f>VLOOKUP(B787,home!$B$2:$E$405,3,FALSE)</f>
        <v>1.3083</v>
      </c>
      <c r="G787" s="10">
        <f>VLOOKUP(C787,away!$B$2:$E$405,4,FALSE)</f>
        <v>0.99119999999999997</v>
      </c>
      <c r="H787" s="10">
        <f>VLOOKUP(A787,away!$A$2:$E$405,3,FALSE)</f>
        <v>1.2190000000000001</v>
      </c>
      <c r="I787" s="10">
        <f>VLOOKUP(C787,away!$B$2:$E$405,3,FALSE)</f>
        <v>1.5442</v>
      </c>
      <c r="J787" s="10">
        <f>VLOOKUP(B787,home!$B$2:$E$405,4,FALSE)</f>
        <v>1.0134000000000001</v>
      </c>
      <c r="K787" s="12">
        <f t="shared" si="1008"/>
        <v>1.9240428125519999</v>
      </c>
      <c r="L787" s="12">
        <f t="shared" si="1009"/>
        <v>1.9076036893200001</v>
      </c>
      <c r="M787" s="13">
        <f t="shared" si="1010"/>
        <v>2.1673900117970841E-2</v>
      </c>
      <c r="N787" s="13">
        <f t="shared" si="1011"/>
        <v>4.170151174195174E-2</v>
      </c>
      <c r="O787" s="13">
        <f t="shared" si="1012"/>
        <v>4.1345211826994362E-2</v>
      </c>
      <c r="P787" s="13">
        <f t="shared" si="1013"/>
        <v>7.9549957649168446E-2</v>
      </c>
      <c r="Q787" s="13">
        <f t="shared" si="1014"/>
        <v>4.011774696982754E-2</v>
      </c>
      <c r="R787" s="13">
        <f t="shared" si="1015"/>
        <v>3.943513930844568E-2</v>
      </c>
      <c r="S787" s="13">
        <f t="shared" si="1016"/>
        <v>7.2993274486135198E-2</v>
      </c>
      <c r="T787" s="13">
        <f t="shared" si="1017"/>
        <v>7.6528762126849281E-2</v>
      </c>
      <c r="U787" s="13">
        <f t="shared" si="1018"/>
        <v>7.5874896348401749E-2</v>
      </c>
      <c r="V787" s="13">
        <f t="shared" si="1019"/>
        <v>2.9767558945402575E-2</v>
      </c>
      <c r="W787" s="13">
        <f t="shared" si="1020"/>
        <v>2.5729420904358816E-2</v>
      </c>
      <c r="X787" s="13">
        <f t="shared" si="1021"/>
        <v>4.9081538241222016E-2</v>
      </c>
      <c r="Y787" s="13">
        <f t="shared" si="1022"/>
        <v>4.6814061713227897E-2</v>
      </c>
      <c r="Z787" s="13">
        <f t="shared" si="1023"/>
        <v>2.5075539077879717E-2</v>
      </c>
      <c r="AA787" s="13">
        <f t="shared" si="1024"/>
        <v>4.8246410733661274E-2</v>
      </c>
      <c r="AB787" s="13">
        <f t="shared" si="1025"/>
        <v>4.6414079901766325E-2</v>
      </c>
      <c r="AC787" s="13">
        <f t="shared" si="1026"/>
        <v>6.8285127519068251E-3</v>
      </c>
      <c r="AD787" s="13">
        <f t="shared" si="1027"/>
        <v>1.2376126840539188E-2</v>
      </c>
      <c r="AE787" s="13">
        <f t="shared" si="1028"/>
        <v>2.360874522050483E-2</v>
      </c>
      <c r="AF787" s="13">
        <f t="shared" si="1029"/>
        <v>2.251806474142547E-2</v>
      </c>
      <c r="AG787" s="13">
        <f t="shared" si="1030"/>
        <v>1.431851445902995E-2</v>
      </c>
      <c r="AH787" s="13">
        <f t="shared" si="1031"/>
        <v>1.1958547714162797E-2</v>
      </c>
      <c r="AI787" s="13">
        <f t="shared" si="1032"/>
        <v>2.3008757777995076E-2</v>
      </c>
      <c r="AJ787" s="13">
        <f t="shared" si="1033"/>
        <v>2.2134917514250677E-2</v>
      </c>
      <c r="AK787" s="13">
        <f t="shared" si="1034"/>
        <v>1.419617631657513E-2</v>
      </c>
      <c r="AL787" s="13">
        <f t="shared" si="1035"/>
        <v>1.0025106644661447E-3</v>
      </c>
      <c r="AM787" s="13">
        <f t="shared" si="1036"/>
        <v>4.7624395789542667E-3</v>
      </c>
      <c r="AN787" s="13">
        <f t="shared" si="1037"/>
        <v>9.0848473109767462E-3</v>
      </c>
      <c r="AO787" s="13">
        <f t="shared" si="1038"/>
        <v>8.665144123664063E-3</v>
      </c>
      <c r="AP787" s="13">
        <f t="shared" si="1039"/>
        <v>5.509886966263697E-3</v>
      </c>
      <c r="AQ787" s="13">
        <f t="shared" si="1040"/>
        <v>2.6276701761452025E-3</v>
      </c>
      <c r="AR787" s="13">
        <f t="shared" si="1041"/>
        <v>4.5624339476892407E-3</v>
      </c>
      <c r="AS787" s="13">
        <f t="shared" si="1042"/>
        <v>8.7783182447947316E-3</v>
      </c>
      <c r="AT787" s="13">
        <f t="shared" si="1043"/>
        <v>8.4449300625956958E-3</v>
      </c>
      <c r="AU787" s="13">
        <f t="shared" si="1044"/>
        <v>5.4161356631471863E-3</v>
      </c>
      <c r="AV787" s="13">
        <f t="shared" si="1045"/>
        <v>2.6052192236212255E-3</v>
      </c>
      <c r="AW787" s="13">
        <f t="shared" si="1046"/>
        <v>1.0220905798505831E-4</v>
      </c>
      <c r="AX787" s="13">
        <f t="shared" si="1047"/>
        <v>1.5271896070166882E-3</v>
      </c>
      <c r="AY787" s="13">
        <f t="shared" si="1048"/>
        <v>2.9132725286361958E-3</v>
      </c>
      <c r="AZ787" s="13">
        <f t="shared" si="1049"/>
        <v>2.7786847118105068E-3</v>
      </c>
      <c r="BA787" s="13">
        <f t="shared" si="1050"/>
        <v>1.7668764025689349E-3</v>
      </c>
      <c r="BB787" s="13">
        <f t="shared" si="1051"/>
        <v>8.4262498602823751E-4</v>
      </c>
      <c r="BC787" s="13">
        <f t="shared" si="1052"/>
        <v>3.2147890641213593E-4</v>
      </c>
      <c r="BD787" s="13">
        <f t="shared" si="1053"/>
        <v>1.4505526384818021E-3</v>
      </c>
      <c r="BE787" s="13">
        <f t="shared" si="1054"/>
        <v>2.790925378299251E-3</v>
      </c>
      <c r="BF787" s="13">
        <f t="shared" si="1055"/>
        <v>2.6849299572428232E-3</v>
      </c>
      <c r="BG787" s="13">
        <f t="shared" si="1056"/>
        <v>1.7219733954795338E-3</v>
      </c>
      <c r="BH787" s="13">
        <f t="shared" si="1057"/>
        <v>8.2828763374453974E-4</v>
      </c>
      <c r="BI787" s="13">
        <f t="shared" si="1058"/>
        <v>3.1873217368637725E-4</v>
      </c>
      <c r="BJ787" s="14">
        <f t="shared" si="1059"/>
        <v>0.39359460825741344</v>
      </c>
      <c r="BK787" s="14">
        <f t="shared" si="1060"/>
        <v>0.21472898714368621</v>
      </c>
      <c r="BL787" s="14">
        <f t="shared" si="1061"/>
        <v>0.36221657576103544</v>
      </c>
      <c r="BM787" s="14">
        <f t="shared" si="1062"/>
        <v>0.72898117915500493</v>
      </c>
      <c r="BN787" s="14">
        <f t="shared" si="1063"/>
        <v>0.2638234676143586</v>
      </c>
    </row>
    <row r="788" spans="1:66" x14ac:dyDescent="0.25">
      <c r="A788" t="s">
        <v>13</v>
      </c>
      <c r="B788" t="s">
        <v>14</v>
      </c>
      <c r="C788" t="s">
        <v>58</v>
      </c>
      <c r="D788" s="11">
        <v>44450</v>
      </c>
      <c r="E788" s="10">
        <f>VLOOKUP(A788,home!$A$2:$E$405,3,FALSE)</f>
        <v>1.4837</v>
      </c>
      <c r="F788" s="10">
        <f>VLOOKUP(B788,home!$B$2:$E$405,3,FALSE)</f>
        <v>1.1894</v>
      </c>
      <c r="G788" s="10">
        <f>VLOOKUP(C788,away!$B$2:$E$405,4,FALSE)</f>
        <v>0.87219999999999998</v>
      </c>
      <c r="H788" s="10">
        <f>VLOOKUP(A788,away!$A$2:$E$405,3,FALSE)</f>
        <v>1.2190000000000001</v>
      </c>
      <c r="I788" s="10">
        <f>VLOOKUP(C788,away!$B$2:$E$405,3,FALSE)</f>
        <v>0.57909999999999995</v>
      </c>
      <c r="J788" s="10">
        <f>VLOOKUP(B788,home!$B$2:$E$405,4,FALSE)</f>
        <v>0.82030000000000003</v>
      </c>
      <c r="K788" s="12">
        <f t="shared" si="1008"/>
        <v>1.539182486716</v>
      </c>
      <c r="L788" s="12">
        <f t="shared" si="1009"/>
        <v>0.57906855487000009</v>
      </c>
      <c r="M788" s="13">
        <f t="shared" si="1010"/>
        <v>0.12024174252486475</v>
      </c>
      <c r="N788" s="13">
        <f t="shared" si="1011"/>
        <v>0.18507398426648636</v>
      </c>
      <c r="O788" s="13">
        <f t="shared" si="1012"/>
        <v>6.9628212078924057E-2</v>
      </c>
      <c r="P788" s="13">
        <f t="shared" si="1013"/>
        <v>0.10717052461322736</v>
      </c>
      <c r="Q788" s="13">
        <f t="shared" si="1014"/>
        <v>0.14243131766486419</v>
      </c>
      <c r="R788" s="13">
        <f t="shared" si="1015"/>
        <v>2.0159754073362218E-2</v>
      </c>
      <c r="S788" s="13">
        <f t="shared" si="1016"/>
        <v>2.3880062582050672E-2</v>
      </c>
      <c r="T788" s="13">
        <f t="shared" si="1017"/>
        <v>8.247749728842281E-2</v>
      </c>
      <c r="U788" s="13">
        <f t="shared" si="1018"/>
        <v>3.102954040622067E-2</v>
      </c>
      <c r="V788" s="13">
        <f t="shared" si="1019"/>
        <v>2.3649014439814375E-3</v>
      </c>
      <c r="W788" s="13">
        <f t="shared" si="1020"/>
        <v>7.3075929903214071E-2</v>
      </c>
      <c r="X788" s="13">
        <f t="shared" si="1021"/>
        <v>4.2315973124835586E-2</v>
      </c>
      <c r="Y788" s="13">
        <f t="shared" si="1022"/>
        <v>1.2251924702658151E-2</v>
      </c>
      <c r="Z788" s="13">
        <f t="shared" si="1023"/>
        <v>3.8912932192654861E-3</v>
      </c>
      <c r="AA788" s="13">
        <f t="shared" si="1024"/>
        <v>5.9894103737701604E-3</v>
      </c>
      <c r="AB788" s="13">
        <f t="shared" si="1025"/>
        <v>4.6093977765310819E-3</v>
      </c>
      <c r="AC788" s="13">
        <f t="shared" si="1026"/>
        <v>1.3173863496159576E-4</v>
      </c>
      <c r="AD788" s="13">
        <f t="shared" si="1027"/>
        <v>2.8119297876878276E-2</v>
      </c>
      <c r="AE788" s="13">
        <f t="shared" si="1028"/>
        <v>1.628300118552296E-2</v>
      </c>
      <c r="AF788" s="13">
        <f t="shared" si="1029"/>
        <v>4.7144869827236389E-3</v>
      </c>
      <c r="AG788" s="13">
        <f t="shared" si="1030"/>
        <v>9.1000372134640171E-4</v>
      </c>
      <c r="AH788" s="13">
        <f t="shared" si="1031"/>
        <v>5.6333138526387368E-4</v>
      </c>
      <c r="AI788" s="13">
        <f t="shared" si="1032"/>
        <v>8.6706980241561826E-4</v>
      </c>
      <c r="AJ788" s="13">
        <f t="shared" si="1033"/>
        <v>6.6728932731921118E-4</v>
      </c>
      <c r="AK788" s="13">
        <f t="shared" si="1034"/>
        <v>3.423600153940768E-4</v>
      </c>
      <c r="AL788" s="13">
        <f t="shared" si="1035"/>
        <v>4.69670459665706E-6</v>
      </c>
      <c r="AM788" s="13">
        <f t="shared" si="1036"/>
        <v>8.6561461661682874E-3</v>
      </c>
      <c r="AN788" s="13">
        <f t="shared" si="1037"/>
        <v>5.0125020511865605E-3</v>
      </c>
      <c r="AO788" s="13">
        <f t="shared" si="1038"/>
        <v>1.4512911595317562E-3</v>
      </c>
      <c r="AP788" s="13">
        <f t="shared" si="1039"/>
        <v>2.8013235814855367E-4</v>
      </c>
      <c r="AQ788" s="13">
        <f t="shared" si="1040"/>
        <v>4.0553959951352061E-5</v>
      </c>
      <c r="AR788" s="13">
        <f t="shared" si="1041"/>
        <v>6.5241498235533337E-5</v>
      </c>
      <c r="AS788" s="13">
        <f t="shared" si="1042"/>
        <v>1.0041857149124574E-4</v>
      </c>
      <c r="AT788" s="13">
        <f t="shared" si="1043"/>
        <v>7.7281253290182035E-5</v>
      </c>
      <c r="AU788" s="13">
        <f t="shared" si="1044"/>
        <v>3.9649983871903815E-5</v>
      </c>
      <c r="AV788" s="13">
        <f t="shared" si="1045"/>
        <v>1.5257140193551548E-5</v>
      </c>
      <c r="AW788" s="13">
        <f t="shared" si="1046"/>
        <v>1.162815575171192E-7</v>
      </c>
      <c r="AX788" s="13">
        <f t="shared" si="1047"/>
        <v>2.2205647635700119E-3</v>
      </c>
      <c r="AY788" s="13">
        <f t="shared" si="1048"/>
        <v>1.28585922863573E-3</v>
      </c>
      <c r="AZ788" s="13">
        <f t="shared" si="1049"/>
        <v>3.7230032264617253E-4</v>
      </c>
      <c r="BA788" s="13">
        <f t="shared" si="1050"/>
        <v>7.1862469937451309E-5</v>
      </c>
      <c r="BB788" s="13">
        <f t="shared" si="1051"/>
        <v>1.0403324154017186E-5</v>
      </c>
      <c r="BC788" s="13">
        <f t="shared" si="1052"/>
        <v>1.2048475767421801E-6</v>
      </c>
      <c r="BD788" s="13">
        <f t="shared" si="1053"/>
        <v>6.2965500168006536E-6</v>
      </c>
      <c r="BE788" s="13">
        <f t="shared" si="1054"/>
        <v>9.6915395125909025E-6</v>
      </c>
      <c r="BF788" s="13">
        <f t="shared" si="1055"/>
        <v>7.4585239435480201E-6</v>
      </c>
      <c r="BG788" s="13">
        <f t="shared" si="1056"/>
        <v>3.826676476887023E-6</v>
      </c>
      <c r="BH788" s="13">
        <f t="shared" si="1057"/>
        <v>1.472488353888147E-6</v>
      </c>
      <c r="BI788" s="13">
        <f t="shared" si="1058"/>
        <v>4.5328565723958139E-7</v>
      </c>
      <c r="BJ788" s="14">
        <f t="shared" si="1059"/>
        <v>0.60705623736845893</v>
      </c>
      <c r="BK788" s="14">
        <f t="shared" si="1060"/>
        <v>0.25507952573231812</v>
      </c>
      <c r="BL788" s="14">
        <f t="shared" si="1061"/>
        <v>0.13418341275024431</v>
      </c>
      <c r="BM788" s="14">
        <f t="shared" si="1062"/>
        <v>0.35421919090148007</v>
      </c>
      <c r="BN788" s="14">
        <f t="shared" si="1063"/>
        <v>0.64470553522172891</v>
      </c>
    </row>
    <row r="789" spans="1:66" x14ac:dyDescent="0.25">
      <c r="A789" t="s">
        <v>13</v>
      </c>
      <c r="B789" t="s">
        <v>60</v>
      </c>
      <c r="C789" t="s">
        <v>248</v>
      </c>
      <c r="D789" s="11">
        <v>44450</v>
      </c>
      <c r="E789" s="10">
        <f>VLOOKUP(A789,home!$A$2:$E$405,3,FALSE)</f>
        <v>1.4837</v>
      </c>
      <c r="F789" s="10">
        <f>VLOOKUP(B789,home!$B$2:$E$405,3,FALSE)</f>
        <v>1.0705</v>
      </c>
      <c r="G789" s="10">
        <f>VLOOKUP(C789,away!$B$2:$E$405,4,FALSE)</f>
        <v>0.83260000000000001</v>
      </c>
      <c r="H789" s="10">
        <f>VLOOKUP(A789,away!$A$2:$E$405,3,FALSE)</f>
        <v>1.2190000000000001</v>
      </c>
      <c r="I789" s="10">
        <f>VLOOKUP(C789,away!$B$2:$E$405,3,FALSE)</f>
        <v>1.5924</v>
      </c>
      <c r="J789" s="10">
        <f>VLOOKUP(B789,home!$B$2:$E$405,4,FALSE)</f>
        <v>0.53080000000000005</v>
      </c>
      <c r="K789" s="12">
        <f t="shared" si="1008"/>
        <v>1.3224192877100001</v>
      </c>
      <c r="L789" s="12">
        <f t="shared" si="1009"/>
        <v>1.0303547764800003</v>
      </c>
      <c r="M789" s="13">
        <f t="shared" si="1010"/>
        <v>9.5104968652192409E-2</v>
      </c>
      <c r="N789" s="13">
        <f t="shared" si="1011"/>
        <v>0.12576864490271417</v>
      </c>
      <c r="O789" s="13">
        <f t="shared" si="1012"/>
        <v>9.7991858717767152E-2</v>
      </c>
      <c r="P789" s="13">
        <f t="shared" si="1013"/>
        <v>0.1295863240069286</v>
      </c>
      <c r="Q789" s="13">
        <f t="shared" si="1014"/>
        <v>8.3159440904249621E-2</v>
      </c>
      <c r="R789" s="13">
        <f t="shared" si="1015"/>
        <v>5.048318984300236E-2</v>
      </c>
      <c r="S789" s="13">
        <f t="shared" si="1016"/>
        <v>4.4142318765281373E-2</v>
      </c>
      <c r="T789" s="13">
        <f t="shared" si="1017"/>
        <v>8.5683727145099919E-2</v>
      </c>
      <c r="U789" s="13">
        <f t="shared" si="1018"/>
        <v>6.6759943953511897E-2</v>
      </c>
      <c r="V789" s="13">
        <f t="shared" si="1019"/>
        <v>6.6829559228677336E-3</v>
      </c>
      <c r="W789" s="13">
        <f t="shared" si="1020"/>
        <v>3.6657216202319869E-2</v>
      </c>
      <c r="X789" s="13">
        <f t="shared" si="1021"/>
        <v>3.7769937806520333E-2</v>
      </c>
      <c r="Y789" s="13">
        <f t="shared" si="1022"/>
        <v>1.9458217913150385E-2</v>
      </c>
      <c r="Z789" s="13">
        <f t="shared" si="1023"/>
        <v>1.7338531928894705E-2</v>
      </c>
      <c r="AA789" s="13">
        <f t="shared" si="1024"/>
        <v>2.292880904334603E-2</v>
      </c>
      <c r="AB789" s="13">
        <f t="shared" si="1025"/>
        <v>1.5160749661570137E-2</v>
      </c>
      <c r="AC789" s="13">
        <f t="shared" si="1026"/>
        <v>5.6912095644016383E-4</v>
      </c>
      <c r="AD789" s="13">
        <f t="shared" si="1027"/>
        <v>1.2119052434925831E-2</v>
      </c>
      <c r="AE789" s="13">
        <f t="shared" si="1028"/>
        <v>1.2486923562737409E-2</v>
      </c>
      <c r="AF789" s="13">
        <f t="shared" si="1029"/>
        <v>6.4329806682035745E-3</v>
      </c>
      <c r="AG789" s="13">
        <f t="shared" si="1030"/>
        <v>2.2094174528290191E-3</v>
      </c>
      <c r="AH789" s="13">
        <f t="shared" si="1031"/>
        <v>4.4662097975219127E-3</v>
      </c>
      <c r="AI789" s="13">
        <f t="shared" si="1032"/>
        <v>5.9062019792023518E-3</v>
      </c>
      <c r="AJ789" s="13">
        <f t="shared" si="1033"/>
        <v>3.9052377072040841E-3</v>
      </c>
      <c r="AK789" s="13">
        <f t="shared" si="1034"/>
        <v>1.7214538890330193E-3</v>
      </c>
      <c r="AL789" s="13">
        <f t="shared" si="1035"/>
        <v>3.1018481454990967E-5</v>
      </c>
      <c r="AM789" s="13">
        <f t="shared" si="1036"/>
        <v>3.2052937377429515E-3</v>
      </c>
      <c r="AN789" s="13">
        <f t="shared" si="1037"/>
        <v>3.3025897127048837E-3</v>
      </c>
      <c r="AO789" s="13">
        <f t="shared" si="1038"/>
        <v>1.7014195426195942E-3</v>
      </c>
      <c r="AP789" s="13">
        <f t="shared" si="1039"/>
        <v>5.8435525084483877E-4</v>
      </c>
      <c r="AQ789" s="13">
        <f t="shared" si="1040"/>
        <v>1.5052330596728708E-4</v>
      </c>
      <c r="AR789" s="13">
        <f t="shared" si="1041"/>
        <v>9.203561195276959E-4</v>
      </c>
      <c r="AS789" s="13">
        <f t="shared" si="1042"/>
        <v>1.2170966840253554E-3</v>
      </c>
      <c r="AT789" s="13">
        <f t="shared" si="1043"/>
        <v>8.0475606498150694E-4</v>
      </c>
      <c r="AU789" s="13">
        <f t="shared" si="1044"/>
        <v>3.5474164741104892E-4</v>
      </c>
      <c r="AV789" s="13">
        <f t="shared" si="1045"/>
        <v>1.1727929917259784E-4</v>
      </c>
      <c r="AW789" s="13">
        <f t="shared" si="1046"/>
        <v>1.1740159452216842E-6</v>
      </c>
      <c r="AX789" s="13">
        <f t="shared" si="1047"/>
        <v>7.0645704359455956E-4</v>
      </c>
      <c r="AY789" s="13">
        <f t="shared" si="1048"/>
        <v>7.2790138924559429E-4</v>
      </c>
      <c r="AZ789" s="13">
        <f t="shared" si="1049"/>
        <v>3.7499833660781294E-4</v>
      </c>
      <c r="BA789" s="13">
        <f t="shared" si="1050"/>
        <v>1.2879377576530501E-4</v>
      </c>
      <c r="BB789" s="13">
        <f t="shared" si="1051"/>
        <v>3.3175820510169025E-5</v>
      </c>
      <c r="BC789" s="13">
        <f t="shared" si="1052"/>
        <v>6.8365730252591656E-6</v>
      </c>
      <c r="BD789" s="13">
        <f t="shared" si="1053"/>
        <v>1.5804888730299322E-4</v>
      </c>
      <c r="BE789" s="13">
        <f t="shared" si="1054"/>
        <v>2.0900689697058236E-4</v>
      </c>
      <c r="BF789" s="13">
        <f t="shared" si="1055"/>
        <v>1.3819737590915749E-4</v>
      </c>
      <c r="BG789" s="13">
        <f t="shared" si="1056"/>
        <v>6.0918291804393042E-5</v>
      </c>
      <c r="BH789" s="13">
        <f t="shared" si="1057"/>
        <v>2.0139881014118851E-5</v>
      </c>
      <c r="BI789" s="13">
        <f t="shared" si="1058"/>
        <v>5.3266734210510399E-6</v>
      </c>
      <c r="BJ789" s="14">
        <f t="shared" si="1059"/>
        <v>0.4326679034813784</v>
      </c>
      <c r="BK789" s="14">
        <f t="shared" si="1060"/>
        <v>0.27684460817441087</v>
      </c>
      <c r="BL789" s="14">
        <f t="shared" si="1061"/>
        <v>0.2733295224136994</v>
      </c>
      <c r="BM789" s="14">
        <f t="shared" si="1062"/>
        <v>0.41735941159822876</v>
      </c>
      <c r="BN789" s="14">
        <f t="shared" si="1063"/>
        <v>0.58209442702685432</v>
      </c>
    </row>
    <row r="790" spans="1:66" x14ac:dyDescent="0.25">
      <c r="A790" t="s">
        <v>16</v>
      </c>
      <c r="B790" t="s">
        <v>67</v>
      </c>
      <c r="C790" t="s">
        <v>68</v>
      </c>
      <c r="D790" s="11">
        <v>44450</v>
      </c>
      <c r="E790" s="10">
        <f>VLOOKUP(A790,home!$A$2:$E$405,3,FALSE)</f>
        <v>1.6373</v>
      </c>
      <c r="F790" s="10">
        <f>VLOOKUP(B790,home!$B$2:$E$405,3,FALSE)</f>
        <v>1.0778000000000001</v>
      </c>
      <c r="G790" s="10">
        <f>VLOOKUP(C790,away!$B$2:$E$405,4,FALSE)</f>
        <v>1.1136999999999999</v>
      </c>
      <c r="H790" s="10">
        <f>VLOOKUP(A790,away!$A$2:$E$405,3,FALSE)</f>
        <v>1.3301000000000001</v>
      </c>
      <c r="I790" s="10">
        <f>VLOOKUP(C790,away!$B$2:$E$405,3,FALSE)</f>
        <v>1.0172000000000001</v>
      </c>
      <c r="J790" s="10">
        <f>VLOOKUP(B790,home!$B$2:$E$405,4,FALSE)</f>
        <v>0.97289999999999999</v>
      </c>
      <c r="K790" s="12">
        <f t="shared" si="1008"/>
        <v>1.9653262765780002</v>
      </c>
      <c r="L790" s="12">
        <f t="shared" si="1009"/>
        <v>1.3163120237880002</v>
      </c>
      <c r="M790" s="13">
        <f t="shared" si="1010"/>
        <v>3.7566660890360683E-2</v>
      </c>
      <c r="N790" s="13">
        <f t="shared" si="1011"/>
        <v>7.3830745771120934E-2</v>
      </c>
      <c r="O790" s="13">
        <f t="shared" si="1012"/>
        <v>4.944944742354819E-2</v>
      </c>
      <c r="P790" s="13">
        <f t="shared" si="1013"/>
        <v>9.7184298383761539E-2</v>
      </c>
      <c r="Q790" s="13">
        <f t="shared" si="1014"/>
        <v>7.2550752341667038E-2</v>
      </c>
      <c r="R790" s="13">
        <f t="shared" si="1015"/>
        <v>3.2545451106644523E-2</v>
      </c>
      <c r="S790" s="13">
        <f t="shared" si="1016"/>
        <v>6.2853522435151132E-2</v>
      </c>
      <c r="T790" s="13">
        <f t="shared" si="1017"/>
        <v>9.5499427642201734E-2</v>
      </c>
      <c r="U790" s="13">
        <f t="shared" si="1018"/>
        <v>6.3962430242973017E-2</v>
      </c>
      <c r="V790" s="13">
        <f t="shared" si="1019"/>
        <v>1.8066774380482504E-2</v>
      </c>
      <c r="W790" s="13">
        <f t="shared" si="1020"/>
        <v>4.7528633320860381E-2</v>
      </c>
      <c r="X790" s="13">
        <f t="shared" si="1021"/>
        <v>6.2562511514459504E-2</v>
      </c>
      <c r="Y790" s="13">
        <f t="shared" si="1022"/>
        <v>4.1175893072429137E-2</v>
      </c>
      <c r="Z790" s="13">
        <f t="shared" si="1023"/>
        <v>1.4279989537093559E-2</v>
      </c>
      <c r="AA790" s="13">
        <f t="shared" si="1024"/>
        <v>2.8064838666508881E-2</v>
      </c>
      <c r="AB790" s="13">
        <f t="shared" si="1025"/>
        <v>2.7578282439606101E-2</v>
      </c>
      <c r="AC790" s="13">
        <f t="shared" si="1026"/>
        <v>2.9211519446545957E-3</v>
      </c>
      <c r="AD790" s="13">
        <f t="shared" si="1027"/>
        <v>2.3352317988831899E-2</v>
      </c>
      <c r="AE790" s="13">
        <f t="shared" si="1028"/>
        <v>3.0738936952020242E-2</v>
      </c>
      <c r="AF790" s="13">
        <f t="shared" si="1029"/>
        <v>2.0231016154202756E-2</v>
      </c>
      <c r="AG790" s="13">
        <f t="shared" si="1030"/>
        <v>8.8767766057421225E-3</v>
      </c>
      <c r="AH790" s="13">
        <f t="shared" si="1031"/>
        <v>4.6992304818107705E-3</v>
      </c>
      <c r="AI790" s="13">
        <f t="shared" si="1032"/>
        <v>9.2355211455990033E-3</v>
      </c>
      <c r="AJ790" s="13">
        <f t="shared" si="1033"/>
        <v>9.0754061926687397E-3</v>
      </c>
      <c r="AK790" s="13">
        <f t="shared" si="1034"/>
        <v>5.9453780870235276E-3</v>
      </c>
      <c r="AL790" s="13">
        <f t="shared" si="1035"/>
        <v>3.022787711073479E-4</v>
      </c>
      <c r="AM790" s="13">
        <f t="shared" si="1036"/>
        <v>9.1789848324912871E-3</v>
      </c>
      <c r="AN790" s="13">
        <f t="shared" si="1037"/>
        <v>1.2082408101175965E-2</v>
      </c>
      <c r="AO790" s="13">
        <f t="shared" si="1038"/>
        <v>7.952109529945732E-3</v>
      </c>
      <c r="AP790" s="13">
        <f t="shared" si="1039"/>
        <v>3.489152462915571E-3</v>
      </c>
      <c r="AQ790" s="13">
        <f t="shared" si="1040"/>
        <v>1.1482033349413199E-3</v>
      </c>
      <c r="AR790" s="13">
        <f t="shared" si="1041"/>
        <v>1.2371307171517188E-3</v>
      </c>
      <c r="AS790" s="13">
        <f t="shared" si="1042"/>
        <v>2.4313655059800582E-3</v>
      </c>
      <c r="AT790" s="13">
        <f t="shared" si="1043"/>
        <v>2.3892132584339876E-3</v>
      </c>
      <c r="AU790" s="13">
        <f t="shared" si="1044"/>
        <v>1.5651945323829535E-3</v>
      </c>
      <c r="AV790" s="13">
        <f t="shared" si="1045"/>
        <v>7.6902948561210853E-4</v>
      </c>
      <c r="AW790" s="13">
        <f t="shared" si="1046"/>
        <v>2.1721942327259939E-5</v>
      </c>
      <c r="AX790" s="13">
        <f t="shared" si="1047"/>
        <v>3.0066166806010076E-3</v>
      </c>
      <c r="AY790" s="13">
        <f t="shared" si="1048"/>
        <v>3.9576456875966724E-3</v>
      </c>
      <c r="AZ790" s="13">
        <f t="shared" si="1049"/>
        <v>2.6047483022381139E-3</v>
      </c>
      <c r="BA790" s="13">
        <f t="shared" si="1050"/>
        <v>1.1428871697258035E-3</v>
      </c>
      <c r="BB790" s="13">
        <f t="shared" si="1051"/>
        <v>3.7609903083577791E-4</v>
      </c>
      <c r="BC790" s="13">
        <f t="shared" si="1052"/>
        <v>9.9012735284829639E-5</v>
      </c>
      <c r="BD790" s="13">
        <f t="shared" si="1053"/>
        <v>2.7140833966404651E-4</v>
      </c>
      <c r="BE790" s="13">
        <f t="shared" si="1054"/>
        <v>5.3340594162415759E-4</v>
      </c>
      <c r="BF790" s="13">
        <f t="shared" si="1055"/>
        <v>5.2415835657839403E-4</v>
      </c>
      <c r="BG790" s="13">
        <f t="shared" si="1056"/>
        <v>3.4338073042381969E-4</v>
      </c>
      <c r="BH790" s="13">
        <f t="shared" si="1057"/>
        <v>1.687137930931199E-4</v>
      </c>
      <c r="BI790" s="13">
        <f t="shared" si="1058"/>
        <v>6.6315530157410463E-5</v>
      </c>
      <c r="BJ790" s="14">
        <f t="shared" si="1059"/>
        <v>0.52138487923128785</v>
      </c>
      <c r="BK790" s="14">
        <f t="shared" si="1060"/>
        <v>0.22285233249311451</v>
      </c>
      <c r="BL790" s="14">
        <f t="shared" si="1061"/>
        <v>0.24085530197748456</v>
      </c>
      <c r="BM790" s="14">
        <f t="shared" si="1062"/>
        <v>0.63230922357660835</v>
      </c>
      <c r="BN790" s="14">
        <f t="shared" si="1063"/>
        <v>0.36312735591710288</v>
      </c>
    </row>
    <row r="791" spans="1:66" x14ac:dyDescent="0.25">
      <c r="A791" t="s">
        <v>16</v>
      </c>
      <c r="B791" t="s">
        <v>495</v>
      </c>
      <c r="C791" t="s">
        <v>57</v>
      </c>
      <c r="D791" s="11">
        <v>44450</v>
      </c>
      <c r="E791" s="10">
        <f>VLOOKUP(A791,home!$A$2:$E$405,3,FALSE)</f>
        <v>1.6373</v>
      </c>
      <c r="F791" s="10" t="e">
        <f>VLOOKUP(B791,home!$B$2:$E$405,3,FALSE)</f>
        <v>#N/A</v>
      </c>
      <c r="G791" s="10">
        <f>VLOOKUP(C791,away!$B$2:$E$405,4,FALSE)</f>
        <v>1.0705</v>
      </c>
      <c r="H791" s="10">
        <f>VLOOKUP(A791,away!$A$2:$E$405,3,FALSE)</f>
        <v>1.3301000000000001</v>
      </c>
      <c r="I791" s="10">
        <f>VLOOKUP(C791,away!$B$2:$E$405,3,FALSE)</f>
        <v>0.96509999999999996</v>
      </c>
      <c r="J791" s="10" t="e">
        <f>VLOOKUP(B791,home!$B$2:$E$405,4,FALSE)</f>
        <v>#N/A</v>
      </c>
      <c r="K791" s="12" t="e">
        <f t="shared" si="1008"/>
        <v>#N/A</v>
      </c>
      <c r="L791" s="12" t="e">
        <f t="shared" si="1009"/>
        <v>#N/A</v>
      </c>
      <c r="M791" s="13" t="e">
        <f t="shared" si="1010"/>
        <v>#N/A</v>
      </c>
      <c r="N791" s="13" t="e">
        <f t="shared" si="1011"/>
        <v>#N/A</v>
      </c>
      <c r="O791" s="13" t="e">
        <f t="shared" si="1012"/>
        <v>#N/A</v>
      </c>
      <c r="P791" s="13" t="e">
        <f t="shared" si="1013"/>
        <v>#N/A</v>
      </c>
      <c r="Q791" s="13" t="e">
        <f t="shared" si="1014"/>
        <v>#N/A</v>
      </c>
      <c r="R791" s="13" t="e">
        <f t="shared" si="1015"/>
        <v>#N/A</v>
      </c>
      <c r="S791" s="13" t="e">
        <f t="shared" si="1016"/>
        <v>#N/A</v>
      </c>
      <c r="T791" s="13" t="e">
        <f t="shared" si="1017"/>
        <v>#N/A</v>
      </c>
      <c r="U791" s="13" t="e">
        <f t="shared" si="1018"/>
        <v>#N/A</v>
      </c>
      <c r="V791" s="13" t="e">
        <f t="shared" si="1019"/>
        <v>#N/A</v>
      </c>
      <c r="W791" s="13" t="e">
        <f t="shared" si="1020"/>
        <v>#N/A</v>
      </c>
      <c r="X791" s="13" t="e">
        <f t="shared" si="1021"/>
        <v>#N/A</v>
      </c>
      <c r="Y791" s="13" t="e">
        <f t="shared" si="1022"/>
        <v>#N/A</v>
      </c>
      <c r="Z791" s="13" t="e">
        <f t="shared" si="1023"/>
        <v>#N/A</v>
      </c>
      <c r="AA791" s="13" t="e">
        <f t="shared" si="1024"/>
        <v>#N/A</v>
      </c>
      <c r="AB791" s="13" t="e">
        <f t="shared" si="1025"/>
        <v>#N/A</v>
      </c>
      <c r="AC791" s="13" t="e">
        <f t="shared" si="1026"/>
        <v>#N/A</v>
      </c>
      <c r="AD791" s="13" t="e">
        <f t="shared" si="1027"/>
        <v>#N/A</v>
      </c>
      <c r="AE791" s="13" t="e">
        <f t="shared" si="1028"/>
        <v>#N/A</v>
      </c>
      <c r="AF791" s="13" t="e">
        <f t="shared" si="1029"/>
        <v>#N/A</v>
      </c>
      <c r="AG791" s="13" t="e">
        <f t="shared" si="1030"/>
        <v>#N/A</v>
      </c>
      <c r="AH791" s="13" t="e">
        <f t="shared" si="1031"/>
        <v>#N/A</v>
      </c>
      <c r="AI791" s="13" t="e">
        <f t="shared" si="1032"/>
        <v>#N/A</v>
      </c>
      <c r="AJ791" s="13" t="e">
        <f t="shared" si="1033"/>
        <v>#N/A</v>
      </c>
      <c r="AK791" s="13" t="e">
        <f t="shared" si="1034"/>
        <v>#N/A</v>
      </c>
      <c r="AL791" s="13" t="e">
        <f t="shared" si="1035"/>
        <v>#N/A</v>
      </c>
      <c r="AM791" s="13" t="e">
        <f t="shared" si="1036"/>
        <v>#N/A</v>
      </c>
      <c r="AN791" s="13" t="e">
        <f t="shared" si="1037"/>
        <v>#N/A</v>
      </c>
      <c r="AO791" s="13" t="e">
        <f t="shared" si="1038"/>
        <v>#N/A</v>
      </c>
      <c r="AP791" s="13" t="e">
        <f t="shared" si="1039"/>
        <v>#N/A</v>
      </c>
      <c r="AQ791" s="13" t="e">
        <f t="shared" si="1040"/>
        <v>#N/A</v>
      </c>
      <c r="AR791" s="13" t="e">
        <f t="shared" si="1041"/>
        <v>#N/A</v>
      </c>
      <c r="AS791" s="13" t="e">
        <f t="shared" si="1042"/>
        <v>#N/A</v>
      </c>
      <c r="AT791" s="13" t="e">
        <f t="shared" si="1043"/>
        <v>#N/A</v>
      </c>
      <c r="AU791" s="13" t="e">
        <f t="shared" si="1044"/>
        <v>#N/A</v>
      </c>
      <c r="AV791" s="13" t="e">
        <f t="shared" si="1045"/>
        <v>#N/A</v>
      </c>
      <c r="AW791" s="13" t="e">
        <f t="shared" si="1046"/>
        <v>#N/A</v>
      </c>
      <c r="AX791" s="13" t="e">
        <f t="shared" si="1047"/>
        <v>#N/A</v>
      </c>
      <c r="AY791" s="13" t="e">
        <f t="shared" si="1048"/>
        <v>#N/A</v>
      </c>
      <c r="AZ791" s="13" t="e">
        <f t="shared" si="1049"/>
        <v>#N/A</v>
      </c>
      <c r="BA791" s="13" t="e">
        <f t="shared" si="1050"/>
        <v>#N/A</v>
      </c>
      <c r="BB791" s="13" t="e">
        <f t="shared" si="1051"/>
        <v>#N/A</v>
      </c>
      <c r="BC791" s="13" t="e">
        <f t="shared" si="1052"/>
        <v>#N/A</v>
      </c>
      <c r="BD791" s="13" t="e">
        <f t="shared" si="1053"/>
        <v>#N/A</v>
      </c>
      <c r="BE791" s="13" t="e">
        <f t="shared" si="1054"/>
        <v>#N/A</v>
      </c>
      <c r="BF791" s="13" t="e">
        <f t="shared" si="1055"/>
        <v>#N/A</v>
      </c>
      <c r="BG791" s="13" t="e">
        <f t="shared" si="1056"/>
        <v>#N/A</v>
      </c>
      <c r="BH791" s="13" t="e">
        <f t="shared" si="1057"/>
        <v>#N/A</v>
      </c>
      <c r="BI791" s="13" t="e">
        <f t="shared" si="1058"/>
        <v>#N/A</v>
      </c>
      <c r="BJ791" s="14" t="e">
        <f t="shared" si="1059"/>
        <v>#N/A</v>
      </c>
      <c r="BK791" s="14" t="e">
        <f t="shared" si="1060"/>
        <v>#N/A</v>
      </c>
      <c r="BL791" s="14" t="e">
        <f t="shared" si="1061"/>
        <v>#N/A</v>
      </c>
      <c r="BM791" s="14" t="e">
        <f t="shared" si="1062"/>
        <v>#N/A</v>
      </c>
      <c r="BN791" s="14" t="e">
        <f t="shared" si="1063"/>
        <v>#N/A</v>
      </c>
    </row>
    <row r="792" spans="1:66" x14ac:dyDescent="0.25">
      <c r="A792" t="s">
        <v>16</v>
      </c>
      <c r="B792" t="s">
        <v>513</v>
      </c>
      <c r="C792" t="s">
        <v>254</v>
      </c>
      <c r="D792" s="11">
        <v>44450</v>
      </c>
      <c r="E792" s="10">
        <f>VLOOKUP(A792,home!$A$2:$E$405,3,FALSE)</f>
        <v>1.6373</v>
      </c>
      <c r="F792" s="10" t="e">
        <f>VLOOKUP(B792,home!$B$2:$E$405,3,FALSE)</f>
        <v>#N/A</v>
      </c>
      <c r="G792" s="10">
        <f>VLOOKUP(C792,away!$B$2:$E$405,4,FALSE)</f>
        <v>0.57479999999999998</v>
      </c>
      <c r="H792" s="10">
        <f>VLOOKUP(A792,away!$A$2:$E$405,3,FALSE)</f>
        <v>1.3301000000000001</v>
      </c>
      <c r="I792" s="10">
        <f>VLOOKUP(C792,away!$B$2:$E$405,3,FALSE)</f>
        <v>1.1497999999999999</v>
      </c>
      <c r="J792" s="10" t="e">
        <f>VLOOKUP(B792,home!$B$2:$E$405,4,FALSE)</f>
        <v>#N/A</v>
      </c>
      <c r="K792" s="12" t="e">
        <f t="shared" si="1008"/>
        <v>#N/A</v>
      </c>
      <c r="L792" s="12" t="e">
        <f t="shared" si="1009"/>
        <v>#N/A</v>
      </c>
      <c r="M792" s="13" t="e">
        <f t="shared" si="1010"/>
        <v>#N/A</v>
      </c>
      <c r="N792" s="13" t="e">
        <f t="shared" si="1011"/>
        <v>#N/A</v>
      </c>
      <c r="O792" s="13" t="e">
        <f t="shared" si="1012"/>
        <v>#N/A</v>
      </c>
      <c r="P792" s="13" t="e">
        <f t="shared" si="1013"/>
        <v>#N/A</v>
      </c>
      <c r="Q792" s="13" t="e">
        <f t="shared" si="1014"/>
        <v>#N/A</v>
      </c>
      <c r="R792" s="13" t="e">
        <f t="shared" si="1015"/>
        <v>#N/A</v>
      </c>
      <c r="S792" s="13" t="e">
        <f t="shared" si="1016"/>
        <v>#N/A</v>
      </c>
      <c r="T792" s="13" t="e">
        <f t="shared" si="1017"/>
        <v>#N/A</v>
      </c>
      <c r="U792" s="13" t="e">
        <f t="shared" si="1018"/>
        <v>#N/A</v>
      </c>
      <c r="V792" s="13" t="e">
        <f t="shared" si="1019"/>
        <v>#N/A</v>
      </c>
      <c r="W792" s="13" t="e">
        <f t="shared" si="1020"/>
        <v>#N/A</v>
      </c>
      <c r="X792" s="13" t="e">
        <f t="shared" si="1021"/>
        <v>#N/A</v>
      </c>
      <c r="Y792" s="13" t="e">
        <f t="shared" si="1022"/>
        <v>#N/A</v>
      </c>
      <c r="Z792" s="13" t="e">
        <f t="shared" si="1023"/>
        <v>#N/A</v>
      </c>
      <c r="AA792" s="13" t="e">
        <f t="shared" si="1024"/>
        <v>#N/A</v>
      </c>
      <c r="AB792" s="13" t="e">
        <f t="shared" si="1025"/>
        <v>#N/A</v>
      </c>
      <c r="AC792" s="13" t="e">
        <f t="shared" si="1026"/>
        <v>#N/A</v>
      </c>
      <c r="AD792" s="13" t="e">
        <f t="shared" si="1027"/>
        <v>#N/A</v>
      </c>
      <c r="AE792" s="13" t="e">
        <f t="shared" si="1028"/>
        <v>#N/A</v>
      </c>
      <c r="AF792" s="13" t="e">
        <f t="shared" si="1029"/>
        <v>#N/A</v>
      </c>
      <c r="AG792" s="13" t="e">
        <f t="shared" si="1030"/>
        <v>#N/A</v>
      </c>
      <c r="AH792" s="13" t="e">
        <f t="shared" si="1031"/>
        <v>#N/A</v>
      </c>
      <c r="AI792" s="13" t="e">
        <f t="shared" si="1032"/>
        <v>#N/A</v>
      </c>
      <c r="AJ792" s="13" t="e">
        <f t="shared" si="1033"/>
        <v>#N/A</v>
      </c>
      <c r="AK792" s="13" t="e">
        <f t="shared" si="1034"/>
        <v>#N/A</v>
      </c>
      <c r="AL792" s="13" t="e">
        <f t="shared" si="1035"/>
        <v>#N/A</v>
      </c>
      <c r="AM792" s="13" t="e">
        <f t="shared" si="1036"/>
        <v>#N/A</v>
      </c>
      <c r="AN792" s="13" t="e">
        <f t="shared" si="1037"/>
        <v>#N/A</v>
      </c>
      <c r="AO792" s="13" t="e">
        <f t="shared" si="1038"/>
        <v>#N/A</v>
      </c>
      <c r="AP792" s="13" t="e">
        <f t="shared" si="1039"/>
        <v>#N/A</v>
      </c>
      <c r="AQ792" s="13" t="e">
        <f t="shared" si="1040"/>
        <v>#N/A</v>
      </c>
      <c r="AR792" s="13" t="e">
        <f t="shared" si="1041"/>
        <v>#N/A</v>
      </c>
      <c r="AS792" s="13" t="e">
        <f t="shared" si="1042"/>
        <v>#N/A</v>
      </c>
      <c r="AT792" s="13" t="e">
        <f t="shared" si="1043"/>
        <v>#N/A</v>
      </c>
      <c r="AU792" s="13" t="e">
        <f t="shared" si="1044"/>
        <v>#N/A</v>
      </c>
      <c r="AV792" s="13" t="e">
        <f t="shared" si="1045"/>
        <v>#N/A</v>
      </c>
      <c r="AW792" s="13" t="e">
        <f t="shared" si="1046"/>
        <v>#N/A</v>
      </c>
      <c r="AX792" s="13" t="e">
        <f t="shared" si="1047"/>
        <v>#N/A</v>
      </c>
      <c r="AY792" s="13" t="e">
        <f t="shared" si="1048"/>
        <v>#N/A</v>
      </c>
      <c r="AZ792" s="13" t="e">
        <f t="shared" si="1049"/>
        <v>#N/A</v>
      </c>
      <c r="BA792" s="13" t="e">
        <f t="shared" si="1050"/>
        <v>#N/A</v>
      </c>
      <c r="BB792" s="13" t="e">
        <f t="shared" si="1051"/>
        <v>#N/A</v>
      </c>
      <c r="BC792" s="13" t="e">
        <f t="shared" si="1052"/>
        <v>#N/A</v>
      </c>
      <c r="BD792" s="13" t="e">
        <f t="shared" si="1053"/>
        <v>#N/A</v>
      </c>
      <c r="BE792" s="13" t="e">
        <f t="shared" si="1054"/>
        <v>#N/A</v>
      </c>
      <c r="BF792" s="13" t="e">
        <f t="shared" si="1055"/>
        <v>#N/A</v>
      </c>
      <c r="BG792" s="13" t="e">
        <f t="shared" si="1056"/>
        <v>#N/A</v>
      </c>
      <c r="BH792" s="13" t="e">
        <f t="shared" si="1057"/>
        <v>#N/A</v>
      </c>
      <c r="BI792" s="13" t="e">
        <f t="shared" si="1058"/>
        <v>#N/A</v>
      </c>
      <c r="BJ792" s="14" t="e">
        <f t="shared" si="1059"/>
        <v>#N/A</v>
      </c>
      <c r="BK792" s="14" t="e">
        <f t="shared" si="1060"/>
        <v>#N/A</v>
      </c>
      <c r="BL792" s="14" t="e">
        <f t="shared" si="1061"/>
        <v>#N/A</v>
      </c>
      <c r="BM792" s="14" t="e">
        <f t="shared" si="1062"/>
        <v>#N/A</v>
      </c>
      <c r="BN792" s="14" t="e">
        <f t="shared" si="1063"/>
        <v>#N/A</v>
      </c>
    </row>
    <row r="793" spans="1:66" x14ac:dyDescent="0.25">
      <c r="A793" t="s">
        <v>16</v>
      </c>
      <c r="B793" t="s">
        <v>322</v>
      </c>
      <c r="C793" t="s">
        <v>257</v>
      </c>
      <c r="D793" s="11">
        <v>44450</v>
      </c>
      <c r="E793" s="10">
        <f>VLOOKUP(A793,home!$A$2:$E$405,3,FALSE)</f>
        <v>1.6373</v>
      </c>
      <c r="F793" s="10">
        <f>VLOOKUP(B793,home!$B$2:$E$405,3,FALSE)</f>
        <v>1.4371</v>
      </c>
      <c r="G793" s="10">
        <f>VLOOKUP(C793,away!$B$2:$E$405,4,FALSE)</f>
        <v>1.4012</v>
      </c>
      <c r="H793" s="10">
        <f>VLOOKUP(A793,away!$A$2:$E$405,3,FALSE)</f>
        <v>1.3301000000000001</v>
      </c>
      <c r="I793" s="10">
        <f>VLOOKUP(C793,away!$B$2:$E$405,3,FALSE)</f>
        <v>0.53069999999999995</v>
      </c>
      <c r="J793" s="10">
        <f>VLOOKUP(B793,home!$B$2:$E$405,4,FALSE)</f>
        <v>0.70760000000000001</v>
      </c>
      <c r="K793" s="12">
        <f t="shared" si="1008"/>
        <v>3.2969729185960004</v>
      </c>
      <c r="L793" s="12">
        <f t="shared" si="1009"/>
        <v>0.49948356793199999</v>
      </c>
      <c r="M793" s="13">
        <f t="shared" si="1010"/>
        <v>2.245018360281963E-2</v>
      </c>
      <c r="N793" s="13">
        <f t="shared" si="1011"/>
        <v>7.4017647356004301E-2</v>
      </c>
      <c r="O793" s="13">
        <f t="shared" si="1012"/>
        <v>1.1213497806664833E-2</v>
      </c>
      <c r="P793" s="13">
        <f t="shared" si="1013"/>
        <v>3.6970598591309599E-2</v>
      </c>
      <c r="Q793" s="13">
        <f t="shared" si="1014"/>
        <v>0.12201708941546756</v>
      </c>
      <c r="R793" s="13">
        <f t="shared" si="1015"/>
        <v>2.8004789467353033E-3</v>
      </c>
      <c r="S793" s="13">
        <f t="shared" si="1016"/>
        <v>1.5220645679130184E-2</v>
      </c>
      <c r="T793" s="13">
        <f t="shared" si="1017"/>
        <v>6.0945531169915614E-2</v>
      </c>
      <c r="U793" s="13">
        <f t="shared" si="1018"/>
        <v>9.233103246484544E-3</v>
      </c>
      <c r="V793" s="13">
        <f t="shared" si="1019"/>
        <v>2.7850125200609274E-3</v>
      </c>
      <c r="W793" s="13">
        <f t="shared" si="1020"/>
        <v>0.13409567980290107</v>
      </c>
      <c r="X793" s="13">
        <f t="shared" si="1021"/>
        <v>6.6978588592220056E-2</v>
      </c>
      <c r="Y793" s="13">
        <f t="shared" si="1022"/>
        <v>1.6727352202545814E-2</v>
      </c>
      <c r="Z793" s="13">
        <f t="shared" si="1023"/>
        <v>4.6626440541126622E-4</v>
      </c>
      <c r="AA793" s="13">
        <f t="shared" si="1024"/>
        <v>1.5372611175462111E-3</v>
      </c>
      <c r="AB793" s="13">
        <f t="shared" si="1025"/>
        <v>2.5341541366802412E-3</v>
      </c>
      <c r="AC793" s="13">
        <f t="shared" si="1026"/>
        <v>2.8664459323734777E-4</v>
      </c>
      <c r="AD793" s="13">
        <f t="shared" si="1027"/>
        <v>0.11052745620272138</v>
      </c>
      <c r="AE793" s="13">
        <f t="shared" si="1028"/>
        <v>5.5206648178583138E-2</v>
      </c>
      <c r="AF793" s="13">
        <f t="shared" si="1029"/>
        <v>1.3787406802902677E-2</v>
      </c>
      <c r="AG793" s="13">
        <f t="shared" si="1030"/>
        <v>2.2955277141479195E-3</v>
      </c>
      <c r="AH793" s="13">
        <f t="shared" si="1031"/>
        <v>5.8222852203627944E-5</v>
      </c>
      <c r="AI793" s="13">
        <f t="shared" si="1032"/>
        <v>1.9195916695877876E-4</v>
      </c>
      <c r="AJ793" s="13">
        <f t="shared" si="1033"/>
        <v>3.16442087469671E-4</v>
      </c>
      <c r="AK793" s="13">
        <f t="shared" si="1034"/>
        <v>3.4776699756383064E-4</v>
      </c>
      <c r="AL793" s="13">
        <f t="shared" si="1035"/>
        <v>1.8881666862833543E-5</v>
      </c>
      <c r="AM793" s="13">
        <f t="shared" si="1036"/>
        <v>7.2881205972335605E-2</v>
      </c>
      <c r="AN793" s="13">
        <f t="shared" si="1037"/>
        <v>3.6402964794249176E-2</v>
      </c>
      <c r="AO793" s="13">
        <f t="shared" si="1038"/>
        <v>9.0913413693672809E-3</v>
      </c>
      <c r="AP793" s="13">
        <f t="shared" si="1039"/>
        <v>1.5136585414864548E-3</v>
      </c>
      <c r="AQ793" s="13">
        <f t="shared" si="1040"/>
        <v>1.8901189223310041E-4</v>
      </c>
      <c r="AR793" s="13">
        <f t="shared" si="1041"/>
        <v>5.8162715907691213E-6</v>
      </c>
      <c r="AS793" s="13">
        <f t="shared" si="1042"/>
        <v>1.9176089921965071E-5</v>
      </c>
      <c r="AT793" s="13">
        <f t="shared" si="1043"/>
        <v>3.1611524578640271E-5</v>
      </c>
      <c r="AU793" s="13">
        <f t="shared" si="1044"/>
        <v>3.4740780150436273E-5</v>
      </c>
      <c r="AV793" s="13">
        <f t="shared" si="1045"/>
        <v>2.8634852831721469E-5</v>
      </c>
      <c r="AW793" s="13">
        <f t="shared" si="1046"/>
        <v>8.6372286237360253E-7</v>
      </c>
      <c r="AX793" s="13">
        <f t="shared" si="1047"/>
        <v>4.0047893727567917E-2</v>
      </c>
      <c r="AY793" s="13">
        <f t="shared" si="1048"/>
        <v>2.0003264847207186E-2</v>
      </c>
      <c r="AZ793" s="13">
        <f t="shared" si="1049"/>
        <v>4.9956510480858992E-3</v>
      </c>
      <c r="BA793" s="13">
        <f t="shared" si="1050"/>
        <v>8.3174853654706014E-4</v>
      </c>
      <c r="BB793" s="13">
        <f t="shared" si="1051"/>
        <v>1.0386118166418626E-4</v>
      </c>
      <c r="BC793" s="13">
        <f t="shared" si="1052"/>
        <v>1.0375390717452278E-5</v>
      </c>
      <c r="BD793" s="13">
        <f t="shared" si="1053"/>
        <v>4.8418868103648147E-7</v>
      </c>
      <c r="BE793" s="13">
        <f t="shared" si="1054"/>
        <v>1.596356968867996E-6</v>
      </c>
      <c r="BF793" s="13">
        <f t="shared" si="1055"/>
        <v>2.6315728473848916E-6</v>
      </c>
      <c r="BG793" s="13">
        <f t="shared" si="1056"/>
        <v>2.8920748037135177E-6</v>
      </c>
      <c r="BH793" s="13">
        <f t="shared" si="1057"/>
        <v>2.383773076599328E-6</v>
      </c>
      <c r="BI793" s="13">
        <f t="shared" si="1058"/>
        <v>1.5718470555252511E-6</v>
      </c>
      <c r="BJ793" s="14">
        <f t="shared" si="1059"/>
        <v>0.84266990473887082</v>
      </c>
      <c r="BK793" s="14">
        <f t="shared" si="1060"/>
        <v>9.7735231500627712E-2</v>
      </c>
      <c r="BL793" s="14">
        <f t="shared" si="1061"/>
        <v>2.8364425690813697E-2</v>
      </c>
      <c r="BM793" s="14">
        <f t="shared" si="1062"/>
        <v>0.67976392949237729</v>
      </c>
      <c r="BN793" s="14">
        <f t="shared" si="1063"/>
        <v>0.2694694957190012</v>
      </c>
    </row>
    <row r="794" spans="1:66" x14ac:dyDescent="0.25">
      <c r="A794" t="s">
        <v>69</v>
      </c>
      <c r="B794" t="s">
        <v>263</v>
      </c>
      <c r="C794" t="s">
        <v>259</v>
      </c>
      <c r="D794" s="11">
        <v>44450</v>
      </c>
      <c r="E794" s="10">
        <f>VLOOKUP(A794,home!$A$2:$E$405,3,FALSE)</f>
        <v>1.3526</v>
      </c>
      <c r="F794" s="10">
        <f>VLOOKUP(B794,home!$B$2:$E$405,3,FALSE)</f>
        <v>0.7782</v>
      </c>
      <c r="G794" s="10">
        <f>VLOOKUP(C794,away!$B$2:$E$405,4,FALSE)</f>
        <v>0.9728</v>
      </c>
      <c r="H794" s="10">
        <f>VLOOKUP(A794,away!$A$2:$E$405,3,FALSE)</f>
        <v>1.3421000000000001</v>
      </c>
      <c r="I794" s="10">
        <f>VLOOKUP(C794,away!$B$2:$E$405,3,FALSE)</f>
        <v>1.2941</v>
      </c>
      <c r="J794" s="10">
        <f>VLOOKUP(B794,home!$B$2:$E$405,4,FALSE)</f>
        <v>1.2548999999999999</v>
      </c>
      <c r="K794" s="12">
        <f t="shared" si="1008"/>
        <v>1.023962781696</v>
      </c>
      <c r="L794" s="12">
        <f t="shared" si="1009"/>
        <v>2.179524889389</v>
      </c>
      <c r="M794" s="13">
        <f t="shared" si="1010"/>
        <v>4.0620286442887739E-2</v>
      </c>
      <c r="N794" s="13">
        <f t="shared" si="1011"/>
        <v>4.1593661499347637E-2</v>
      </c>
      <c r="O794" s="13">
        <f t="shared" si="1012"/>
        <v>8.8532925316384389E-2</v>
      </c>
      <c r="P794" s="13">
        <f t="shared" si="1013"/>
        <v>9.0654420478649175E-2</v>
      </c>
      <c r="Q794" s="13">
        <f t="shared" si="1014"/>
        <v>2.1295180664896916E-2</v>
      </c>
      <c r="R794" s="13">
        <f t="shared" si="1015"/>
        <v>9.6479857128738661E-2</v>
      </c>
      <c r="S794" s="13">
        <f t="shared" si="1016"/>
        <v>5.0579554404882036E-2</v>
      </c>
      <c r="T794" s="13">
        <f t="shared" si="1017"/>
        <v>4.6413376283178223E-2</v>
      </c>
      <c r="U794" s="13">
        <f t="shared" si="1018"/>
        <v>9.8791782883175888E-2</v>
      </c>
      <c r="V794" s="13">
        <f t="shared" si="1019"/>
        <v>1.2542337815722199E-2</v>
      </c>
      <c r="W794" s="13">
        <f t="shared" si="1020"/>
        <v>7.2684908101155726E-3</v>
      </c>
      <c r="X794" s="13">
        <f t="shared" si="1021"/>
        <v>1.5841856628942105E-2</v>
      </c>
      <c r="Y794" s="13">
        <f t="shared" si="1022"/>
        <v>1.7263860408455723E-2</v>
      </c>
      <c r="Z794" s="13">
        <f t="shared" si="1023"/>
        <v>7.0093416645593556E-2</v>
      </c>
      <c r="AA794" s="13">
        <f t="shared" si="1024"/>
        <v>7.1773049886998674E-2</v>
      </c>
      <c r="AB794" s="13">
        <f t="shared" si="1025"/>
        <v>3.6746465906548474E-2</v>
      </c>
      <c r="AC794" s="13">
        <f t="shared" si="1026"/>
        <v>1.7494620079341302E-3</v>
      </c>
      <c r="AD794" s="13">
        <f t="shared" si="1027"/>
        <v>1.8606660171644385E-3</v>
      </c>
      <c r="AE794" s="13">
        <f t="shared" si="1028"/>
        <v>4.0553678952501941E-3</v>
      </c>
      <c r="AF794" s="13">
        <f t="shared" si="1029"/>
        <v>4.4193876316634415E-3</v>
      </c>
      <c r="AG794" s="13">
        <f t="shared" si="1030"/>
        <v>3.210721779689459E-3</v>
      </c>
      <c r="AH794" s="13">
        <f t="shared" si="1031"/>
        <v>3.8192586540346095E-2</v>
      </c>
      <c r="AI794" s="13">
        <f t="shared" si="1032"/>
        <v>3.9107787154017991E-2</v>
      </c>
      <c r="AJ794" s="13">
        <f t="shared" si="1033"/>
        <v>2.0022459260101679E-2</v>
      </c>
      <c r="AK794" s="13">
        <f t="shared" si="1034"/>
        <v>6.8340843601228489E-3</v>
      </c>
      <c r="AL794" s="13">
        <f t="shared" si="1035"/>
        <v>1.561746391933201E-4</v>
      </c>
      <c r="AM794" s="13">
        <f t="shared" si="1036"/>
        <v>3.8105055014858323E-4</v>
      </c>
      <c r="AN794" s="13">
        <f t="shared" si="1037"/>
        <v>8.305091581642084E-4</v>
      </c>
      <c r="AO794" s="13">
        <f t="shared" si="1038"/>
        <v>9.0505769054219918E-4</v>
      </c>
      <c r="AP794" s="13">
        <f t="shared" si="1039"/>
        <v>6.5753192095655011E-4</v>
      </c>
      <c r="AQ794" s="13">
        <f t="shared" si="1040"/>
        <v>3.5827679682314038E-4</v>
      </c>
      <c r="AR794" s="13">
        <f t="shared" si="1041"/>
        <v>1.6648338590965532E-2</v>
      </c>
      <c r="AS794" s="13">
        <f t="shared" si="1042"/>
        <v>1.7047279094221927E-2</v>
      </c>
      <c r="AT794" s="13">
        <f t="shared" si="1043"/>
        <v>8.7278896608337774E-3</v>
      </c>
      <c r="AU794" s="13">
        <f t="shared" si="1044"/>
        <v>2.9790113918143706E-3</v>
      </c>
      <c r="AV794" s="13">
        <f t="shared" si="1045"/>
        <v>7.6259919786657879E-4</v>
      </c>
      <c r="AW794" s="13">
        <f t="shared" si="1046"/>
        <v>9.6817533589327228E-6</v>
      </c>
      <c r="AX794" s="13">
        <f t="shared" si="1047"/>
        <v>6.5030263549489028E-5</v>
      </c>
      <c r="AY794" s="13">
        <f t="shared" si="1048"/>
        <v>1.4173507796963759E-4</v>
      </c>
      <c r="AZ794" s="13">
        <f t="shared" si="1049"/>
        <v>1.5445756506715788E-4</v>
      </c>
      <c r="BA794" s="13">
        <f t="shared" si="1050"/>
        <v>1.1221470247276384E-4</v>
      </c>
      <c r="BB794" s="13">
        <f t="shared" si="1051"/>
        <v>6.1143684248692531E-5</v>
      </c>
      <c r="BC794" s="13">
        <f t="shared" si="1052"/>
        <v>2.6652836329793517E-5</v>
      </c>
      <c r="BD794" s="13">
        <f t="shared" si="1053"/>
        <v>6.0475780543307947E-3</v>
      </c>
      <c r="BE794" s="13">
        <f t="shared" si="1054"/>
        <v>6.1924948470362439E-3</v>
      </c>
      <c r="BF794" s="13">
        <f t="shared" si="1055"/>
        <v>3.1704421246046893E-3</v>
      </c>
      <c r="BG794" s="13">
        <f t="shared" si="1056"/>
        <v>1.0821382457054645E-3</v>
      </c>
      <c r="BH794" s="13">
        <f t="shared" si="1057"/>
        <v>2.7701732206304925E-4</v>
      </c>
      <c r="BI794" s="13">
        <f t="shared" si="1058"/>
        <v>5.6731085535531331E-5</v>
      </c>
      <c r="BJ794" s="14">
        <f t="shared" si="1059"/>
        <v>0.16691622986497595</v>
      </c>
      <c r="BK794" s="14">
        <f t="shared" si="1060"/>
        <v>0.19644397086723825</v>
      </c>
      <c r="BL794" s="14">
        <f t="shared" si="1061"/>
        <v>0.5594725180514124</v>
      </c>
      <c r="BM794" s="14">
        <f t="shared" si="1062"/>
        <v>0.61361775057370505</v>
      </c>
      <c r="BN794" s="14">
        <f t="shared" si="1063"/>
        <v>0.37917633153090458</v>
      </c>
    </row>
    <row r="795" spans="1:66" x14ac:dyDescent="0.25">
      <c r="A795" t="s">
        <v>69</v>
      </c>
      <c r="B795" t="s">
        <v>324</v>
      </c>
      <c r="C795" t="s">
        <v>90</v>
      </c>
      <c r="D795" s="11">
        <v>44450</v>
      </c>
      <c r="E795" s="10">
        <f>VLOOKUP(A795,home!$A$2:$E$405,3,FALSE)</f>
        <v>1.3526</v>
      </c>
      <c r="F795" s="10">
        <f>VLOOKUP(B795,home!$B$2:$E$405,3,FALSE)</f>
        <v>0.93389999999999995</v>
      </c>
      <c r="G795" s="10">
        <f>VLOOKUP(C795,away!$B$2:$E$405,4,FALSE)</f>
        <v>0.72940000000000005</v>
      </c>
      <c r="H795" s="10">
        <f>VLOOKUP(A795,away!$A$2:$E$405,3,FALSE)</f>
        <v>1.3421000000000001</v>
      </c>
      <c r="I795" s="10">
        <f>VLOOKUP(C795,away!$B$2:$E$405,3,FALSE)</f>
        <v>1.4819</v>
      </c>
      <c r="J795" s="10">
        <f>VLOOKUP(B795,home!$B$2:$E$405,4,FALSE)</f>
        <v>0.82350000000000001</v>
      </c>
      <c r="K795" s="12">
        <f t="shared" si="1008"/>
        <v>0.92137307631600007</v>
      </c>
      <c r="L795" s="12">
        <f t="shared" si="1009"/>
        <v>1.6378245547650001</v>
      </c>
      <c r="M795" s="13">
        <f t="shared" si="1010"/>
        <v>7.7366792255216366E-2</v>
      </c>
      <c r="N795" s="13">
        <f t="shared" si="1011"/>
        <v>7.1283679384889595E-2</v>
      </c>
      <c r="O795" s="13">
        <f t="shared" si="1012"/>
        <v>0.12671323207899601</v>
      </c>
      <c r="P795" s="13">
        <f t="shared" si="1013"/>
        <v>0.11675016045056782</v>
      </c>
      <c r="Q795" s="13">
        <f t="shared" si="1014"/>
        <v>3.2839431482989567E-2</v>
      </c>
      <c r="R795" s="13">
        <f t="shared" si="1015"/>
        <v>0.10376702145630788</v>
      </c>
      <c r="S795" s="13">
        <f t="shared" si="1016"/>
        <v>4.404538293467343E-2</v>
      </c>
      <c r="T795" s="13">
        <f t="shared" si="1017"/>
        <v>5.3785227247363128E-2</v>
      </c>
      <c r="U795" s="13">
        <f t="shared" si="1018"/>
        <v>9.5608139779346776E-2</v>
      </c>
      <c r="V795" s="13">
        <f t="shared" si="1019"/>
        <v>7.3851747483690252E-3</v>
      </c>
      <c r="W795" s="13">
        <f t="shared" si="1020"/>
        <v>1.0085789336650205E-2</v>
      </c>
      <c r="X795" s="13">
        <f t="shared" si="1021"/>
        <v>1.651875342975271E-2</v>
      </c>
      <c r="Y795" s="13">
        <f t="shared" si="1022"/>
        <v>1.3527409990678776E-2</v>
      </c>
      <c r="Z795" s="13">
        <f t="shared" si="1023"/>
        <v>5.6650725238655886E-2</v>
      </c>
      <c r="AA795" s="13">
        <f t="shared" si="1024"/>
        <v>5.2196452988672835E-2</v>
      </c>
      <c r="AB795" s="13">
        <f t="shared" si="1025"/>
        <v>2.4046203231478477E-2</v>
      </c>
      <c r="AC795" s="13">
        <f t="shared" si="1026"/>
        <v>6.9653619441730765E-4</v>
      </c>
      <c r="AD795" s="13">
        <f t="shared" si="1027"/>
        <v>2.3231936870461265E-3</v>
      </c>
      <c r="AE795" s="13">
        <f t="shared" si="1028"/>
        <v>3.8049836661191816E-3</v>
      </c>
      <c r="AF795" s="13">
        <f t="shared" si="1029"/>
        <v>3.1159478394248729E-3</v>
      </c>
      <c r="AG795" s="13">
        <f t="shared" si="1030"/>
        <v>1.7011252942590021E-3</v>
      </c>
      <c r="AH795" s="13">
        <f t="shared" si="1031"/>
        <v>2.3195987210278986E-2</v>
      </c>
      <c r="AI795" s="13">
        <f t="shared" si="1032"/>
        <v>2.1372158094121341E-2</v>
      </c>
      <c r="AJ795" s="13">
        <f t="shared" si="1033"/>
        <v>9.8458655253462393E-3</v>
      </c>
      <c r="AK795" s="13">
        <f t="shared" si="1034"/>
        <v>3.0239051360273061E-3</v>
      </c>
      <c r="AL795" s="13">
        <f t="shared" si="1035"/>
        <v>4.2044246678646876E-5</v>
      </c>
      <c r="AM795" s="13">
        <f t="shared" si="1036"/>
        <v>4.2810562286232028E-4</v>
      </c>
      <c r="AN795" s="13">
        <f t="shared" si="1037"/>
        <v>7.0116190115687281E-4</v>
      </c>
      <c r="AO795" s="13">
        <f t="shared" si="1038"/>
        <v>5.7419008929021804E-4</v>
      </c>
      <c r="AP795" s="13">
        <f t="shared" si="1039"/>
        <v>3.1347420911407567E-4</v>
      </c>
      <c r="AQ795" s="13">
        <f t="shared" si="1040"/>
        <v>1.2835393924314292E-4</v>
      </c>
      <c r="AR795" s="13">
        <f t="shared" si="1041"/>
        <v>7.5981914850019629E-3</v>
      </c>
      <c r="AS795" s="13">
        <f t="shared" si="1042"/>
        <v>7.0007690629742955E-3</v>
      </c>
      <c r="AT795" s="13">
        <f t="shared" si="1043"/>
        <v>3.225160064065253E-3</v>
      </c>
      <c r="AU795" s="13">
        <f t="shared" si="1044"/>
        <v>9.9052521661310367E-4</v>
      </c>
      <c r="AV795" s="13">
        <f t="shared" si="1045"/>
        <v>2.2816081649984686E-4</v>
      </c>
      <c r="AW795" s="13">
        <f t="shared" si="1046"/>
        <v>1.7624100881690028E-6</v>
      </c>
      <c r="AX795" s="13">
        <f t="shared" si="1047"/>
        <v>6.574083245413887E-5</v>
      </c>
      <c r="AY795" s="13">
        <f t="shared" si="1048"/>
        <v>1.0767194964408047E-4</v>
      </c>
      <c r="AZ795" s="13">
        <f t="shared" si="1049"/>
        <v>8.8173881493247805E-5</v>
      </c>
      <c r="BA795" s="13">
        <f t="shared" si="1050"/>
        <v>4.8137782732860146E-5</v>
      </c>
      <c r="BB795" s="13">
        <f t="shared" si="1051"/>
        <v>1.971031064295525E-5</v>
      </c>
      <c r="BC795" s="13">
        <f t="shared" si="1052"/>
        <v>6.4564061506156043E-6</v>
      </c>
      <c r="BD795" s="13">
        <f t="shared" si="1053"/>
        <v>2.0740840976570937E-3</v>
      </c>
      <c r="BE795" s="13">
        <f t="shared" si="1054"/>
        <v>1.9110052455964116E-3</v>
      </c>
      <c r="BF795" s="13">
        <f t="shared" si="1055"/>
        <v>8.8037439099558927E-4</v>
      </c>
      <c r="BG795" s="13">
        <f t="shared" si="1056"/>
        <v>2.7038442031381048E-4</v>
      </c>
      <c r="BH795" s="13">
        <f t="shared" si="1057"/>
        <v>6.2281231283113465E-5</v>
      </c>
      <c r="BI795" s="13">
        <f t="shared" si="1058"/>
        <v>1.1476849932814116E-5</v>
      </c>
      <c r="BJ795" s="14">
        <f t="shared" si="1059"/>
        <v>0.21146671828395772</v>
      </c>
      <c r="BK795" s="14">
        <f t="shared" si="1060"/>
        <v>0.24639376277956671</v>
      </c>
      <c r="BL795" s="14">
        <f t="shared" si="1061"/>
        <v>0.48402137838150905</v>
      </c>
      <c r="BM795" s="14">
        <f t="shared" si="1062"/>
        <v>0.46970635803516614</v>
      </c>
      <c r="BN795" s="14">
        <f t="shared" si="1063"/>
        <v>0.52872031710896727</v>
      </c>
    </row>
    <row r="796" spans="1:66" x14ac:dyDescent="0.25">
      <c r="A796" t="s">
        <v>69</v>
      </c>
      <c r="B796" t="s">
        <v>359</v>
      </c>
      <c r="C796" t="s">
        <v>73</v>
      </c>
      <c r="D796" s="11">
        <v>44450</v>
      </c>
      <c r="E796" s="10">
        <f>VLOOKUP(A796,home!$A$2:$E$405,3,FALSE)</f>
        <v>1.3526</v>
      </c>
      <c r="F796" s="10">
        <f>VLOOKUP(B796,home!$B$2:$E$405,3,FALSE)</f>
        <v>1.3546</v>
      </c>
      <c r="G796" s="10">
        <f>VLOOKUP(C796,away!$B$2:$E$405,4,FALSE)</f>
        <v>0.93389999999999995</v>
      </c>
      <c r="H796" s="10">
        <f>VLOOKUP(A796,away!$A$2:$E$405,3,FALSE)</f>
        <v>1.3421000000000001</v>
      </c>
      <c r="I796" s="10">
        <f>VLOOKUP(C796,away!$B$2:$E$405,3,FALSE)</f>
        <v>0.70589999999999997</v>
      </c>
      <c r="J796" s="10">
        <f>VLOOKUP(B796,home!$B$2:$E$405,4,FALSE)</f>
        <v>0.82330000000000003</v>
      </c>
      <c r="K796" s="12">
        <f t="shared" si="1008"/>
        <v>1.7111214274440001</v>
      </c>
      <c r="L796" s="12">
        <f t="shared" si="1009"/>
        <v>0.77998486148699997</v>
      </c>
      <c r="M796" s="13">
        <f t="shared" si="1010"/>
        <v>8.2818294913902621E-2</v>
      </c>
      <c r="N796" s="13">
        <f t="shared" si="1011"/>
        <v>0.14171215901155523</v>
      </c>
      <c r="O796" s="13">
        <f t="shared" si="1012"/>
        <v>6.4597016287009854E-2</v>
      </c>
      <c r="P796" s="13">
        <f t="shared" si="1013"/>
        <v>0.11053333871765161</v>
      </c>
      <c r="Q796" s="13">
        <f t="shared" si="1014"/>
        <v>0.12124335590701177</v>
      </c>
      <c r="R796" s="13">
        <f t="shared" si="1015"/>
        <v>2.5192347400548425E-2</v>
      </c>
      <c r="S796" s="13">
        <f t="shared" si="1016"/>
        <v>3.6880797234392665E-2</v>
      </c>
      <c r="T796" s="13">
        <f t="shared" si="1017"/>
        <v>9.4567982163349606E-2</v>
      </c>
      <c r="U796" s="13">
        <f t="shared" si="1018"/>
        <v>4.3107165444691571E-2</v>
      </c>
      <c r="V796" s="13">
        <f t="shared" si="1019"/>
        <v>5.4692124583290277E-3</v>
      </c>
      <c r="W796" s="13">
        <f t="shared" si="1020"/>
        <v>6.9154034742568968E-2</v>
      </c>
      <c r="X796" s="13">
        <f t="shared" si="1021"/>
        <v>5.3939100209949839E-2</v>
      </c>
      <c r="Y796" s="13">
        <f t="shared" si="1022"/>
        <v>2.1035840802995566E-2</v>
      </c>
      <c r="Z796" s="13">
        <f t="shared" si="1023"/>
        <v>6.5498831992497168E-3</v>
      </c>
      <c r="AA796" s="13">
        <f t="shared" si="1024"/>
        <v>1.1207645489491651E-2</v>
      </c>
      <c r="AB796" s="13">
        <f t="shared" si="1025"/>
        <v>9.5888211741326328E-3</v>
      </c>
      <c r="AC796" s="13">
        <f t="shared" si="1026"/>
        <v>4.5621736855044236E-4</v>
      </c>
      <c r="AD796" s="13">
        <f t="shared" si="1027"/>
        <v>2.958273766055414E-2</v>
      </c>
      <c r="AE796" s="13">
        <f t="shared" si="1028"/>
        <v>2.3074087536573577E-2</v>
      </c>
      <c r="AF796" s="13">
        <f t="shared" si="1029"/>
        <v>8.9987194855766263E-3</v>
      </c>
      <c r="AG796" s="13">
        <f t="shared" si="1030"/>
        <v>2.339621657172618E-3</v>
      </c>
      <c r="AH796" s="13">
        <f t="shared" si="1031"/>
        <v>1.2772024349807045E-3</v>
      </c>
      <c r="AI796" s="13">
        <f t="shared" si="1032"/>
        <v>2.1854484536791359E-3</v>
      </c>
      <c r="AJ796" s="13">
        <f t="shared" si="1033"/>
        <v>1.869783838832363E-3</v>
      </c>
      <c r="AK796" s="13">
        <f t="shared" si="1034"/>
        <v>1.0664757304381851E-3</v>
      </c>
      <c r="AL796" s="13">
        <f t="shared" si="1035"/>
        <v>2.4355598713683058E-5</v>
      </c>
      <c r="AM796" s="13">
        <f t="shared" si="1036"/>
        <v>1.0123931258685758E-2</v>
      </c>
      <c r="AN796" s="13">
        <f t="shared" si="1037"/>
        <v>7.8965131205099206E-3</v>
      </c>
      <c r="AO796" s="13">
        <f t="shared" si="1038"/>
        <v>3.0795803462656036E-3</v>
      </c>
      <c r="AP796" s="13">
        <f t="shared" si="1039"/>
        <v>8.0067534994002155E-4</v>
      </c>
      <c r="AQ796" s="13">
        <f t="shared" si="1040"/>
        <v>1.5612866297975571E-4</v>
      </c>
      <c r="AR796" s="13">
        <f t="shared" si="1041"/>
        <v>1.9923971286785682E-4</v>
      </c>
      <c r="AS796" s="13">
        <f t="shared" si="1042"/>
        <v>3.409233418859799E-4</v>
      </c>
      <c r="AT796" s="13">
        <f t="shared" si="1043"/>
        <v>2.9168061770845844E-4</v>
      </c>
      <c r="AU796" s="13">
        <f t="shared" si="1044"/>
        <v>1.6636698497701503E-4</v>
      </c>
      <c r="AV796" s="13">
        <f t="shared" si="1045"/>
        <v>7.1168528203356102E-5</v>
      </c>
      <c r="AW796" s="13">
        <f t="shared" si="1046"/>
        <v>9.0294918971218995E-7</v>
      </c>
      <c r="AX796" s="13">
        <f t="shared" si="1047"/>
        <v>2.8872126177845506E-3</v>
      </c>
      <c r="AY796" s="13">
        <f t="shared" si="1048"/>
        <v>2.2519821337662013E-3</v>
      </c>
      <c r="AZ796" s="13">
        <f t="shared" si="1049"/>
        <v>8.7825598633841447E-4</v>
      </c>
      <c r="BA796" s="13">
        <f t="shared" si="1050"/>
        <v>2.2834212461809897E-4</v>
      </c>
      <c r="BB796" s="13">
        <f t="shared" si="1051"/>
        <v>4.4525850110473794E-5</v>
      </c>
      <c r="BC796" s="13">
        <f t="shared" si="1052"/>
        <v>6.9458978062017664E-6</v>
      </c>
      <c r="BD796" s="13">
        <f t="shared" si="1053"/>
        <v>2.5900659973990815E-5</v>
      </c>
      <c r="BE796" s="13">
        <f t="shared" si="1054"/>
        <v>4.4319174266436846E-5</v>
      </c>
      <c r="BF796" s="13">
        <f t="shared" si="1055"/>
        <v>3.7917744366962413E-5</v>
      </c>
      <c r="BG796" s="13">
        <f t="shared" si="1056"/>
        <v>2.1627288288884469E-5</v>
      </c>
      <c r="BH796" s="13">
        <f t="shared" si="1057"/>
        <v>9.2517291021547222E-6</v>
      </c>
      <c r="BI796" s="13">
        <f t="shared" si="1058"/>
        <v>3.1661663815208378E-6</v>
      </c>
      <c r="BJ796" s="14">
        <f t="shared" si="1059"/>
        <v>0.59400173252611299</v>
      </c>
      <c r="BK796" s="14">
        <f t="shared" si="1060"/>
        <v>0.23843419842530625</v>
      </c>
      <c r="BL796" s="14">
        <f t="shared" si="1061"/>
        <v>0.16130346820182712</v>
      </c>
      <c r="BM796" s="14">
        <f t="shared" si="1062"/>
        <v>0.45194169093023995</v>
      </c>
      <c r="BN796" s="14">
        <f t="shared" si="1063"/>
        <v>0.54609651223767952</v>
      </c>
    </row>
    <row r="797" spans="1:66" x14ac:dyDescent="0.25">
      <c r="A797" t="s">
        <v>69</v>
      </c>
      <c r="B797" t="s">
        <v>78</v>
      </c>
      <c r="C797" t="s">
        <v>262</v>
      </c>
      <c r="D797" s="11">
        <v>44450</v>
      </c>
      <c r="E797" s="10">
        <f>VLOOKUP(A797,home!$A$2:$E$405,3,FALSE)</f>
        <v>1.3526</v>
      </c>
      <c r="F797" s="10">
        <f>VLOOKUP(B797,home!$B$2:$E$405,3,FALSE)</f>
        <v>1.323</v>
      </c>
      <c r="G797" s="10">
        <f>VLOOKUP(C797,away!$B$2:$E$405,4,FALSE)</f>
        <v>0.5837</v>
      </c>
      <c r="H797" s="10">
        <f>VLOOKUP(A797,away!$A$2:$E$405,3,FALSE)</f>
        <v>1.3421000000000001</v>
      </c>
      <c r="I797" s="10">
        <f>VLOOKUP(C797,away!$B$2:$E$405,3,FALSE)</f>
        <v>1.5686</v>
      </c>
      <c r="J797" s="10">
        <f>VLOOKUP(B797,home!$B$2:$E$405,4,FALSE)</f>
        <v>1.1765000000000001</v>
      </c>
      <c r="K797" s="12">
        <f t="shared" si="1008"/>
        <v>1.04452519626</v>
      </c>
      <c r="L797" s="12">
        <f t="shared" si="1009"/>
        <v>2.4767890475900001</v>
      </c>
      <c r="M797" s="13">
        <f t="shared" si="1010"/>
        <v>2.9560559843682579E-2</v>
      </c>
      <c r="N797" s="13">
        <f t="shared" si="1011"/>
        <v>3.0876749572278015E-2</v>
      </c>
      <c r="O797" s="13">
        <f t="shared" si="1012"/>
        <v>7.3215270861461776E-2</v>
      </c>
      <c r="P797" s="13">
        <f t="shared" si="1013"/>
        <v>7.6475195165797413E-2</v>
      </c>
      <c r="Q797" s="13">
        <f t="shared" si="1014"/>
        <v>1.6125771453427282E-2</v>
      </c>
      <c r="R797" s="13">
        <f t="shared" si="1015"/>
        <v>9.066939049300192E-2</v>
      </c>
      <c r="S797" s="13">
        <f t="shared" si="1016"/>
        <v>4.9461643373583518E-2</v>
      </c>
      <c r="T797" s="13">
        <f t="shared" si="1017"/>
        <v>3.9940134119788168E-2</v>
      </c>
      <c r="U797" s="13">
        <f t="shared" si="1018"/>
        <v>9.47064628994774E-2</v>
      </c>
      <c r="V797" s="13">
        <f t="shared" si="1019"/>
        <v>1.42178514217681E-2</v>
      </c>
      <c r="W797" s="13">
        <f t="shared" si="1020"/>
        <v>5.6145915307450134E-3</v>
      </c>
      <c r="X797" s="13">
        <f t="shared" si="1021"/>
        <v>1.3906158810040823E-2</v>
      </c>
      <c r="Y797" s="13">
        <f t="shared" si="1022"/>
        <v>1.7221310917378153E-2</v>
      </c>
      <c r="Z797" s="13">
        <f t="shared" si="1023"/>
        <v>7.4856317774909337E-2</v>
      </c>
      <c r="AA797" s="13">
        <f t="shared" si="1024"/>
        <v>7.8189310015138083E-2</v>
      </c>
      <c r="AB797" s="13">
        <f t="shared" si="1025"/>
        <v>4.0835352194498041E-2</v>
      </c>
      <c r="AC797" s="13">
        <f t="shared" si="1026"/>
        <v>2.2989097806075474E-3</v>
      </c>
      <c r="AD797" s="13">
        <f t="shared" si="1027"/>
        <v>1.4661455801427917E-3</v>
      </c>
      <c r="AE797" s="13">
        <f t="shared" si="1028"/>
        <v>3.6313333150701536E-3</v>
      </c>
      <c r="AF797" s="13">
        <f t="shared" si="1029"/>
        <v>4.4970232914572222E-3</v>
      </c>
      <c r="AG797" s="13">
        <f t="shared" si="1030"/>
        <v>3.7127260116794599E-3</v>
      </c>
      <c r="AH797" s="13">
        <f t="shared" si="1031"/>
        <v>4.6350827001953018E-2</v>
      </c>
      <c r="AI797" s="13">
        <f t="shared" si="1032"/>
        <v>4.841460667102828E-2</v>
      </c>
      <c r="AJ797" s="13">
        <f t="shared" si="1033"/>
        <v>2.5285138267453256E-2</v>
      </c>
      <c r="AK797" s="13">
        <f t="shared" si="1034"/>
        <v>8.8036546704242848E-3</v>
      </c>
      <c r="AL797" s="13">
        <f t="shared" si="1035"/>
        <v>2.3789748918181644E-4</v>
      </c>
      <c r="AM797" s="13">
        <f t="shared" si="1036"/>
        <v>3.0628519996887631E-4</v>
      </c>
      <c r="AN797" s="13">
        <f t="shared" si="1037"/>
        <v>7.5860382872182592E-4</v>
      </c>
      <c r="AO797" s="13">
        <f t="shared" si="1038"/>
        <v>9.3945082721902959E-4</v>
      </c>
      <c r="AP797" s="13">
        <f t="shared" si="1039"/>
        <v>7.756071732018192E-4</v>
      </c>
      <c r="AQ797" s="13">
        <f t="shared" si="1040"/>
        <v>4.8025383795462652E-4</v>
      </c>
      <c r="AR797" s="13">
        <f t="shared" si="1041"/>
        <v>2.2960244133035226E-2</v>
      </c>
      <c r="AS797" s="13">
        <f t="shared" si="1042"/>
        <v>2.3982553509236129E-2</v>
      </c>
      <c r="AT797" s="13">
        <f t="shared" si="1043"/>
        <v>1.2525190705525409E-2</v>
      </c>
      <c r="AU797" s="13">
        <f t="shared" si="1044"/>
        <v>4.3609590932942857E-3</v>
      </c>
      <c r="AV797" s="13">
        <f t="shared" si="1045"/>
        <v>1.138782913201261E-3</v>
      </c>
      <c r="AW797" s="13">
        <f t="shared" si="1046"/>
        <v>1.7096031005538811E-5</v>
      </c>
      <c r="AX797" s="13">
        <f t="shared" si="1047"/>
        <v>5.3320434768170634E-5</v>
      </c>
      <c r="AY797" s="13">
        <f t="shared" si="1048"/>
        <v>1.3206346884654207E-4</v>
      </c>
      <c r="AZ797" s="13">
        <f t="shared" si="1049"/>
        <v>1.6354667661292935E-4</v>
      </c>
      <c r="BA797" s="13">
        <f t="shared" si="1050"/>
        <v>1.3502353913488231E-4</v>
      </c>
      <c r="BB797" s="13">
        <f t="shared" si="1051"/>
        <v>8.3606205724029065E-5</v>
      </c>
      <c r="BC797" s="13">
        <f t="shared" si="1052"/>
        <v>4.1414986929566331E-5</v>
      </c>
      <c r="BD797" s="13">
        <f t="shared" si="1053"/>
        <v>9.4779468664490316E-3</v>
      </c>
      <c r="BE797" s="13">
        <f t="shared" si="1054"/>
        <v>9.8999543108195254E-3</v>
      </c>
      <c r="BF797" s="13">
        <f t="shared" si="1055"/>
        <v>5.1703758597368985E-3</v>
      </c>
      <c r="BG797" s="13">
        <f t="shared" si="1056"/>
        <v>1.8001959532098837E-3</v>
      </c>
      <c r="BH797" s="13">
        <f t="shared" si="1057"/>
        <v>4.7008750783325272E-4</v>
      </c>
      <c r="BI797" s="13">
        <f t="shared" si="1058"/>
        <v>9.8203649275780541E-5</v>
      </c>
      <c r="BJ797" s="14">
        <f t="shared" si="1059"/>
        <v>0.14086112078108934</v>
      </c>
      <c r="BK797" s="14">
        <f t="shared" si="1060"/>
        <v>0.1723841205434675</v>
      </c>
      <c r="BL797" s="14">
        <f t="shared" si="1061"/>
        <v>0.5983545075760528</v>
      </c>
      <c r="BM797" s="14">
        <f t="shared" si="1062"/>
        <v>0.66941816184802883</v>
      </c>
      <c r="BN797" s="14">
        <f t="shared" si="1063"/>
        <v>0.316922937389649</v>
      </c>
    </row>
    <row r="798" spans="1:66" x14ac:dyDescent="0.25">
      <c r="A798" t="s">
        <v>69</v>
      </c>
      <c r="B798" t="s">
        <v>261</v>
      </c>
      <c r="C798" t="s">
        <v>325</v>
      </c>
      <c r="D798" s="11">
        <v>44450</v>
      </c>
      <c r="E798" s="10">
        <f>VLOOKUP(A798,home!$A$2:$E$405,3,FALSE)</f>
        <v>1.3526</v>
      </c>
      <c r="F798" s="10">
        <f>VLOOKUP(B798,home!$B$2:$E$405,3,FALSE)</f>
        <v>1.4785999999999999</v>
      </c>
      <c r="G798" s="10">
        <f>VLOOKUP(C798,away!$B$2:$E$405,4,FALSE)</f>
        <v>1.1284000000000001</v>
      </c>
      <c r="H798" s="10">
        <f>VLOOKUP(A798,away!$A$2:$E$405,3,FALSE)</f>
        <v>1.3421000000000001</v>
      </c>
      <c r="I798" s="10">
        <f>VLOOKUP(C798,away!$B$2:$E$405,3,FALSE)</f>
        <v>0.7843</v>
      </c>
      <c r="J798" s="10">
        <f>VLOOKUP(B798,home!$B$2:$E$405,4,FALSE)</f>
        <v>1.0980000000000001</v>
      </c>
      <c r="K798" s="12">
        <f t="shared" si="1008"/>
        <v>2.2567484998239999</v>
      </c>
      <c r="L798" s="12">
        <f t="shared" si="1009"/>
        <v>1.1557647149400001</v>
      </c>
      <c r="M798" s="13">
        <f t="shared" si="1010"/>
        <v>3.2958265004135713E-2</v>
      </c>
      <c r="N798" s="13">
        <f t="shared" si="1011"/>
        <v>7.4378515104885093E-2</v>
      </c>
      <c r="O798" s="13">
        <f t="shared" si="1012"/>
        <v>3.809199975742189E-2</v>
      </c>
      <c r="P798" s="13">
        <f t="shared" si="1013"/>
        <v>8.5964063307858024E-2</v>
      </c>
      <c r="Q798" s="13">
        <f t="shared" si="1014"/>
        <v>8.3926801191043107E-2</v>
      </c>
      <c r="R798" s="13">
        <f t="shared" si="1015"/>
        <v>2.2012694620565636E-2</v>
      </c>
      <c r="S798" s="13">
        <f t="shared" si="1016"/>
        <v>5.6054378010114654E-2</v>
      </c>
      <c r="T798" s="13">
        <f t="shared" si="1017"/>
        <v>9.6999635454392011E-2</v>
      </c>
      <c r="U798" s="13">
        <f t="shared" si="1018"/>
        <v>4.9677115562045328E-2</v>
      </c>
      <c r="V798" s="13">
        <f t="shared" si="1019"/>
        <v>1.624499651078733E-2</v>
      </c>
      <c r="W798" s="13">
        <f t="shared" si="1020"/>
        <v>6.3133894227637863E-2</v>
      </c>
      <c r="X798" s="13">
        <f t="shared" si="1021"/>
        <v>7.2967927265057991E-2</v>
      </c>
      <c r="Y798" s="13">
        <f t="shared" si="1022"/>
        <v>4.2166877827631205E-2</v>
      </c>
      <c r="Z798" s="13">
        <f t="shared" si="1023"/>
        <v>8.4804985743997703E-3</v>
      </c>
      <c r="AA798" s="13">
        <f t="shared" si="1024"/>
        <v>1.913835243553625E-2</v>
      </c>
      <c r="AB798" s="13">
        <f t="shared" si="1025"/>
        <v>2.1595224073999723E-2</v>
      </c>
      <c r="AC798" s="13">
        <f t="shared" si="1026"/>
        <v>2.6482088565531656E-3</v>
      </c>
      <c r="AD798" s="13">
        <f t="shared" si="1027"/>
        <v>3.5619330271567218E-2</v>
      </c>
      <c r="AE798" s="13">
        <f t="shared" si="1028"/>
        <v>4.1167565097671603E-2</v>
      </c>
      <c r="AF798" s="13">
        <f t="shared" si="1029"/>
        <v>2.3790009569942164E-2</v>
      </c>
      <c r="AG798" s="13">
        <f t="shared" si="1030"/>
        <v>9.1652178763413587E-3</v>
      </c>
      <c r="AH798" s="13">
        <f t="shared" si="1031"/>
        <v>2.4503652543475568E-3</v>
      </c>
      <c r="AI798" s="13">
        <f t="shared" si="1032"/>
        <v>5.5298581117697023E-3</v>
      </c>
      <c r="AJ798" s="13">
        <f t="shared" si="1033"/>
        <v>6.2397494989879284E-3</v>
      </c>
      <c r="AK798" s="13">
        <f t="shared" si="1034"/>
        <v>4.6938484403728532E-3</v>
      </c>
      <c r="AL798" s="13">
        <f t="shared" si="1035"/>
        <v>2.7628977892932234E-4</v>
      </c>
      <c r="AM798" s="13">
        <f t="shared" si="1036"/>
        <v>1.6076774031018981E-2</v>
      </c>
      <c r="AN798" s="13">
        <f t="shared" si="1037"/>
        <v>1.8580968155115452E-2</v>
      </c>
      <c r="AO798" s="13">
        <f t="shared" si="1038"/>
        <v>1.0737613681553116E-2</v>
      </c>
      <c r="AP798" s="13">
        <f t="shared" si="1039"/>
        <v>4.1367183385986935E-3</v>
      </c>
      <c r="AQ798" s="13">
        <f t="shared" si="1040"/>
        <v>1.1952682728493974E-3</v>
      </c>
      <c r="AR798" s="13">
        <f t="shared" si="1041"/>
        <v>5.6640913993797769E-4</v>
      </c>
      <c r="AS798" s="13">
        <f t="shared" si="1042"/>
        <v>1.2782429768416329E-3</v>
      </c>
      <c r="AT798" s="13">
        <f t="shared" si="1043"/>
        <v>1.4423364601989601E-3</v>
      </c>
      <c r="AU798" s="13">
        <f t="shared" si="1044"/>
        <v>1.0849968809318203E-3</v>
      </c>
      <c r="AV798" s="13">
        <f t="shared" si="1045"/>
        <v>6.1214127083915131E-4</v>
      </c>
      <c r="AW798" s="13">
        <f t="shared" si="1046"/>
        <v>2.0017733913054683E-5</v>
      </c>
      <c r="AX798" s="13">
        <f t="shared" si="1047"/>
        <v>6.0468726127519221E-3</v>
      </c>
      <c r="AY798" s="13">
        <f t="shared" si="1048"/>
        <v>6.988762001555719E-3</v>
      </c>
      <c r="AZ798" s="13">
        <f t="shared" si="1049"/>
        <v>4.0386822612557757E-3</v>
      </c>
      <c r="BA798" s="13">
        <f t="shared" si="1050"/>
        <v>1.5559221508045053E-3</v>
      </c>
      <c r="BB798" s="13">
        <f t="shared" si="1051"/>
        <v>4.4956998027335016E-4</v>
      </c>
      <c r="BC798" s="13">
        <f t="shared" si="1052"/>
        <v>1.0391942401924213E-4</v>
      </c>
      <c r="BD798" s="13">
        <f t="shared" si="1053"/>
        <v>1.0910594969330431E-4</v>
      </c>
      <c r="BE798" s="13">
        <f t="shared" si="1054"/>
        <v>2.4622468829223724E-4</v>
      </c>
      <c r="BF798" s="13">
        <f t="shared" si="1055"/>
        <v>2.7783359796156932E-4</v>
      </c>
      <c r="BG798" s="13">
        <f t="shared" si="1056"/>
        <v>2.0900018513349191E-4</v>
      </c>
      <c r="BH798" s="13">
        <f t="shared" si="1057"/>
        <v>1.1791521356573657E-4</v>
      </c>
      <c r="BI798" s="13">
        <f t="shared" si="1058"/>
        <v>5.3220996264180516E-5</v>
      </c>
      <c r="BJ798" s="14">
        <f t="shared" si="1059"/>
        <v>0.6132268447959659</v>
      </c>
      <c r="BK798" s="14">
        <f t="shared" si="1060"/>
        <v>0.20113496346993393</v>
      </c>
      <c r="BL798" s="14">
        <f t="shared" si="1061"/>
        <v>0.17542663511470688</v>
      </c>
      <c r="BM798" s="14">
        <f t="shared" si="1062"/>
        <v>0.65396785870145435</v>
      </c>
      <c r="BN798" s="14">
        <f t="shared" si="1063"/>
        <v>0.33733233898590947</v>
      </c>
    </row>
    <row r="799" spans="1:66" x14ac:dyDescent="0.25">
      <c r="A799" t="s">
        <v>69</v>
      </c>
      <c r="B799" t="s">
        <v>79</v>
      </c>
      <c r="C799" t="s">
        <v>74</v>
      </c>
      <c r="D799" s="11">
        <v>44450</v>
      </c>
      <c r="E799" s="10">
        <f>VLOOKUP(A799,home!$A$2:$E$405,3,FALSE)</f>
        <v>1.3526</v>
      </c>
      <c r="F799" s="10">
        <f>VLOOKUP(B799,home!$B$2:$E$405,3,FALSE)</f>
        <v>1.0894999999999999</v>
      </c>
      <c r="G799" s="10">
        <f>VLOOKUP(C799,away!$B$2:$E$405,4,FALSE)</f>
        <v>0.9728</v>
      </c>
      <c r="H799" s="10">
        <f>VLOOKUP(A799,away!$A$2:$E$405,3,FALSE)</f>
        <v>1.3421000000000001</v>
      </c>
      <c r="I799" s="10">
        <f>VLOOKUP(C799,away!$B$2:$E$405,3,FALSE)</f>
        <v>1.1765000000000001</v>
      </c>
      <c r="J799" s="10">
        <f>VLOOKUP(B799,home!$B$2:$E$405,4,FALSE)</f>
        <v>0.98040000000000005</v>
      </c>
      <c r="K799" s="12">
        <f t="shared" si="1008"/>
        <v>1.43357421056</v>
      </c>
      <c r="L799" s="12">
        <f t="shared" si="1009"/>
        <v>1.5480326292600004</v>
      </c>
      <c r="M799" s="13">
        <f t="shared" si="1010"/>
        <v>5.0711283453644264E-2</v>
      </c>
      <c r="N799" s="13">
        <f t="shared" si="1011"/>
        <v>7.2698388143542472E-2</v>
      </c>
      <c r="O799" s="13">
        <f t="shared" si="1012"/>
        <v>7.8502721457894081E-2</v>
      </c>
      <c r="P799" s="13">
        <f t="shared" si="1013"/>
        <v>0.11253947694081209</v>
      </c>
      <c r="Q799" s="13">
        <f t="shared" si="1014"/>
        <v>5.2109267195931695E-2</v>
      </c>
      <c r="R799" s="13">
        <f t="shared" si="1015"/>
        <v>6.0762387151264634E-2</v>
      </c>
      <c r="S799" s="13">
        <f t="shared" si="1016"/>
        <v>6.2437454781088898E-2</v>
      </c>
      <c r="T799" s="13">
        <f t="shared" si="1017"/>
        <v>8.0666845906130033E-2</v>
      </c>
      <c r="U799" s="13">
        <f t="shared" si="1018"/>
        <v>8.7107391192115288E-2</v>
      </c>
      <c r="V799" s="13">
        <f t="shared" si="1019"/>
        <v>1.5395825202409541E-2</v>
      </c>
      <c r="W799" s="13">
        <f t="shared" si="1020"/>
        <v>2.4900833861089298E-2</v>
      </c>
      <c r="X799" s="13">
        <f t="shared" si="1021"/>
        <v>3.8547303312748513E-2</v>
      </c>
      <c r="Y799" s="13">
        <f t="shared" si="1022"/>
        <v>2.9836241649058411E-2</v>
      </c>
      <c r="Z799" s="13">
        <f t="shared" si="1023"/>
        <v>3.1354052647295419E-2</v>
      </c>
      <c r="AA799" s="13">
        <f t="shared" si="1024"/>
        <v>4.4948361271703215E-2</v>
      </c>
      <c r="AB799" s="13">
        <f t="shared" si="1025"/>
        <v>3.2218405763023816E-2</v>
      </c>
      <c r="AC799" s="13">
        <f t="shared" si="1026"/>
        <v>2.1354198678179355E-3</v>
      </c>
      <c r="AD799" s="13">
        <f t="shared" si="1027"/>
        <v>8.9242983111742068E-3</v>
      </c>
      <c r="AE799" s="13">
        <f t="shared" si="1028"/>
        <v>1.3815104978947586E-2</v>
      </c>
      <c r="AF799" s="13">
        <f t="shared" si="1029"/>
        <v>1.069311664203158E-2</v>
      </c>
      <c r="AG799" s="13">
        <f t="shared" si="1030"/>
        <v>5.5177644901160056E-3</v>
      </c>
      <c r="AH799" s="13">
        <f t="shared" si="1031"/>
        <v>1.2134274139387297E-2</v>
      </c>
      <c r="AI799" s="13">
        <f t="shared" si="1032"/>
        <v>1.7395382470090769E-2</v>
      </c>
      <c r="AJ799" s="13">
        <f t="shared" si="1033"/>
        <v>1.2468785845974821E-2</v>
      </c>
      <c r="AK799" s="13">
        <f t="shared" si="1034"/>
        <v>5.9583099419283523E-3</v>
      </c>
      <c r="AL799" s="13">
        <f t="shared" si="1035"/>
        <v>1.8955862964338215E-4</v>
      </c>
      <c r="AM799" s="13">
        <f t="shared" si="1036"/>
        <v>2.5587287812486978E-3</v>
      </c>
      <c r="AN799" s="13">
        <f t="shared" si="1037"/>
        <v>3.9609956427996574E-3</v>
      </c>
      <c r="AO799" s="13">
        <f t="shared" si="1038"/>
        <v>3.0658752497052803E-3</v>
      </c>
      <c r="AP799" s="13">
        <f t="shared" si="1039"/>
        <v>1.5820249745948087E-3</v>
      </c>
      <c r="AQ799" s="13">
        <f t="shared" si="1040"/>
        <v>6.122565702442465E-4</v>
      </c>
      <c r="AR799" s="13">
        <f t="shared" si="1041"/>
        <v>3.7568504600314682E-3</v>
      </c>
      <c r="AS799" s="13">
        <f t="shared" si="1042"/>
        <v>5.3857239324315853E-3</v>
      </c>
      <c r="AT799" s="13">
        <f t="shared" si="1043"/>
        <v>3.8604174673648553E-3</v>
      </c>
      <c r="AU799" s="13">
        <f t="shared" si="1044"/>
        <v>1.8447316410698691E-3</v>
      </c>
      <c r="AV799" s="13">
        <f t="shared" si="1045"/>
        <v>6.6113992651044805E-4</v>
      </c>
      <c r="AW799" s="13">
        <f t="shared" si="1046"/>
        <v>1.1685339904669416E-5</v>
      </c>
      <c r="AX799" s="13">
        <f t="shared" si="1047"/>
        <v>6.1135459876929211E-4</v>
      </c>
      <c r="AY799" s="13">
        <f t="shared" si="1048"/>
        <v>9.4639686694301982E-4</v>
      </c>
      <c r="AZ799" s="13">
        <f t="shared" si="1049"/>
        <v>7.3252661512861509E-4</v>
      </c>
      <c r="BA799" s="13">
        <f t="shared" si="1050"/>
        <v>3.779917006734928E-4</v>
      </c>
      <c r="BB799" s="13">
        <f t="shared" si="1051"/>
        <v>1.4628587155801148E-4</v>
      </c>
      <c r="BC799" s="13">
        <f t="shared" si="1052"/>
        <v>4.529106047430783E-5</v>
      </c>
      <c r="BD799" s="13">
        <f t="shared" si="1053"/>
        <v>9.6928784922986004E-4</v>
      </c>
      <c r="BE799" s="13">
        <f t="shared" si="1054"/>
        <v>1.3895460632650971E-3</v>
      </c>
      <c r="BF799" s="13">
        <f t="shared" si="1055"/>
        <v>9.9600870034100898E-4</v>
      </c>
      <c r="BG799" s="13">
        <f t="shared" si="1056"/>
        <v>4.7595079543408453E-4</v>
      </c>
      <c r="BH799" s="13">
        <f t="shared" si="1057"/>
        <v>1.7057769645745553E-4</v>
      </c>
      <c r="BI799" s="13">
        <f t="shared" si="1058"/>
        <v>4.8907157307627961E-5</v>
      </c>
      <c r="BJ799" s="14">
        <f t="shared" si="1059"/>
        <v>0.35234889242290923</v>
      </c>
      <c r="BK799" s="14">
        <f t="shared" si="1060"/>
        <v>0.24435541574235911</v>
      </c>
      <c r="BL799" s="14">
        <f t="shared" si="1061"/>
        <v>0.37105516092282564</v>
      </c>
      <c r="BM799" s="14">
        <f t="shared" si="1062"/>
        <v>0.57085528586526191</v>
      </c>
      <c r="BN799" s="14">
        <f t="shared" si="1063"/>
        <v>0.42732352434308923</v>
      </c>
    </row>
    <row r="800" spans="1:66" x14ac:dyDescent="0.25">
      <c r="A800" t="s">
        <v>69</v>
      </c>
      <c r="B800" t="s">
        <v>95</v>
      </c>
      <c r="C800" t="s">
        <v>70</v>
      </c>
      <c r="D800" s="11">
        <v>44450</v>
      </c>
      <c r="E800" s="10">
        <f>VLOOKUP(A800,home!$A$2:$E$405,3,FALSE)</f>
        <v>1.3526</v>
      </c>
      <c r="F800" s="10">
        <f>VLOOKUP(B800,home!$B$2:$E$405,3,FALSE)</f>
        <v>1.5282</v>
      </c>
      <c r="G800" s="10">
        <f>VLOOKUP(C800,away!$B$2:$E$405,4,FALSE)</f>
        <v>1.0506</v>
      </c>
      <c r="H800" s="10">
        <f>VLOOKUP(A800,away!$A$2:$E$405,3,FALSE)</f>
        <v>1.3421000000000001</v>
      </c>
      <c r="I800" s="10">
        <f>VLOOKUP(C800,away!$B$2:$E$405,3,FALSE)</f>
        <v>0.58819999999999995</v>
      </c>
      <c r="J800" s="10">
        <f>VLOOKUP(B800,home!$B$2:$E$405,4,FALSE)</f>
        <v>0.49399999999999999</v>
      </c>
      <c r="K800" s="12">
        <f t="shared" si="1008"/>
        <v>2.1716357119920002</v>
      </c>
      <c r="L800" s="12">
        <f t="shared" si="1009"/>
        <v>0.38997507067999998</v>
      </c>
      <c r="M800" s="13">
        <f t="shared" si="1010"/>
        <v>7.7180319541348741E-2</v>
      </c>
      <c r="N800" s="13">
        <f t="shared" si="1011"/>
        <v>0.16760753817894697</v>
      </c>
      <c r="O800" s="13">
        <f t="shared" si="1012"/>
        <v>3.0098400568242464E-2</v>
      </c>
      <c r="P800" s="13">
        <f t="shared" si="1013"/>
        <v>6.5362761547835643E-2</v>
      </c>
      <c r="Q800" s="13">
        <f t="shared" si="1014"/>
        <v>0.18199125775423194</v>
      </c>
      <c r="R800" s="13">
        <f t="shared" si="1015"/>
        <v>5.8688129444776525E-3</v>
      </c>
      <c r="S800" s="13">
        <f t="shared" si="1016"/>
        <v>1.3838665810622796E-2</v>
      </c>
      <c r="T800" s="13">
        <f t="shared" si="1017"/>
        <v>7.0972053605848712E-2</v>
      </c>
      <c r="U800" s="13">
        <f t="shared" si="1018"/>
        <v>1.2744923777228594E-2</v>
      </c>
      <c r="V800" s="13">
        <f t="shared" si="1019"/>
        <v>1.3021935282281484E-3</v>
      </c>
      <c r="W800" s="13">
        <f t="shared" si="1020"/>
        <v>0.13173957153647703</v>
      </c>
      <c r="X800" s="13">
        <f t="shared" si="1021"/>
        <v>5.1375148721290551E-2</v>
      </c>
      <c r="Y800" s="13">
        <f t="shared" si="1022"/>
        <v>1.0017513626890396E-2</v>
      </c>
      <c r="Z800" s="13">
        <f t="shared" si="1023"/>
        <v>7.6289691427679045E-4</v>
      </c>
      <c r="AA800" s="13">
        <f t="shared" si="1024"/>
        <v>1.6567341836119778E-3</v>
      </c>
      <c r="AB800" s="13">
        <f t="shared" si="1025"/>
        <v>1.7989115592048415E-3</v>
      </c>
      <c r="AC800" s="13">
        <f t="shared" si="1026"/>
        <v>6.8925411928613136E-5</v>
      </c>
      <c r="AD800" s="13">
        <f t="shared" si="1027"/>
        <v>7.1522589557784594E-2</v>
      </c>
      <c r="AE800" s="13">
        <f t="shared" si="1028"/>
        <v>2.7892026918013679E-2</v>
      </c>
      <c r="AF800" s="13">
        <f t="shared" si="1029"/>
        <v>5.4385975843804224E-3</v>
      </c>
      <c r="AG800" s="13">
        <f t="shared" si="1030"/>
        <v>7.0697249245627752E-4</v>
      </c>
      <c r="AH800" s="13">
        <f t="shared" si="1031"/>
        <v>7.43776945166613E-5</v>
      </c>
      <c r="AI800" s="13">
        <f t="shared" si="1032"/>
        <v>1.6152125758801326E-4</v>
      </c>
      <c r="AJ800" s="13">
        <f t="shared" si="1033"/>
        <v>1.7538266561199426E-4</v>
      </c>
      <c r="AK800" s="13">
        <f t="shared" si="1034"/>
        <v>1.2695575330245266E-4</v>
      </c>
      <c r="AL800" s="13">
        <f t="shared" si="1035"/>
        <v>2.3348725640155916E-6</v>
      </c>
      <c r="AM800" s="13">
        <f t="shared" si="1036"/>
        <v>3.106420193956624E-2</v>
      </c>
      <c r="AN800" s="13">
        <f t="shared" si="1037"/>
        <v>1.2114264347000138E-2</v>
      </c>
      <c r="AO800" s="13">
        <f t="shared" si="1038"/>
        <v>2.3621305474787911E-3</v>
      </c>
      <c r="AP800" s="13">
        <f t="shared" si="1039"/>
        <v>3.0705734240280957E-4</v>
      </c>
      <c r="AQ800" s="13">
        <f t="shared" si="1040"/>
        <v>2.993617720158715E-5</v>
      </c>
      <c r="AR800" s="13">
        <f t="shared" si="1041"/>
        <v>5.8010893352300908E-6</v>
      </c>
      <c r="AS800" s="13">
        <f t="shared" si="1042"/>
        <v>1.2597852768841598E-5</v>
      </c>
      <c r="AT800" s="13">
        <f t="shared" si="1043"/>
        <v>1.3678973483616858E-5</v>
      </c>
      <c r="AU800" s="13">
        <f t="shared" si="1044"/>
        <v>9.9019157734713276E-6</v>
      </c>
      <c r="AV800" s="13">
        <f t="shared" si="1045"/>
        <v>5.3758384777018074E-6</v>
      </c>
      <c r="AW800" s="13">
        <f t="shared" si="1046"/>
        <v>5.4926825745091969E-8</v>
      </c>
      <c r="AX800" s="13">
        <f t="shared" si="1047"/>
        <v>1.1243355049415522E-2</v>
      </c>
      <c r="AY800" s="13">
        <f t="shared" si="1048"/>
        <v>4.3846281800761534E-3</v>
      </c>
      <c r="AZ800" s="13">
        <f t="shared" si="1049"/>
        <v>8.5494784221535865E-4</v>
      </c>
      <c r="BA800" s="13">
        <f t="shared" si="1050"/>
        <v>1.11136115065216E-4</v>
      </c>
      <c r="BB800" s="13">
        <f t="shared" si="1051"/>
        <v>1.0835078581914554E-5</v>
      </c>
      <c r="BC800" s="13">
        <f t="shared" si="1052"/>
        <v>8.4508210716109684E-7</v>
      </c>
      <c r="BD800" s="13">
        <f t="shared" si="1053"/>
        <v>3.7704670392122452E-7</v>
      </c>
      <c r="BE800" s="13">
        <f t="shared" si="1054"/>
        <v>8.1880808732420536E-7</v>
      </c>
      <c r="BF800" s="13">
        <f t="shared" si="1055"/>
        <v>8.8907644185055435E-7</v>
      </c>
      <c r="BG800" s="13">
        <f t="shared" si="1056"/>
        <v>6.4358338393781427E-7</v>
      </c>
      <c r="BH800" s="13">
        <f t="shared" si="1057"/>
        <v>3.4940716505100408E-7</v>
      </c>
      <c r="BI800" s="13">
        <f t="shared" si="1058"/>
        <v>1.5175701553012875E-7</v>
      </c>
      <c r="BJ800" s="14">
        <f t="shared" si="1059"/>
        <v>0.78174660767743143</v>
      </c>
      <c r="BK800" s="14">
        <f t="shared" si="1060"/>
        <v>0.16213982889260409</v>
      </c>
      <c r="BL800" s="14">
        <f t="shared" si="1061"/>
        <v>5.2756605752421123E-2</v>
      </c>
      <c r="BM800" s="14">
        <f t="shared" si="1062"/>
        <v>0.46491227544839975</v>
      </c>
      <c r="BN800" s="14">
        <f t="shared" si="1063"/>
        <v>0.52810909053508337</v>
      </c>
    </row>
    <row r="801" spans="1:66" x14ac:dyDescent="0.25">
      <c r="A801" t="s">
        <v>69</v>
      </c>
      <c r="B801" t="s">
        <v>77</v>
      </c>
      <c r="C801" t="s">
        <v>351</v>
      </c>
      <c r="D801" s="11">
        <v>44450</v>
      </c>
      <c r="E801" s="10">
        <f>VLOOKUP(A801,home!$A$2:$E$405,3,FALSE)</f>
        <v>1.3526</v>
      </c>
      <c r="F801" s="10">
        <f>VLOOKUP(B801,home!$B$2:$E$405,3,FALSE)</f>
        <v>1.2062999999999999</v>
      </c>
      <c r="G801" s="10">
        <f>VLOOKUP(C801,away!$B$2:$E$405,4,FALSE)</f>
        <v>0.73929999999999996</v>
      </c>
      <c r="H801" s="10">
        <f>VLOOKUP(A801,away!$A$2:$E$405,3,FALSE)</f>
        <v>1.3421000000000001</v>
      </c>
      <c r="I801" s="10">
        <f>VLOOKUP(C801,away!$B$2:$E$405,3,FALSE)</f>
        <v>1.0196000000000001</v>
      </c>
      <c r="J801" s="10">
        <f>VLOOKUP(B801,home!$B$2:$E$405,4,FALSE)</f>
        <v>0.70589999999999997</v>
      </c>
      <c r="K801" s="12">
        <f t="shared" si="1008"/>
        <v>1.2062724722339999</v>
      </c>
      <c r="L801" s="12">
        <f t="shared" si="1009"/>
        <v>0.96595720244400007</v>
      </c>
      <c r="M801" s="13">
        <f t="shared" si="1010"/>
        <v>0.11392332157290522</v>
      </c>
      <c r="N801" s="13">
        <f t="shared" si="1011"/>
        <v>0.13742256675885736</v>
      </c>
      <c r="O801" s="13">
        <f t="shared" si="1012"/>
        <v>0.11004505299969172</v>
      </c>
      <c r="P801" s="13">
        <f t="shared" si="1013"/>
        <v>0.13274431813905968</v>
      </c>
      <c r="Q801" s="13">
        <f t="shared" si="1014"/>
        <v>8.2884529672474408E-2</v>
      </c>
      <c r="R801" s="13">
        <f t="shared" si="1015"/>
        <v>5.3149405769191964E-2</v>
      </c>
      <c r="S801" s="13">
        <f t="shared" si="1016"/>
        <v>3.8668671512810712E-2</v>
      </c>
      <c r="T801" s="13">
        <f t="shared" si="1017"/>
        <v>8.0062908408310082E-2</v>
      </c>
      <c r="U801" s="13">
        <f t="shared" si="1018"/>
        <v>6.4112665094971211E-2</v>
      </c>
      <c r="V801" s="13">
        <f t="shared" si="1019"/>
        <v>5.0063365842538286E-3</v>
      </c>
      <c r="W801" s="13">
        <f t="shared" si="1020"/>
        <v>3.3327108839322675E-2</v>
      </c>
      <c r="X801" s="13">
        <f t="shared" si="1021"/>
        <v>3.219256081997883E-2</v>
      </c>
      <c r="Y801" s="13">
        <f t="shared" si="1022"/>
        <v>1.5548317994587538E-2</v>
      </c>
      <c r="Z801" s="13">
        <f t="shared" si="1023"/>
        <v>1.7113350436123224E-2</v>
      </c>
      <c r="AA801" s="13">
        <f t="shared" si="1024"/>
        <v>2.0643363538789164E-2</v>
      </c>
      <c r="AB801" s="13">
        <f t="shared" si="1025"/>
        <v>1.2450760585580213E-2</v>
      </c>
      <c r="AC801" s="13">
        <f t="shared" si="1026"/>
        <v>3.6458883433391039E-4</v>
      </c>
      <c r="AD801" s="13">
        <f t="shared" si="1027"/>
        <v>1.0050393493005344E-2</v>
      </c>
      <c r="AE801" s="13">
        <f t="shared" si="1028"/>
        <v>9.7082499819648241E-3</v>
      </c>
      <c r="AF801" s="13">
        <f t="shared" si="1029"/>
        <v>4.6888769966028773E-3</v>
      </c>
      <c r="AG801" s="13">
        <f t="shared" si="1030"/>
        <v>1.5097515020808471E-3</v>
      </c>
      <c r="AH801" s="13">
        <f t="shared" si="1031"/>
        <v>4.132691027930349E-3</v>
      </c>
      <c r="AI801" s="13">
        <f t="shared" si="1032"/>
        <v>4.9851514232408124E-3</v>
      </c>
      <c r="AJ801" s="13">
        <f t="shared" si="1033"/>
        <v>3.0067254658867697E-3</v>
      </c>
      <c r="AK801" s="13">
        <f t="shared" si="1034"/>
        <v>1.2089767203547195E-3</v>
      </c>
      <c r="AL801" s="13">
        <f t="shared" si="1035"/>
        <v>1.6992866972825327E-5</v>
      </c>
      <c r="AM801" s="13">
        <f t="shared" si="1036"/>
        <v>2.4247026011464104E-3</v>
      </c>
      <c r="AN801" s="13">
        <f t="shared" si="1037"/>
        <v>2.3421589413620764E-3</v>
      </c>
      <c r="AO801" s="13">
        <f t="shared" si="1038"/>
        <v>1.1312126493386561E-3</v>
      </c>
      <c r="AP801" s="13">
        <f t="shared" si="1039"/>
        <v>3.6423433537481132E-4</v>
      </c>
      <c r="AQ801" s="13">
        <f t="shared" si="1040"/>
        <v>8.7958694908175586E-5</v>
      </c>
      <c r="AR801" s="13">
        <f t="shared" si="1041"/>
        <v>7.9840053278100399E-4</v>
      </c>
      <c r="AS801" s="13">
        <f t="shared" si="1042"/>
        <v>9.630885845106845E-4</v>
      </c>
      <c r="AT801" s="13">
        <f t="shared" si="1043"/>
        <v>5.808736239090236E-4</v>
      </c>
      <c r="AU801" s="13">
        <f t="shared" si="1044"/>
        <v>2.3356395412275352E-4</v>
      </c>
      <c r="AV801" s="13">
        <f t="shared" si="1045"/>
        <v>7.0435442091100651E-5</v>
      </c>
      <c r="AW801" s="13">
        <f t="shared" si="1046"/>
        <v>5.5000604022063559E-7</v>
      </c>
      <c r="AX801" s="13">
        <f t="shared" si="1047"/>
        <v>4.874753335195153E-4</v>
      </c>
      <c r="AY801" s="13">
        <f t="shared" si="1048"/>
        <v>4.7088030942696687E-4</v>
      </c>
      <c r="AZ801" s="13">
        <f t="shared" si="1049"/>
        <v>2.27425113190019E-4</v>
      </c>
      <c r="BA801" s="13">
        <f t="shared" si="1050"/>
        <v>7.3227642034180278E-5</v>
      </c>
      <c r="BB801" s="13">
        <f t="shared" si="1051"/>
        <v>1.7683692060226858E-5</v>
      </c>
      <c r="BC801" s="13">
        <f t="shared" si="1052"/>
        <v>3.4163379422755839E-6</v>
      </c>
      <c r="BD801" s="13">
        <f t="shared" si="1053"/>
        <v>1.2853679084582291E-4</v>
      </c>
      <c r="BE801" s="13">
        <f t="shared" si="1054"/>
        <v>1.5505039246661539E-4</v>
      </c>
      <c r="BF801" s="13">
        <f t="shared" si="1055"/>
        <v>9.3516510120778074E-5</v>
      </c>
      <c r="BG801" s="13">
        <f t="shared" si="1056"/>
        <v>3.7602130619362274E-5</v>
      </c>
      <c r="BH801" s="13">
        <f t="shared" si="1057"/>
        <v>1.1339603765870988E-5</v>
      </c>
      <c r="BI801" s="13">
        <f t="shared" si="1058"/>
        <v>2.7357303737622317E-6</v>
      </c>
      <c r="BJ801" s="14">
        <f t="shared" si="1059"/>
        <v>0.4150256401174881</v>
      </c>
      <c r="BK801" s="14">
        <f t="shared" si="1060"/>
        <v>0.29119510981976315</v>
      </c>
      <c r="BL801" s="14">
        <f t="shared" si="1061"/>
        <v>0.2768099359212437</v>
      </c>
      <c r="BM801" s="14">
        <f t="shared" si="1062"/>
        <v>0.36950451107905102</v>
      </c>
      <c r="BN801" s="14">
        <f t="shared" si="1063"/>
        <v>0.63016919491218037</v>
      </c>
    </row>
    <row r="802" spans="1:66" x14ac:dyDescent="0.25">
      <c r="A802" t="s">
        <v>80</v>
      </c>
      <c r="B802" t="s">
        <v>83</v>
      </c>
      <c r="C802" t="s">
        <v>86</v>
      </c>
      <c r="D802" s="11">
        <v>44450</v>
      </c>
      <c r="E802" s="10">
        <f>VLOOKUP(A802,home!$A$2:$E$405,3,FALSE)</f>
        <v>1.2518</v>
      </c>
      <c r="F802" s="10">
        <f>VLOOKUP(B802,home!$B$2:$E$405,3,FALSE)</f>
        <v>1.2850999999999999</v>
      </c>
      <c r="G802" s="10">
        <f>VLOOKUP(C802,away!$B$2:$E$405,4,FALSE)</f>
        <v>1.0072000000000001</v>
      </c>
      <c r="H802" s="10">
        <f>VLOOKUP(A802,away!$A$2:$E$405,3,FALSE)</f>
        <v>1.0562</v>
      </c>
      <c r="I802" s="10">
        <f>VLOOKUP(C802,away!$B$2:$E$405,3,FALSE)</f>
        <v>0.65859999999999996</v>
      </c>
      <c r="J802" s="10">
        <f>VLOOKUP(B802,home!$B$2:$E$405,4,FALSE)</f>
        <v>1.1526000000000001</v>
      </c>
      <c r="K802" s="12">
        <f t="shared" si="1008"/>
        <v>1.6202707348960002</v>
      </c>
      <c r="L802" s="12">
        <f t="shared" si="1009"/>
        <v>0.80176391263199998</v>
      </c>
      <c r="M802" s="13">
        <f t="shared" si="1010"/>
        <v>8.874087724390535E-2</v>
      </c>
      <c r="N802" s="13">
        <f t="shared" si="1011"/>
        <v>0.14378424638729825</v>
      </c>
      <c r="O802" s="13">
        <f t="shared" si="1012"/>
        <v>7.1149232949469565E-2</v>
      </c>
      <c r="P802" s="13">
        <f t="shared" si="1013"/>
        <v>0.11528101995832375</v>
      </c>
      <c r="Q802" s="13">
        <f t="shared" si="1014"/>
        <v>0.11648470328020767</v>
      </c>
      <c r="R802" s="13">
        <f t="shared" si="1015"/>
        <v>2.8522443695166162E-2</v>
      </c>
      <c r="S802" s="13">
        <f t="shared" si="1016"/>
        <v>3.7439661335847814E-2</v>
      </c>
      <c r="T802" s="13">
        <f t="shared" si="1017"/>
        <v>9.3393231463716864E-2</v>
      </c>
      <c r="U802" s="13">
        <f t="shared" si="1018"/>
        <v>4.6214080806996662E-2</v>
      </c>
      <c r="V802" s="13">
        <f t="shared" si="1019"/>
        <v>5.4041014690294435E-3</v>
      </c>
      <c r="W802" s="13">
        <f t="shared" si="1020"/>
        <v>6.2912251929321511E-2</v>
      </c>
      <c r="X802" s="13">
        <f t="shared" si="1021"/>
        <v>5.044077325934291E-2</v>
      </c>
      <c r="Y802" s="13">
        <f t="shared" si="1022"/>
        <v>2.0220795862297161E-2</v>
      </c>
      <c r="Z802" s="13">
        <f t="shared" si="1023"/>
        <v>7.6227553516207813E-3</v>
      </c>
      <c r="AA802" s="13">
        <f t="shared" si="1024"/>
        <v>1.235092741550302E-2</v>
      </c>
      <c r="AB802" s="13">
        <f t="shared" si="1025"/>
        <v>1.0005923120082119E-2</v>
      </c>
      <c r="AC802" s="13">
        <f t="shared" si="1026"/>
        <v>4.3877068596843906E-4</v>
      </c>
      <c r="AD802" s="13">
        <f t="shared" si="1027"/>
        <v>2.5483720166871036E-2</v>
      </c>
      <c r="AE802" s="13">
        <f t="shared" si="1028"/>
        <v>2.0431927189409525E-2</v>
      </c>
      <c r="AF802" s="13">
        <f t="shared" si="1029"/>
        <v>8.1907909429965609E-3</v>
      </c>
      <c r="AG802" s="13">
        <f t="shared" si="1030"/>
        <v>2.189026864669224E-3</v>
      </c>
      <c r="AH802" s="13">
        <f t="shared" si="1031"/>
        <v>1.5279125389379984E-3</v>
      </c>
      <c r="AI802" s="13">
        <f t="shared" si="1032"/>
        <v>2.4756319723218839E-3</v>
      </c>
      <c r="AJ802" s="13">
        <f t="shared" si="1033"/>
        <v>2.0055970175630071E-3</v>
      </c>
      <c r="AK802" s="13">
        <f t="shared" si="1034"/>
        <v>1.0832033845173462E-3</v>
      </c>
      <c r="AL802" s="13">
        <f t="shared" si="1035"/>
        <v>2.2799834203680434E-5</v>
      </c>
      <c r="AM802" s="13">
        <f t="shared" si="1036"/>
        <v>8.2581052005320232E-3</v>
      </c>
      <c r="AN802" s="13">
        <f t="shared" si="1037"/>
        <v>6.6210507365052212E-3</v>
      </c>
      <c r="AO802" s="13">
        <f t="shared" si="1038"/>
        <v>2.6542597721177052E-3</v>
      </c>
      <c r="AP802" s="13">
        <f t="shared" si="1039"/>
        <v>7.0936323334493741E-4</v>
      </c>
      <c r="AQ802" s="13">
        <f t="shared" si="1040"/>
        <v>1.4218546036098083E-4</v>
      </c>
      <c r="AR802" s="13">
        <f t="shared" si="1041"/>
        <v>2.4500502707568459E-4</v>
      </c>
      <c r="AS802" s="13">
        <f t="shared" si="1042"/>
        <v>3.9697447527313392E-4</v>
      </c>
      <c r="AT802" s="13">
        <f t="shared" si="1043"/>
        <v>3.2160306239287738E-4</v>
      </c>
      <c r="AU802" s="13">
        <f t="shared" si="1044"/>
        <v>1.736946767493705E-4</v>
      </c>
      <c r="AV802" s="13">
        <f t="shared" si="1045"/>
        <v>7.0358100386056475E-5</v>
      </c>
      <c r="AW802" s="13">
        <f t="shared" si="1046"/>
        <v>8.2274126633033486E-7</v>
      </c>
      <c r="AX802" s="13">
        <f t="shared" si="1047"/>
        <v>2.2300610303524183E-3</v>
      </c>
      <c r="AY802" s="13">
        <f t="shared" si="1048"/>
        <v>1.7879824571035042E-3</v>
      </c>
      <c r="AZ802" s="13">
        <f t="shared" si="1049"/>
        <v>7.1676990526234113E-4</v>
      </c>
      <c r="BA802" s="13">
        <f t="shared" si="1050"/>
        <v>1.9156008123333423E-4</v>
      </c>
      <c r="BB802" s="13">
        <f t="shared" si="1051"/>
        <v>3.8396490058435444E-5</v>
      </c>
      <c r="BC802" s="13">
        <f t="shared" si="1052"/>
        <v>6.1569840201173807E-6</v>
      </c>
      <c r="BD802" s="13">
        <f t="shared" si="1053"/>
        <v>3.2739364853784981E-5</v>
      </c>
      <c r="BE802" s="13">
        <f t="shared" si="1054"/>
        <v>5.3046634751670469E-5</v>
      </c>
      <c r="BF802" s="13">
        <f t="shared" si="1055"/>
        <v>4.2974954936424409E-5</v>
      </c>
      <c r="BG802" s="13">
        <f t="shared" si="1056"/>
        <v>2.3210353938987619E-5</v>
      </c>
      <c r="BH802" s="13">
        <f t="shared" si="1057"/>
        <v>9.4017643084799416E-6</v>
      </c>
      <c r="BI802" s="13">
        <f t="shared" si="1058"/>
        <v>3.0466807130839526E-6</v>
      </c>
      <c r="BJ802" s="14">
        <f t="shared" si="1059"/>
        <v>0.56688735869702178</v>
      </c>
      <c r="BK802" s="14">
        <f t="shared" si="1060"/>
        <v>0.24911521298438197</v>
      </c>
      <c r="BL802" s="14">
        <f t="shared" si="1061"/>
        <v>0.1767070079959373</v>
      </c>
      <c r="BM802" s="14">
        <f t="shared" si="1062"/>
        <v>0.43458265179875383</v>
      </c>
      <c r="BN802" s="14">
        <f t="shared" si="1063"/>
        <v>0.56396252351437082</v>
      </c>
    </row>
    <row r="803" spans="1:66" s="10" customFormat="1" x14ac:dyDescent="0.25">
      <c r="A803" t="s">
        <v>80</v>
      </c>
      <c r="B803" t="s">
        <v>111</v>
      </c>
      <c r="C803" t="s">
        <v>76</v>
      </c>
      <c r="D803" s="11">
        <v>44450</v>
      </c>
      <c r="E803" s="10">
        <f>VLOOKUP(A803,home!$A$2:$E$405,3,FALSE)</f>
        <v>1.2518</v>
      </c>
      <c r="F803" s="10">
        <f>VLOOKUP(B803,home!$B$2:$E$405,3,FALSE)</f>
        <v>0.96779999999999999</v>
      </c>
      <c r="G803" s="10">
        <f>VLOOKUP(C803,away!$B$2:$E$405,4,FALSE)</f>
        <v>0.9728</v>
      </c>
      <c r="H803" s="10">
        <f>VLOOKUP(A803,away!$A$2:$E$405,3,FALSE)</f>
        <v>1.0562</v>
      </c>
      <c r="I803" s="10">
        <f>VLOOKUP(C803,away!$B$2:$E$405,3,FALSE)</f>
        <v>0.70589999999999997</v>
      </c>
      <c r="J803" s="10">
        <f>VLOOKUP(B803,home!$B$2:$E$405,4,FALSE)</f>
        <v>0.61450000000000005</v>
      </c>
      <c r="K803" s="12">
        <f t="shared" si="1008"/>
        <v>1.178539456512</v>
      </c>
      <c r="L803" s="12">
        <f t="shared" si="1009"/>
        <v>0.45815373591000003</v>
      </c>
      <c r="M803" s="13">
        <f t="shared" si="1010"/>
        <v>0.19462255871832407</v>
      </c>
      <c r="N803" s="13">
        <f t="shared" si="1011"/>
        <v>0.22937036457686844</v>
      </c>
      <c r="O803" s="13">
        <f t="shared" si="1012"/>
        <v>8.9167052369163502E-2</v>
      </c>
      <c r="P803" s="13">
        <f t="shared" si="1013"/>
        <v>0.10508688943793099</v>
      </c>
      <c r="Q803" s="13">
        <f t="shared" si="1014"/>
        <v>0.13516101240419093</v>
      </c>
      <c r="R803" s="13">
        <f t="shared" si="1015"/>
        <v>2.0426109081507438E-2</v>
      </c>
      <c r="S803" s="13">
        <f t="shared" si="1016"/>
        <v>1.4185475728590595E-2</v>
      </c>
      <c r="T803" s="13">
        <f t="shared" si="1017"/>
        <v>6.1924522782357917E-2</v>
      </c>
      <c r="U803" s="13">
        <f t="shared" si="1018"/>
        <v>2.4072975495574602E-2</v>
      </c>
      <c r="V803" s="13">
        <f t="shared" si="1019"/>
        <v>8.5105328963794476E-4</v>
      </c>
      <c r="W803" s="13">
        <f t="shared" si="1020"/>
        <v>5.3097528700148944E-2</v>
      </c>
      <c r="X803" s="13">
        <f t="shared" si="1021"/>
        <v>2.4326831141561683E-2</v>
      </c>
      <c r="Y803" s="13">
        <f t="shared" si="1022"/>
        <v>5.5727142851791081E-3</v>
      </c>
      <c r="Z803" s="13">
        <f t="shared" si="1023"/>
        <v>3.1194327285992717E-3</v>
      </c>
      <c r="AA803" s="13">
        <f t="shared" si="1024"/>
        <v>3.6763745525891308E-3</v>
      </c>
      <c r="AB803" s="13">
        <f t="shared" si="1025"/>
        <v>2.166376233571471E-3</v>
      </c>
      <c r="AC803" s="13">
        <f t="shared" si="1026"/>
        <v>2.8720508924728565E-5</v>
      </c>
      <c r="AD803" s="13">
        <f t="shared" si="1027"/>
        <v>1.5644383154100969E-2</v>
      </c>
      <c r="AE803" s="13">
        <f t="shared" si="1028"/>
        <v>7.1675325880588272E-3</v>
      </c>
      <c r="AF803" s="13">
        <f t="shared" si="1029"/>
        <v>1.6419159162379114E-3</v>
      </c>
      <c r="AG803" s="13">
        <f t="shared" si="1030"/>
        <v>2.5074997035816332E-4</v>
      </c>
      <c r="AH803" s="13">
        <f t="shared" si="1031"/>
        <v>3.5729493963192026E-4</v>
      </c>
      <c r="AI803" s="13">
        <f t="shared" si="1032"/>
        <v>4.2108618396829111E-4</v>
      </c>
      <c r="AJ803" s="13">
        <f t="shared" si="1033"/>
        <v>2.4813334119935099E-4</v>
      </c>
      <c r="AK803" s="13">
        <f t="shared" si="1034"/>
        <v>9.7478311026529893E-5</v>
      </c>
      <c r="AL803" s="13">
        <f t="shared" si="1035"/>
        <v>6.2030814225234987E-7</v>
      </c>
      <c r="AM803" s="13">
        <f t="shared" si="1036"/>
        <v>3.6875045639799295E-3</v>
      </c>
      <c r="AN803" s="13">
        <f t="shared" si="1037"/>
        <v>1.6894439921725801E-3</v>
      </c>
      <c r="AO803" s="13">
        <f t="shared" si="1038"/>
        <v>3.8701253831228624E-4</v>
      </c>
      <c r="AP803" s="13">
        <f t="shared" si="1039"/>
        <v>5.9103746757262004E-5</v>
      </c>
      <c r="AQ803" s="13">
        <f t="shared" si="1040"/>
        <v>6.7696505957795314E-6</v>
      </c>
      <c r="AR803" s="13">
        <f t="shared" si="1041"/>
        <v>3.2739202282820431E-5</v>
      </c>
      <c r="AS803" s="13">
        <f t="shared" si="1042"/>
        <v>3.8584441665031623E-5</v>
      </c>
      <c r="AT803" s="13">
        <f t="shared" si="1043"/>
        <v>2.2736643454862672E-5</v>
      </c>
      <c r="AU803" s="13">
        <f t="shared" si="1044"/>
        <v>8.9320104734003234E-6</v>
      </c>
      <c r="AV803" s="13">
        <f t="shared" si="1045"/>
        <v>2.6316816922201775E-6</v>
      </c>
      <c r="AW803" s="13">
        <f t="shared" si="1046"/>
        <v>9.3037994487040709E-9</v>
      </c>
      <c r="AX803" s="13">
        <f t="shared" si="1047"/>
        <v>7.2431160411973758E-4</v>
      </c>
      <c r="AY803" s="13">
        <f t="shared" si="1048"/>
        <v>3.3184606739042268E-4</v>
      </c>
      <c r="AZ803" s="13">
        <f t="shared" si="1049"/>
        <v>7.6018257760981887E-5</v>
      </c>
      <c r="BA803" s="13">
        <f t="shared" si="1050"/>
        <v>1.1609349596854405E-5</v>
      </c>
      <c r="BB803" s="13">
        <f t="shared" si="1051"/>
        <v>1.3297167223210243E-6</v>
      </c>
      <c r="BC803" s="13">
        <f t="shared" si="1052"/>
        <v>1.2184293680667545E-7</v>
      </c>
      <c r="BD803" s="13">
        <f t="shared" si="1053"/>
        <v>2.4999313060978978E-6</v>
      </c>
      <c r="BE803" s="13">
        <f t="shared" si="1054"/>
        <v>2.9462676828059505E-6</v>
      </c>
      <c r="BF803" s="13">
        <f t="shared" si="1055"/>
        <v>1.7361463568164976E-6</v>
      </c>
      <c r="BG803" s="13">
        <f t="shared" si="1056"/>
        <v>6.8203899459593447E-7</v>
      </c>
      <c r="BH803" s="13">
        <f t="shared" si="1057"/>
        <v>2.0095246650277092E-7</v>
      </c>
      <c r="BI803" s="13">
        <f t="shared" si="1058"/>
        <v>4.7366082131384315E-8</v>
      </c>
      <c r="BJ803" s="14">
        <f t="shared" si="1059"/>
        <v>0.54113262684940788</v>
      </c>
      <c r="BK803" s="14">
        <f t="shared" si="1060"/>
        <v>0.31510716405894096</v>
      </c>
      <c r="BL803" s="14">
        <f t="shared" si="1061"/>
        <v>0.14074661719068951</v>
      </c>
      <c r="BM803" s="14">
        <f t="shared" si="1062"/>
        <v>0.22594001747606124</v>
      </c>
      <c r="BN803" s="14">
        <f t="shared" si="1063"/>
        <v>0.7738339865879853</v>
      </c>
    </row>
    <row r="804" spans="1:66" x14ac:dyDescent="0.25">
      <c r="A804" t="s">
        <v>80</v>
      </c>
      <c r="B804" t="s">
        <v>85</v>
      </c>
      <c r="C804" t="s">
        <v>97</v>
      </c>
      <c r="D804" s="11">
        <v>44450</v>
      </c>
      <c r="E804" s="10">
        <f>VLOOKUP(A804,home!$A$2:$E$405,3,FALSE)</f>
        <v>1.2518</v>
      </c>
      <c r="F804" s="10">
        <f>VLOOKUP(B804,home!$B$2:$E$405,3,FALSE)</f>
        <v>1.3893</v>
      </c>
      <c r="G804" s="10">
        <f>VLOOKUP(C804,away!$B$2:$E$405,4,FALSE)</f>
        <v>0.97250000000000003</v>
      </c>
      <c r="H804" s="10">
        <f>VLOOKUP(A804,away!$A$2:$E$405,3,FALSE)</f>
        <v>1.0562</v>
      </c>
      <c r="I804" s="10">
        <f>VLOOKUP(C804,away!$B$2:$E$405,3,FALSE)</f>
        <v>1.1526000000000001</v>
      </c>
      <c r="J804" s="10">
        <f>VLOOKUP(B804,home!$B$2:$E$405,4,FALSE)</f>
        <v>0.98799999999999999</v>
      </c>
      <c r="K804" s="12">
        <f t="shared" si="1008"/>
        <v>1.69129978215</v>
      </c>
      <c r="L804" s="12">
        <f t="shared" si="1009"/>
        <v>1.2027676065600001</v>
      </c>
      <c r="M804" s="13">
        <f t="shared" si="1010"/>
        <v>5.5350621645844006E-2</v>
      </c>
      <c r="N804" s="13">
        <f t="shared" si="1011"/>
        <v>9.3614494331483056E-2</v>
      </c>
      <c r="O804" s="13">
        <f t="shared" si="1012"/>
        <v>6.6573934718579947E-2</v>
      </c>
      <c r="P804" s="13">
        <f t="shared" si="1013"/>
        <v>0.11259648128640258</v>
      </c>
      <c r="Q804" s="13">
        <f t="shared" si="1014"/>
        <v>7.9165086934459838E-2</v>
      </c>
      <c r="R804" s="13">
        <f t="shared" si="1015"/>
        <v>4.0036486060374042E-2</v>
      </c>
      <c r="S804" s="13">
        <f t="shared" si="1016"/>
        <v>5.7262083157791986E-2</v>
      </c>
      <c r="T804" s="13">
        <f t="shared" si="1017"/>
        <v>9.5217202135274612E-2</v>
      </c>
      <c r="U804" s="13">
        <f t="shared" si="1018"/>
        <v>6.7713700151962139E-2</v>
      </c>
      <c r="V804" s="13">
        <f t="shared" si="1019"/>
        <v>1.2942761542449967E-2</v>
      </c>
      <c r="W804" s="13">
        <f t="shared" si="1020"/>
        <v>4.4630631428712583E-2</v>
      </c>
      <c r="X804" s="13">
        <f t="shared" si="1021"/>
        <v>5.3680277742774167E-2</v>
      </c>
      <c r="Y804" s="13">
        <f t="shared" si="1022"/>
        <v>3.2282449590076263E-2</v>
      </c>
      <c r="Z804" s="13">
        <f t="shared" si="1023"/>
        <v>1.6051529504636307E-2</v>
      </c>
      <c r="AA804" s="13">
        <f t="shared" si="1024"/>
        <v>2.7147948354365684E-2</v>
      </c>
      <c r="AB804" s="13">
        <f t="shared" si="1025"/>
        <v>2.2957659568779064E-2</v>
      </c>
      <c r="AC804" s="13">
        <f t="shared" si="1026"/>
        <v>1.6455431805415183E-3</v>
      </c>
      <c r="AD804" s="13">
        <f t="shared" si="1027"/>
        <v>1.8870944303149641E-2</v>
      </c>
      <c r="AE804" s="13">
        <f t="shared" si="1028"/>
        <v>2.2697360513026368E-2</v>
      </c>
      <c r="AF804" s="13">
        <f t="shared" si="1029"/>
        <v>1.3649824989741089E-2</v>
      </c>
      <c r="AG804" s="13">
        <f t="shared" si="1030"/>
        <v>5.4725224442912579E-3</v>
      </c>
      <c r="AH804" s="13">
        <f t="shared" si="1031"/>
        <v>4.8265649309796547E-3</v>
      </c>
      <c r="AI804" s="13">
        <f t="shared" si="1032"/>
        <v>8.1631682162987204E-3</v>
      </c>
      <c r="AJ804" s="13">
        <f t="shared" si="1033"/>
        <v>6.9031823129399152E-3</v>
      </c>
      <c r="AK804" s="13">
        <f t="shared" si="1034"/>
        <v>3.8917835806723377E-3</v>
      </c>
      <c r="AL804" s="13">
        <f t="shared" si="1035"/>
        <v>1.3389722928087281E-4</v>
      </c>
      <c r="AM804" s="13">
        <f t="shared" si="1036"/>
        <v>6.3832847977763479E-3</v>
      </c>
      <c r="AN804" s="13">
        <f t="shared" si="1037"/>
        <v>7.6776081782122937E-3</v>
      </c>
      <c r="AO804" s="13">
        <f t="shared" si="1038"/>
        <v>4.6171892063069419E-3</v>
      </c>
      <c r="AP804" s="13">
        <f t="shared" si="1039"/>
        <v>1.8511352035681563E-3</v>
      </c>
      <c r="AQ804" s="13">
        <f t="shared" si="1040"/>
        <v>5.566213645536571E-4</v>
      </c>
      <c r="AR804" s="13">
        <f t="shared" si="1041"/>
        <v>1.1610471899881672E-3</v>
      </c>
      <c r="AS804" s="13">
        <f t="shared" si="1042"/>
        <v>1.963678859492857E-3</v>
      </c>
      <c r="AT804" s="13">
        <f t="shared" si="1043"/>
        <v>1.6605848136364149E-3</v>
      </c>
      <c r="AU804" s="13">
        <f t="shared" si="1044"/>
        <v>9.3618224451495562E-4</v>
      </c>
      <c r="AV804" s="13">
        <f t="shared" si="1045"/>
        <v>3.9584120655021077E-4</v>
      </c>
      <c r="AW804" s="13">
        <f t="shared" si="1046"/>
        <v>7.5660883005321999E-6</v>
      </c>
      <c r="AX804" s="13">
        <f t="shared" si="1047"/>
        <v>1.7993413646467601E-3</v>
      </c>
      <c r="AY804" s="13">
        <f t="shared" si="1048"/>
        <v>2.1641895065405885E-3</v>
      </c>
      <c r="AZ804" s="13">
        <f t="shared" si="1049"/>
        <v>1.3015085164620455E-3</v>
      </c>
      <c r="BA804" s="13">
        <f t="shared" si="1050"/>
        <v>5.218040944208372E-4</v>
      </c>
      <c r="BB804" s="13">
        <f t="shared" si="1051"/>
        <v>1.5690226543493957E-4</v>
      </c>
      <c r="BC804" s="13">
        <f t="shared" si="1052"/>
        <v>3.7743392452204849E-5</v>
      </c>
      <c r="BD804" s="13">
        <f t="shared" si="1053"/>
        <v>2.3274499163421363E-4</v>
      </c>
      <c r="BE804" s="13">
        <f t="shared" si="1054"/>
        <v>3.9364155364744909E-4</v>
      </c>
      <c r="BF804" s="13">
        <f t="shared" si="1055"/>
        <v>3.3288293696455906E-4</v>
      </c>
      <c r="BG804" s="13">
        <f t="shared" si="1056"/>
        <v>1.8766827958987035E-4</v>
      </c>
      <c r="BH804" s="13">
        <f t="shared" si="1057"/>
        <v>7.935083009670328E-5</v>
      </c>
      <c r="BI804" s="13">
        <f t="shared" si="1058"/>
        <v>2.6841208331195156E-5</v>
      </c>
      <c r="BJ804" s="14">
        <f t="shared" si="1059"/>
        <v>0.48634812230336361</v>
      </c>
      <c r="BK804" s="14">
        <f t="shared" si="1060"/>
        <v>0.24209557754885153</v>
      </c>
      <c r="BL804" s="14">
        <f t="shared" si="1061"/>
        <v>0.2555848920093981</v>
      </c>
      <c r="BM804" s="14">
        <f t="shared" si="1062"/>
        <v>0.55058639297086609</v>
      </c>
      <c r="BN804" s="14">
        <f t="shared" si="1063"/>
        <v>0.44733710497714346</v>
      </c>
    </row>
    <row r="805" spans="1:66" x14ac:dyDescent="0.25">
      <c r="A805" t="s">
        <v>80</v>
      </c>
      <c r="B805" t="s">
        <v>87</v>
      </c>
      <c r="C805" t="s">
        <v>88</v>
      </c>
      <c r="D805" s="11">
        <v>44450</v>
      </c>
      <c r="E805" s="10">
        <f>VLOOKUP(A805,home!$A$2:$E$405,3,FALSE)</f>
        <v>1.2518</v>
      </c>
      <c r="F805" s="10">
        <f>VLOOKUP(B805,home!$B$2:$E$405,3,FALSE)</f>
        <v>0.62519999999999998</v>
      </c>
      <c r="G805" s="10">
        <f>VLOOKUP(C805,away!$B$2:$E$405,4,FALSE)</f>
        <v>1.1113999999999999</v>
      </c>
      <c r="H805" s="10">
        <f>VLOOKUP(A805,away!$A$2:$E$405,3,FALSE)</f>
        <v>1.0562</v>
      </c>
      <c r="I805" s="10">
        <f>VLOOKUP(C805,away!$B$2:$E$405,3,FALSE)</f>
        <v>1.1526000000000001</v>
      </c>
      <c r="J805" s="10">
        <f>VLOOKUP(B805,home!$B$2:$E$405,4,FALSE)</f>
        <v>1.2349000000000001</v>
      </c>
      <c r="K805" s="12">
        <f t="shared" si="1008"/>
        <v>0.86980982510399985</v>
      </c>
      <c r="L805" s="12">
        <f t="shared" si="1009"/>
        <v>1.5033377705880004</v>
      </c>
      <c r="M805" s="13">
        <f t="shared" si="1010"/>
        <v>9.3186949334807173E-2</v>
      </c>
      <c r="N805" s="13">
        <f t="shared" si="1011"/>
        <v>8.1054924102883924E-2</v>
      </c>
      <c r="O805" s="13">
        <f t="shared" si="1012"/>
        <v>0.14009146066088599</v>
      </c>
      <c r="P805" s="13">
        <f t="shared" si="1013"/>
        <v>0.12185292889600911</v>
      </c>
      <c r="Q805" s="13">
        <f t="shared" si="1014"/>
        <v>3.5251184678873719E-2</v>
      </c>
      <c r="R805" s="13">
        <f t="shared" si="1015"/>
        <v>0.10530239207417644</v>
      </c>
      <c r="S805" s="13">
        <f t="shared" si="1016"/>
        <v>3.9834269676509777E-2</v>
      </c>
      <c r="T805" s="13">
        <f t="shared" si="1017"/>
        <v>5.2994437385723903E-2</v>
      </c>
      <c r="U805" s="13">
        <f t="shared" si="1018"/>
        <v>9.1593055233072235E-2</v>
      </c>
      <c r="V805" s="13">
        <f t="shared" si="1019"/>
        <v>5.7875562871372074E-3</v>
      </c>
      <c r="W805" s="13">
        <f t="shared" si="1020"/>
        <v>1.0220608926746651E-2</v>
      </c>
      <c r="X805" s="13">
        <f t="shared" si="1021"/>
        <v>1.5365027437987127E-2</v>
      </c>
      <c r="Y805" s="13">
        <f t="shared" si="1022"/>
        <v>1.1549413046823512E-2</v>
      </c>
      <c r="Z805" s="13">
        <f t="shared" si="1023"/>
        <v>5.2768354446125307E-2</v>
      </c>
      <c r="AA805" s="13">
        <f t="shared" si="1024"/>
        <v>4.5898433151810122E-2</v>
      </c>
      <c r="AB805" s="13">
        <f t="shared" si="1025"/>
        <v>1.9961454056161797E-2</v>
      </c>
      <c r="AC805" s="13">
        <f t="shared" si="1026"/>
        <v>4.729945352945755E-4</v>
      </c>
      <c r="AD805" s="13">
        <f t="shared" si="1027"/>
        <v>2.2224965157574706E-3</v>
      </c>
      <c r="AE805" s="13">
        <f t="shared" si="1028"/>
        <v>3.3411629571384353E-3</v>
      </c>
      <c r="AF805" s="13">
        <f t="shared" si="1029"/>
        <v>2.5114482355778527E-3</v>
      </c>
      <c r="AG805" s="13">
        <f t="shared" si="1030"/>
        <v>1.258518330473592E-3</v>
      </c>
      <c r="AH805" s="13">
        <f t="shared" si="1031"/>
        <v>1.9832165082658854E-2</v>
      </c>
      <c r="AI805" s="13">
        <f t="shared" si="1032"/>
        <v>1.7250212041981149E-2</v>
      </c>
      <c r="AJ805" s="13">
        <f t="shared" si="1033"/>
        <v>7.5022019596212679E-3</v>
      </c>
      <c r="AK805" s="13">
        <f t="shared" si="1034"/>
        <v>2.1751629914643533E-3</v>
      </c>
      <c r="AL805" s="13">
        <f t="shared" si="1035"/>
        <v>2.4739846035896649E-5</v>
      </c>
      <c r="AM805" s="13">
        <f t="shared" si="1036"/>
        <v>3.8662986113305103E-4</v>
      </c>
      <c r="AN805" s="13">
        <f t="shared" si="1037"/>
        <v>5.812352734785093E-4</v>
      </c>
      <c r="AO805" s="13">
        <f t="shared" si="1038"/>
        <v>4.3689647010914442E-4</v>
      </c>
      <c r="AP805" s="13">
        <f t="shared" si="1039"/>
        <v>2.1893432178388266E-4</v>
      </c>
      <c r="AQ805" s="13">
        <f t="shared" si="1040"/>
        <v>8.2283058803944513E-5</v>
      </c>
      <c r="AR805" s="13">
        <f t="shared" si="1041"/>
        <v>5.9628885682595075E-3</v>
      </c>
      <c r="AS805" s="13">
        <f t="shared" si="1042"/>
        <v>5.1865790626724429E-3</v>
      </c>
      <c r="AT805" s="13">
        <f t="shared" si="1043"/>
        <v>2.2556687136955924E-3</v>
      </c>
      <c r="AU805" s="13">
        <f t="shared" si="1044"/>
        <v>6.5400093645070915E-4</v>
      </c>
      <c r="AV805" s="13">
        <f t="shared" si="1045"/>
        <v>1.4221411003801084E-4</v>
      </c>
      <c r="AW805" s="13">
        <f t="shared" si="1046"/>
        <v>8.9861853016659703E-7</v>
      </c>
      <c r="AX805" s="13">
        <f t="shared" si="1047"/>
        <v>5.6049075315353792E-5</v>
      </c>
      <c r="AY805" s="13">
        <f t="shared" si="1048"/>
        <v>8.4260691928102904E-5</v>
      </c>
      <c r="AZ805" s="13">
        <f t="shared" si="1049"/>
        <v>6.3336140375698266E-5</v>
      </c>
      <c r="BA805" s="13">
        <f t="shared" si="1050"/>
        <v>3.1738537356683618E-5</v>
      </c>
      <c r="BB805" s="13">
        <f t="shared" si="1051"/>
        <v>1.1928435497880181E-5</v>
      </c>
      <c r="BC805" s="13">
        <f t="shared" si="1052"/>
        <v>3.58649352559719E-6</v>
      </c>
      <c r="BD805" s="13">
        <f t="shared" si="1053"/>
        <v>1.4940392677453217E-3</v>
      </c>
      <c r="BE805" s="13">
        <f t="shared" si="1054"/>
        <v>1.2995300341760664E-3</v>
      </c>
      <c r="BF805" s="13">
        <f t="shared" si="1055"/>
        <v>5.6517199587203962E-4</v>
      </c>
      <c r="BG805" s="13">
        <f t="shared" si="1056"/>
        <v>1.6386405162771244E-4</v>
      </c>
      <c r="BH805" s="13">
        <f t="shared" si="1057"/>
        <v>3.5632640521783332E-5</v>
      </c>
      <c r="BI805" s="13">
        <f t="shared" si="1058"/>
        <v>6.1987241640492139E-6</v>
      </c>
      <c r="BJ805" s="14">
        <f t="shared" si="1059"/>
        <v>0.21772609997729409</v>
      </c>
      <c r="BK805" s="14">
        <f t="shared" si="1060"/>
        <v>0.2612436992677219</v>
      </c>
      <c r="BL805" s="14">
        <f t="shared" si="1061"/>
        <v>0.46737232535705542</v>
      </c>
      <c r="BM805" s="14">
        <f t="shared" si="1062"/>
        <v>0.42228727722716219</v>
      </c>
      <c r="BN805" s="14">
        <f t="shared" si="1063"/>
        <v>0.57673983974763643</v>
      </c>
    </row>
    <row r="806" spans="1:66" x14ac:dyDescent="0.25">
      <c r="A806" t="s">
        <v>80</v>
      </c>
      <c r="B806" t="s">
        <v>369</v>
      </c>
      <c r="C806" t="s">
        <v>81</v>
      </c>
      <c r="D806" s="11">
        <v>44450</v>
      </c>
      <c r="E806" s="10">
        <f>VLOOKUP(A806,home!$A$2:$E$405,3,FALSE)</f>
        <v>1.2518</v>
      </c>
      <c r="F806" s="10">
        <f>VLOOKUP(B806,home!$B$2:$E$405,3,FALSE)</f>
        <v>1.042</v>
      </c>
      <c r="G806" s="10">
        <f>VLOOKUP(C806,away!$B$2:$E$405,4,FALSE)</f>
        <v>0.97250000000000003</v>
      </c>
      <c r="H806" s="10">
        <f>VLOOKUP(A806,away!$A$2:$E$405,3,FALSE)</f>
        <v>1.0562</v>
      </c>
      <c r="I806" s="10">
        <f>VLOOKUP(C806,away!$B$2:$E$405,3,FALSE)</f>
        <v>1.0290999999999999</v>
      </c>
      <c r="J806" s="10">
        <f>VLOOKUP(B806,home!$B$2:$E$405,4,FALSE)</f>
        <v>0.90559999999999996</v>
      </c>
      <c r="K806" s="12">
        <f t="shared" si="1008"/>
        <v>1.268505271</v>
      </c>
      <c r="L806" s="12">
        <f t="shared" si="1009"/>
        <v>0.98432871635199981</v>
      </c>
      <c r="M806" s="13">
        <f t="shared" si="1010"/>
        <v>0.10510094734910364</v>
      </c>
      <c r="N806" s="13">
        <f t="shared" si="1011"/>
        <v>0.13332110569943142</v>
      </c>
      <c r="O806" s="13">
        <f t="shared" si="1012"/>
        <v>0.1034538805915223</v>
      </c>
      <c r="P806" s="13">
        <f t="shared" si="1013"/>
        <v>0.13123179283575062</v>
      </c>
      <c r="Q806" s="13">
        <f t="shared" si="1014"/>
        <v>8.4559262657638481E-2</v>
      </c>
      <c r="R806" s="13">
        <f t="shared" si="1015"/>
        <v>5.0916312742143095E-2</v>
      </c>
      <c r="S806" s="13">
        <f t="shared" si="1016"/>
        <v>4.0964862556570121E-2</v>
      </c>
      <c r="T806" s="13">
        <f t="shared" si="1017"/>
        <v>8.3234110467464872E-2</v>
      </c>
      <c r="U806" s="13">
        <f t="shared" si="1018"/>
        <v>6.4587611093292974E-2</v>
      </c>
      <c r="V806" s="13">
        <f t="shared" si="1019"/>
        <v>5.6833110263794784E-3</v>
      </c>
      <c r="W806" s="13">
        <f t="shared" si="1020"/>
        <v>3.5754623464362617E-2</v>
      </c>
      <c r="X806" s="13">
        <f t="shared" si="1021"/>
        <v>3.5194302618325145E-2</v>
      </c>
      <c r="Y806" s="13">
        <f t="shared" si="1022"/>
        <v>1.7321381359599906E-2</v>
      </c>
      <c r="Z806" s="13">
        <f t="shared" si="1023"/>
        <v>1.6706129587616896E-2</v>
      </c>
      <c r="AA806" s="13">
        <f t="shared" si="1024"/>
        <v>2.1191813439901092E-2</v>
      </c>
      <c r="AB806" s="13">
        <f t="shared" si="1025"/>
        <v>1.3440963525281591E-2</v>
      </c>
      <c r="AC806" s="13">
        <f t="shared" si="1026"/>
        <v>4.4352067824232719E-4</v>
      </c>
      <c r="AD806" s="13">
        <f t="shared" si="1027"/>
        <v>1.1338732081791066E-2</v>
      </c>
      <c r="AE806" s="13">
        <f t="shared" si="1028"/>
        <v>1.1161039595128638E-2</v>
      </c>
      <c r="AF806" s="13">
        <f t="shared" si="1029"/>
        <v>5.4930658889134074E-3</v>
      </c>
      <c r="AG806" s="13">
        <f t="shared" si="1030"/>
        <v>1.8023274984236973E-3</v>
      </c>
      <c r="AH806" s="13">
        <f t="shared" si="1031"/>
        <v>4.1110807730472751E-3</v>
      </c>
      <c r="AI806" s="13">
        <f t="shared" si="1032"/>
        <v>5.2149276301172234E-3</v>
      </c>
      <c r="AJ806" s="13">
        <f t="shared" si="1033"/>
        <v>3.307581593343619E-3</v>
      </c>
      <c r="AK806" s="13">
        <f t="shared" si="1034"/>
        <v>1.3985615618063193E-3</v>
      </c>
      <c r="AL806" s="13">
        <f t="shared" si="1035"/>
        <v>2.2151660944458698E-5</v>
      </c>
      <c r="AM806" s="13">
        <f t="shared" si="1036"/>
        <v>2.8766482824417543E-3</v>
      </c>
      <c r="AN806" s="13">
        <f t="shared" si="1037"/>
        <v>2.8315675112520768E-3</v>
      </c>
      <c r="AO806" s="13">
        <f t="shared" si="1038"/>
        <v>1.3935966068073916E-3</v>
      </c>
      <c r="AP806" s="13">
        <f t="shared" si="1039"/>
        <v>4.5725238636374087E-4</v>
      </c>
      <c r="AQ806" s="13">
        <f t="shared" si="1040"/>
        <v>1.1252166362957741E-4</v>
      </c>
      <c r="AR806" s="13">
        <f t="shared" si="1041"/>
        <v>8.0933097203060274E-4</v>
      </c>
      <c r="AS806" s="13">
        <f t="shared" si="1042"/>
        <v>1.0266406040043731E-3</v>
      </c>
      <c r="AT806" s="13">
        <f t="shared" si="1043"/>
        <v>6.5114950880108564E-4</v>
      </c>
      <c r="AU806" s="13">
        <f t="shared" si="1044"/>
        <v>2.7532886137441258E-4</v>
      </c>
      <c r="AV806" s="13">
        <f t="shared" si="1045"/>
        <v>8.7314027977967692E-5</v>
      </c>
      <c r="AW806" s="13">
        <f t="shared" si="1046"/>
        <v>7.683095404287523E-7</v>
      </c>
      <c r="AX806" s="13">
        <f t="shared" si="1047"/>
        <v>6.0817391818174292E-4</v>
      </c>
      <c r="AY806" s="13">
        <f t="shared" si="1048"/>
        <v>5.9864305220260112E-4</v>
      </c>
      <c r="AZ806" s="13">
        <f t="shared" si="1049"/>
        <v>2.9463077356381477E-4</v>
      </c>
      <c r="BA806" s="13">
        <f t="shared" si="1050"/>
        <v>9.6671177046622192E-5</v>
      </c>
      <c r="BB806" s="13">
        <f t="shared" si="1051"/>
        <v>2.3789053902634626E-5</v>
      </c>
      <c r="BC806" s="13">
        <f t="shared" si="1052"/>
        <v>4.6832497782417765E-6</v>
      </c>
      <c r="BD806" s="13">
        <f t="shared" si="1053"/>
        <v>1.3277461946713316E-4</v>
      </c>
      <c r="BE806" s="13">
        <f t="shared" si="1054"/>
        <v>1.6842530464907763E-4</v>
      </c>
      <c r="BF806" s="13">
        <f t="shared" si="1055"/>
        <v>1.0682419335856792E-4</v>
      </c>
      <c r="BG806" s="13">
        <f t="shared" si="1056"/>
        <v>4.516901744855552E-5</v>
      </c>
      <c r="BH806" s="13">
        <f t="shared" si="1057"/>
        <v>1.4324284179845914E-5</v>
      </c>
      <c r="BI806" s="13">
        <f t="shared" si="1058"/>
        <v>3.634085997087291E-6</v>
      </c>
      <c r="BJ806" s="14">
        <f t="shared" si="1059"/>
        <v>0.4284781290062496</v>
      </c>
      <c r="BK806" s="14">
        <f t="shared" si="1060"/>
        <v>0.28404522915919322</v>
      </c>
      <c r="BL806" s="14">
        <f t="shared" si="1061"/>
        <v>0.27094364842974417</v>
      </c>
      <c r="BM806" s="14">
        <f t="shared" si="1062"/>
        <v>0.39099195956455213</v>
      </c>
      <c r="BN806" s="14">
        <f t="shared" si="1063"/>
        <v>0.60858330187558962</v>
      </c>
    </row>
    <row r="807" spans="1:66" x14ac:dyDescent="0.25">
      <c r="A807" t="s">
        <v>80</v>
      </c>
      <c r="B807" t="s">
        <v>412</v>
      </c>
      <c r="C807" t="s">
        <v>410</v>
      </c>
      <c r="D807" s="11">
        <v>44450</v>
      </c>
      <c r="E807" s="10">
        <f>VLOOKUP(A807,home!$A$2:$E$405,3,FALSE)</f>
        <v>1.2518</v>
      </c>
      <c r="F807" s="10">
        <f>VLOOKUP(B807,home!$B$2:$E$405,3,FALSE)</f>
        <v>1.2850999999999999</v>
      </c>
      <c r="G807" s="10">
        <f>VLOOKUP(C807,away!$B$2:$E$405,4,FALSE)</f>
        <v>0.97250000000000003</v>
      </c>
      <c r="H807" s="10">
        <f>VLOOKUP(A807,away!$A$2:$E$405,3,FALSE)</f>
        <v>1.0562</v>
      </c>
      <c r="I807" s="10">
        <f>VLOOKUP(C807,away!$B$2:$E$405,3,FALSE)</f>
        <v>1.0290999999999999</v>
      </c>
      <c r="J807" s="10">
        <f>VLOOKUP(B807,home!$B$2:$E$405,4,FALSE)</f>
        <v>1.1113999999999999</v>
      </c>
      <c r="K807" s="12">
        <f t="shared" si="1008"/>
        <v>1.56444925505</v>
      </c>
      <c r="L807" s="12">
        <f t="shared" si="1009"/>
        <v>1.2080200257879998</v>
      </c>
      <c r="M807" s="13">
        <f t="shared" si="1010"/>
        <v>6.2507465533449352E-2</v>
      </c>
      <c r="N807" s="13">
        <f t="shared" si="1011"/>
        <v>9.77897578888684E-2</v>
      </c>
      <c r="O807" s="13">
        <f t="shared" si="1012"/>
        <v>7.5510270125659987E-2</v>
      </c>
      <c r="P807" s="13">
        <f t="shared" si="1013"/>
        <v>0.11813198584671306</v>
      </c>
      <c r="Q807" s="13">
        <f t="shared" si="1014"/>
        <v>7.6493556940380028E-2</v>
      </c>
      <c r="R807" s="13">
        <f t="shared" si="1015"/>
        <v>4.5608959232229317E-2</v>
      </c>
      <c r="S807" s="13">
        <f t="shared" si="1016"/>
        <v>5.581399742011716E-2</v>
      </c>
      <c r="T807" s="13">
        <f t="shared" si="1017"/>
        <v>9.2405748627733708E-2</v>
      </c>
      <c r="U807" s="13">
        <f t="shared" si="1018"/>
        <v>7.1352902294466974E-2</v>
      </c>
      <c r="V807" s="13">
        <f t="shared" si="1019"/>
        <v>1.1720232663432729E-2</v>
      </c>
      <c r="W807" s="13">
        <f t="shared" si="1020"/>
        <v>3.9890096057167423E-2</v>
      </c>
      <c r="X807" s="13">
        <f t="shared" si="1021"/>
        <v>4.8188034867665173E-2</v>
      </c>
      <c r="Y807" s="13">
        <f t="shared" si="1022"/>
        <v>2.9106055561754964E-2</v>
      </c>
      <c r="Z807" s="13">
        <f t="shared" si="1023"/>
        <v>1.8365512035960499E-2</v>
      </c>
      <c r="AA807" s="13">
        <f t="shared" si="1024"/>
        <v>2.8731911623270212E-2</v>
      </c>
      <c r="AB807" s="13">
        <f t="shared" si="1025"/>
        <v>2.2474808867593767E-2</v>
      </c>
      <c r="AC807" s="13">
        <f t="shared" si="1026"/>
        <v>1.3843689982678143E-3</v>
      </c>
      <c r="AD807" s="13">
        <f t="shared" si="1027"/>
        <v>1.5601507765127134E-2</v>
      </c>
      <c r="AE807" s="13">
        <f t="shared" si="1028"/>
        <v>1.884693381276056E-2</v>
      </c>
      <c r="AF807" s="13">
        <f t="shared" si="1029"/>
        <v>1.138373673525787E-2</v>
      </c>
      <c r="AG807" s="13">
        <f t="shared" si="1030"/>
        <v>4.5839273148300047E-3</v>
      </c>
      <c r="AH807" s="13">
        <f t="shared" si="1031"/>
        <v>5.546476580822704E-3</v>
      </c>
      <c r="AI807" s="13">
        <f t="shared" si="1032"/>
        <v>8.6771811550203515E-3</v>
      </c>
      <c r="AJ807" s="13">
        <f t="shared" si="1033"/>
        <v>6.7875047969527449E-3</v>
      </c>
      <c r="AK807" s="13">
        <f t="shared" si="1034"/>
        <v>3.5395689410803398E-3</v>
      </c>
      <c r="AL807" s="13">
        <f t="shared" si="1035"/>
        <v>1.0465198517606723E-4</v>
      </c>
      <c r="AM807" s="13">
        <f t="shared" si="1036"/>
        <v>4.8815534401619879E-3</v>
      </c>
      <c r="AN807" s="13">
        <f t="shared" si="1037"/>
        <v>5.8970143126699836E-3</v>
      </c>
      <c r="AO807" s="13">
        <f t="shared" si="1038"/>
        <v>3.5618556910318993E-3</v>
      </c>
      <c r="AP807" s="13">
        <f t="shared" si="1039"/>
        <v>1.4342643345778296E-3</v>
      </c>
      <c r="AQ807" s="13">
        <f t="shared" si="1040"/>
        <v>4.3315500961087943E-4</v>
      </c>
      <c r="AR807" s="13">
        <f t="shared" si="1041"/>
        <v>1.3400509564395965E-3</v>
      </c>
      <c r="AS807" s="13">
        <f t="shared" si="1042"/>
        <v>2.096441720530967E-3</v>
      </c>
      <c r="AT807" s="13">
        <f t="shared" si="1043"/>
        <v>1.6398883439702062E-3</v>
      </c>
      <c r="AU807" s="13">
        <f t="shared" si="1044"/>
        <v>8.5517403269645556E-4</v>
      </c>
      <c r="AV807" s="13">
        <f t="shared" si="1045"/>
        <v>3.3446909459751867E-4</v>
      </c>
      <c r="AW807" s="13">
        <f t="shared" si="1046"/>
        <v>5.4938979093420691E-6</v>
      </c>
      <c r="AX807" s="13">
        <f t="shared" si="1047"/>
        <v>1.2728237738246968E-3</v>
      </c>
      <c r="AY807" s="13">
        <f t="shared" si="1048"/>
        <v>1.5375966080792894E-3</v>
      </c>
      <c r="AZ807" s="13">
        <f t="shared" si="1049"/>
        <v>9.2872374707174226E-4</v>
      </c>
      <c r="BA807" s="13">
        <f t="shared" si="1050"/>
        <v>3.7397229496251131E-4</v>
      </c>
      <c r="BB807" s="13">
        <f t="shared" si="1051"/>
        <v>1.1294150535115257E-4</v>
      </c>
      <c r="BC807" s="13">
        <f t="shared" si="1052"/>
        <v>2.7287120041366981E-5</v>
      </c>
      <c r="BD807" s="13">
        <f t="shared" si="1053"/>
        <v>2.6980139849256611E-4</v>
      </c>
      <c r="BE807" s="13">
        <f t="shared" si="1054"/>
        <v>4.220905968831433E-4</v>
      </c>
      <c r="BF807" s="13">
        <f t="shared" si="1055"/>
        <v>3.3016965992872175E-4</v>
      </c>
      <c r="BG807" s="13">
        <f t="shared" si="1056"/>
        <v>1.7217789283853347E-4</v>
      </c>
      <c r="BH807" s="13">
        <f t="shared" si="1057"/>
        <v>6.734089404683063E-5</v>
      </c>
      <c r="BI807" s="13">
        <f t="shared" si="1058"/>
        <v>2.1070282305193036E-5</v>
      </c>
      <c r="BJ807" s="14">
        <f t="shared" si="1059"/>
        <v>0.45475054340892851</v>
      </c>
      <c r="BK807" s="14">
        <f t="shared" si="1060"/>
        <v>0.2512002990552355</v>
      </c>
      <c r="BL807" s="14">
        <f t="shared" si="1061"/>
        <v>0.27577825848982607</v>
      </c>
      <c r="BM807" s="14">
        <f t="shared" si="1062"/>
        <v>0.5225205147124804</v>
      </c>
      <c r="BN807" s="14">
        <f t="shared" si="1063"/>
        <v>0.47604199556730015</v>
      </c>
    </row>
    <row r="808" spans="1:66" s="10" customFormat="1" x14ac:dyDescent="0.25">
      <c r="A808" t="s">
        <v>80</v>
      </c>
      <c r="B808" t="s">
        <v>258</v>
      </c>
      <c r="C808" t="s">
        <v>114</v>
      </c>
      <c r="D808" s="11">
        <v>44450</v>
      </c>
      <c r="E808" s="10">
        <f>VLOOKUP(A808,home!$A$2:$E$405,3,FALSE)</f>
        <v>1.2518</v>
      </c>
      <c r="F808" s="10">
        <f>VLOOKUP(B808,home!$B$2:$E$405,3,FALSE)</f>
        <v>0.46689999999999998</v>
      </c>
      <c r="G808" s="10">
        <f>VLOOKUP(C808,away!$B$2:$E$405,4,FALSE)</f>
        <v>0.7742</v>
      </c>
      <c r="H808" s="10">
        <f>VLOOKUP(A808,away!$A$2:$E$405,3,FALSE)</f>
        <v>1.0562</v>
      </c>
      <c r="I808" s="10">
        <f>VLOOKUP(C808,away!$B$2:$E$405,3,FALSE)</f>
        <v>1.0583</v>
      </c>
      <c r="J808" s="10">
        <f>VLOOKUP(B808,home!$B$2:$E$405,4,FALSE)</f>
        <v>1.0588</v>
      </c>
      <c r="K808" s="12">
        <f t="shared" si="1008"/>
        <v>0.452493128164</v>
      </c>
      <c r="L808" s="12">
        <f t="shared" si="1009"/>
        <v>1.1835017158479999</v>
      </c>
      <c r="M808" s="13">
        <f t="shared" si="1010"/>
        <v>0.19475852054159112</v>
      </c>
      <c r="N808" s="13">
        <f t="shared" si="1011"/>
        <v>8.812689219645721E-2</v>
      </c>
      <c r="O808" s="13">
        <f t="shared" si="1012"/>
        <v>0.23049704323699102</v>
      </c>
      <c r="P808" s="13">
        <f t="shared" si="1013"/>
        <v>0.10429832812685882</v>
      </c>
      <c r="Q808" s="13">
        <f t="shared" si="1014"/>
        <v>1.9938406562673261E-2</v>
      </c>
      <c r="R808" s="13">
        <f t="shared" si="1015"/>
        <v>0.13639682308443477</v>
      </c>
      <c r="S808" s="13">
        <f t="shared" si="1016"/>
        <v>1.3963626879850501E-2</v>
      </c>
      <c r="T808" s="13">
        <f t="shared" si="1017"/>
        <v>2.3597138378198823E-2</v>
      </c>
      <c r="U808" s="13">
        <f t="shared" si="1018"/>
        <v>6.1718625149107573E-2</v>
      </c>
      <c r="V808" s="13">
        <f t="shared" si="1019"/>
        <v>8.3087674938044326E-4</v>
      </c>
      <c r="W808" s="13">
        <f t="shared" si="1020"/>
        <v>3.0073306520498845E-3</v>
      </c>
      <c r="X808" s="13">
        <f t="shared" si="1021"/>
        <v>3.5591809868233222E-3</v>
      </c>
      <c r="Y808" s="13">
        <f t="shared" si="1022"/>
        <v>2.1061484024594902E-3</v>
      </c>
      <c r="Z808" s="13">
        <f t="shared" si="1023"/>
        <v>5.380862471888153E-2</v>
      </c>
      <c r="AA808" s="13">
        <f t="shared" si="1024"/>
        <v>2.4348032921249436E-2</v>
      </c>
      <c r="AB808" s="13">
        <f t="shared" si="1025"/>
        <v>5.5086587905881059E-3</v>
      </c>
      <c r="AC808" s="13">
        <f t="shared" si="1026"/>
        <v>2.7809776819672265E-5</v>
      </c>
      <c r="AD808" s="13">
        <f t="shared" si="1027"/>
        <v>3.4019911354238346E-4</v>
      </c>
      <c r="AE808" s="13">
        <f t="shared" si="1028"/>
        <v>4.0262623460737932E-4</v>
      </c>
      <c r="AF808" s="13">
        <f t="shared" si="1029"/>
        <v>2.3825441975162647E-4</v>
      </c>
      <c r="AG808" s="13">
        <f t="shared" si="1030"/>
        <v>9.3991504861473145E-5</v>
      </c>
      <c r="AH808" s="13">
        <f t="shared" si="1031"/>
        <v>1.5920649920554347E-2</v>
      </c>
      <c r="AI808" s="13">
        <f t="shared" si="1032"/>
        <v>7.2039846849555732E-3</v>
      </c>
      <c r="AJ808" s="13">
        <f t="shared" si="1033"/>
        <v>1.6298767826705475E-3</v>
      </c>
      <c r="AK808" s="13">
        <f t="shared" si="1034"/>
        <v>2.4583601463749075E-4</v>
      </c>
      <c r="AL808" s="13">
        <f t="shared" si="1035"/>
        <v>5.957147794729687E-7</v>
      </c>
      <c r="AM808" s="13">
        <f t="shared" si="1036"/>
        <v>3.078755221708259E-5</v>
      </c>
      <c r="AN808" s="13">
        <f t="shared" si="1037"/>
        <v>3.643712087567714E-5</v>
      </c>
      <c r="AO808" s="13">
        <f t="shared" si="1038"/>
        <v>2.1561697538462438E-5</v>
      </c>
      <c r="AP808" s="13">
        <f t="shared" si="1039"/>
        <v>8.5061020111219613E-6</v>
      </c>
      <c r="AQ808" s="13">
        <f t="shared" si="1040"/>
        <v>2.5167465813352407E-6</v>
      </c>
      <c r="AR808" s="13">
        <f t="shared" si="1041"/>
        <v>3.768423299678276E-3</v>
      </c>
      <c r="AS808" s="13">
        <f t="shared" si="1042"/>
        <v>1.7051856471175257E-3</v>
      </c>
      <c r="AT808" s="13">
        <f t="shared" si="1043"/>
        <v>3.8579239378228188E-4</v>
      </c>
      <c r="AU808" s="13">
        <f t="shared" si="1044"/>
        <v>5.8189469028140831E-5</v>
      </c>
      <c r="AV808" s="13">
        <f t="shared" si="1045"/>
        <v>6.5825837166864085E-6</v>
      </c>
      <c r="AW808" s="13">
        <f t="shared" si="1046"/>
        <v>8.8616940961202254E-9</v>
      </c>
      <c r="AX808" s="13">
        <f t="shared" si="1047"/>
        <v>2.3218593018700327E-6</v>
      </c>
      <c r="AY808" s="13">
        <f t="shared" si="1048"/>
        <v>2.7479244677208224E-6</v>
      </c>
      <c r="AZ808" s="13">
        <f t="shared" si="1049"/>
        <v>1.626086661284148E-6</v>
      </c>
      <c r="BA808" s="13">
        <f t="shared" si="1050"/>
        <v>6.4149211791577794E-7</v>
      </c>
      <c r="BB808" s="13">
        <f t="shared" si="1051"/>
        <v>1.8980175556407265E-7</v>
      </c>
      <c r="BC808" s="13">
        <f t="shared" si="1052"/>
        <v>4.4926140676208497E-8</v>
      </c>
      <c r="BD808" s="13">
        <f t="shared" si="1053"/>
        <v>7.4332257353513641E-4</v>
      </c>
      <c r="BE808" s="13">
        <f t="shared" si="1054"/>
        <v>3.3634835653382876E-4</v>
      </c>
      <c r="BF808" s="13">
        <f t="shared" si="1055"/>
        <v>7.6097660000406256E-5</v>
      </c>
      <c r="BG808" s="13">
        <f t="shared" si="1056"/>
        <v>1.147788940651478E-5</v>
      </c>
      <c r="BH808" s="13">
        <f t="shared" si="1057"/>
        <v>1.2984165205685774E-6</v>
      </c>
      <c r="BI808" s="13">
        <f t="shared" si="1058"/>
        <v>1.1750491061037848E-7</v>
      </c>
      <c r="BJ808" s="14">
        <f t="shared" si="1059"/>
        <v>0.14151754976109354</v>
      </c>
      <c r="BK808" s="14">
        <f t="shared" si="1060"/>
        <v>0.31388250571374765</v>
      </c>
      <c r="BL808" s="14">
        <f t="shared" si="1061"/>
        <v>0.49056236637941897</v>
      </c>
      <c r="BM808" s="14">
        <f t="shared" si="1062"/>
        <v>0.2257522937613618</v>
      </c>
      <c r="BN808" s="14">
        <f t="shared" si="1063"/>
        <v>0.77401601374900619</v>
      </c>
    </row>
    <row r="809" spans="1:66" x14ac:dyDescent="0.25">
      <c r="A809" t="s">
        <v>80</v>
      </c>
      <c r="B809" t="s">
        <v>84</v>
      </c>
      <c r="C809" t="s">
        <v>96</v>
      </c>
      <c r="D809" s="11">
        <v>44450</v>
      </c>
      <c r="E809" s="10">
        <f>VLOOKUP(A809,home!$A$2:$E$405,3,FALSE)</f>
        <v>1.2518</v>
      </c>
      <c r="F809" s="10">
        <f>VLOOKUP(B809,home!$B$2:$E$405,3,FALSE)</f>
        <v>1.0072000000000001</v>
      </c>
      <c r="G809" s="10">
        <f>VLOOKUP(C809,away!$B$2:$E$405,4,FALSE)</f>
        <v>1.6672</v>
      </c>
      <c r="H809" s="10">
        <f>VLOOKUP(A809,away!$A$2:$E$405,3,FALSE)</f>
        <v>1.0562</v>
      </c>
      <c r="I809" s="10">
        <f>VLOOKUP(C809,away!$B$2:$E$405,3,FALSE)</f>
        <v>0.90559999999999996</v>
      </c>
      <c r="J809" s="10">
        <f>VLOOKUP(B809,home!$B$2:$E$405,4,FALSE)</f>
        <v>1.1526000000000001</v>
      </c>
      <c r="K809" s="12">
        <f t="shared" si="1008"/>
        <v>2.1020273669120004</v>
      </c>
      <c r="L809" s="12">
        <f t="shared" si="1009"/>
        <v>1.102455814272</v>
      </c>
      <c r="M809" s="13">
        <f t="shared" si="1010"/>
        <v>4.0579868659003537E-2</v>
      </c>
      <c r="N809" s="13">
        <f t="shared" si="1011"/>
        <v>8.5299994466919993E-2</v>
      </c>
      <c r="O809" s="13">
        <f t="shared" si="1012"/>
        <v>4.4737512145512554E-2</v>
      </c>
      <c r="P809" s="13">
        <f t="shared" si="1013"/>
        <v>9.4039474857425379E-2</v>
      </c>
      <c r="Q809" s="13">
        <f t="shared" si="1014"/>
        <v>8.9651461383454062E-2</v>
      </c>
      <c r="R809" s="13">
        <f t="shared" si="1015"/>
        <v>2.4660565190442268E-2</v>
      </c>
      <c r="S809" s="13">
        <f t="shared" si="1016"/>
        <v>5.448158855424387E-2</v>
      </c>
      <c r="T809" s="13">
        <f t="shared" si="1017"/>
        <v>9.8836774860170604E-2</v>
      </c>
      <c r="U809" s="13">
        <f t="shared" si="1018"/>
        <v>5.1837182913827086E-2</v>
      </c>
      <c r="V809" s="13">
        <f t="shared" si="1019"/>
        <v>1.4028357043767993E-2</v>
      </c>
      <c r="W809" s="13">
        <f t="shared" si="1020"/>
        <v>6.2816608437224947E-2</v>
      </c>
      <c r="X809" s="13">
        <f t="shared" si="1021"/>
        <v>6.9252535204466212E-2</v>
      </c>
      <c r="Y809" s="13">
        <f t="shared" si="1022"/>
        <v>3.8173930044620073E-2</v>
      </c>
      <c r="Z809" s="13">
        <f t="shared" si="1023"/>
        <v>9.0623944924789201E-3</v>
      </c>
      <c r="AA809" s="13">
        <f t="shared" si="1024"/>
        <v>1.9049401232943276E-2</v>
      </c>
      <c r="AB809" s="13">
        <f t="shared" si="1025"/>
        <v>2.0021181357466993E-2</v>
      </c>
      <c r="AC809" s="13">
        <f t="shared" si="1026"/>
        <v>2.0318254055260937E-3</v>
      </c>
      <c r="AD809" s="13">
        <f t="shared" si="1027"/>
        <v>3.3010557507910529E-2</v>
      </c>
      <c r="AE809" s="13">
        <f t="shared" si="1028"/>
        <v>3.6392681056956179E-2</v>
      </c>
      <c r="AF809" s="13">
        <f t="shared" si="1029"/>
        <v>2.0060661414093912E-2</v>
      </c>
      <c r="AG809" s="13">
        <f t="shared" si="1030"/>
        <v>7.3719976047032622E-3</v>
      </c>
      <c r="AH809" s="13">
        <f t="shared" si="1031"/>
        <v>2.4977223748649862E-3</v>
      </c>
      <c r="AI809" s="13">
        <f t="shared" si="1032"/>
        <v>5.2502807869146337E-3</v>
      </c>
      <c r="AJ809" s="13">
        <f t="shared" si="1033"/>
        <v>5.5181169490334196E-3</v>
      </c>
      <c r="AK809" s="13">
        <f t="shared" si="1034"/>
        <v>3.8664109468964001E-3</v>
      </c>
      <c r="AL809" s="13">
        <f t="shared" si="1035"/>
        <v>1.8834146137164062E-4</v>
      </c>
      <c r="AM809" s="13">
        <f t="shared" si="1036"/>
        <v>1.3877819055730057E-2</v>
      </c>
      <c r="AN809" s="13">
        <f t="shared" si="1037"/>
        <v>1.5299682307404359E-2</v>
      </c>
      <c r="AO809" s="13">
        <f t="shared" si="1038"/>
        <v>8.4336118581561925E-3</v>
      </c>
      <c r="AP809" s="13">
        <f t="shared" si="1039"/>
        <v>3.0992281427791924E-3</v>
      </c>
      <c r="AQ809" s="13">
        <f t="shared" si="1040"/>
        <v>8.5419052144058386E-4</v>
      </c>
      <c r="AR809" s="13">
        <f t="shared" si="1041"/>
        <v>5.5072571092143431E-4</v>
      </c>
      <c r="AS809" s="13">
        <f t="shared" si="1042"/>
        <v>1.1576405160189217E-3</v>
      </c>
      <c r="AT809" s="13">
        <f t="shared" si="1043"/>
        <v>1.2166960228589523E-3</v>
      </c>
      <c r="AU809" s="13">
        <f t="shared" si="1044"/>
        <v>8.5250944575416892E-4</v>
      </c>
      <c r="AV809" s="13">
        <f t="shared" si="1045"/>
        <v>4.4799954638156117E-4</v>
      </c>
      <c r="AW809" s="13">
        <f t="shared" si="1046"/>
        <v>1.2123918081223999E-5</v>
      </c>
      <c r="AX809" s="13">
        <f t="shared" si="1047"/>
        <v>4.8619259080329097E-3</v>
      </c>
      <c r="AY809" s="13">
        <f t="shared" si="1048"/>
        <v>5.3600584858705539E-3</v>
      </c>
      <c r="AZ809" s="13">
        <f t="shared" si="1049"/>
        <v>2.9546138212929829E-3</v>
      </c>
      <c r="BA809" s="13">
        <f t="shared" si="1050"/>
        <v>1.0857770620709532E-3</v>
      </c>
      <c r="BB809" s="13">
        <f t="shared" si="1051"/>
        <v>2.9925530877082342E-4</v>
      </c>
      <c r="BC809" s="13">
        <f t="shared" si="1052"/>
        <v>6.5983151021231377E-5</v>
      </c>
      <c r="BD809" s="13">
        <f t="shared" si="1053"/>
        <v>1.0119179367906933E-4</v>
      </c>
      <c r="BE809" s="13">
        <f t="shared" si="1054"/>
        <v>2.1270791962031647E-4</v>
      </c>
      <c r="BF809" s="13">
        <f t="shared" si="1055"/>
        <v>2.2355893410041174E-4</v>
      </c>
      <c r="BG809" s="13">
        <f t="shared" si="1056"/>
        <v>1.5664233253224731E-4</v>
      </c>
      <c r="BH809" s="13">
        <f t="shared" si="1057"/>
        <v>8.2316617449928456E-5</v>
      </c>
      <c r="BI809" s="13">
        <f t="shared" si="1058"/>
        <v>3.4606356526275083E-5</v>
      </c>
      <c r="BJ809" s="14">
        <f t="shared" si="1059"/>
        <v>0.59705934760308954</v>
      </c>
      <c r="BK809" s="14">
        <f t="shared" si="1060"/>
        <v>0.21070951446720906</v>
      </c>
      <c r="BL809" s="14">
        <f t="shared" si="1061"/>
        <v>0.18247496909374486</v>
      </c>
      <c r="BM809" s="14">
        <f t="shared" si="1062"/>
        <v>0.61498941438597521</v>
      </c>
      <c r="BN809" s="14">
        <f t="shared" si="1063"/>
        <v>0.37896887670275781</v>
      </c>
    </row>
    <row r="810" spans="1:66" x14ac:dyDescent="0.25">
      <c r="A810" t="s">
        <v>80</v>
      </c>
      <c r="B810" t="s">
        <v>98</v>
      </c>
      <c r="C810" t="s">
        <v>110</v>
      </c>
      <c r="D810" s="11">
        <v>44450</v>
      </c>
      <c r="E810" s="10">
        <f>VLOOKUP(A810,home!$A$2:$E$405,3,FALSE)</f>
        <v>1.2518</v>
      </c>
      <c r="F810" s="10">
        <f>VLOOKUP(B810,home!$B$2:$E$405,3,FALSE)</f>
        <v>0.93779999999999997</v>
      </c>
      <c r="G810" s="10">
        <f>VLOOKUP(C810,away!$B$2:$E$405,4,FALSE)</f>
        <v>0.7742</v>
      </c>
      <c r="H810" s="10">
        <f>VLOOKUP(A810,away!$A$2:$E$405,3,FALSE)</f>
        <v>1.0562</v>
      </c>
      <c r="I810" s="10">
        <f>VLOOKUP(C810,away!$B$2:$E$405,3,FALSE)</f>
        <v>1.6386000000000001</v>
      </c>
      <c r="J810" s="10">
        <f>VLOOKUP(B810,home!$B$2:$E$405,4,FALSE)</f>
        <v>0.65859999999999996</v>
      </c>
      <c r="K810" s="12">
        <f t="shared" si="1008"/>
        <v>0.90886283056799988</v>
      </c>
      <c r="L810" s="12">
        <f t="shared" si="1009"/>
        <v>1.1398319861520001</v>
      </c>
      <c r="M810" s="13">
        <f t="shared" si="1010"/>
        <v>0.12890303592941216</v>
      </c>
      <c r="N810" s="13">
        <f t="shared" si="1011"/>
        <v>0.11715517810361412</v>
      </c>
      <c r="O810" s="13">
        <f t="shared" si="1012"/>
        <v>0.14692780346444451</v>
      </c>
      <c r="P810" s="13">
        <f t="shared" si="1013"/>
        <v>0.13353721934583379</v>
      </c>
      <c r="Q810" s="13">
        <f t="shared" si="1014"/>
        <v>5.3238993393474432E-2</v>
      </c>
      <c r="R810" s="13">
        <f t="shared" si="1015"/>
        <v>8.3736505021914237E-2</v>
      </c>
      <c r="S810" s="13">
        <f t="shared" si="1016"/>
        <v>3.4584501486028429E-2</v>
      </c>
      <c r="T810" s="13">
        <f t="shared" si="1017"/>
        <v>6.0683507580417177E-2</v>
      </c>
      <c r="U810" s="13">
        <f t="shared" si="1018"/>
        <v>7.610499697608851E-2</v>
      </c>
      <c r="V810" s="13">
        <f t="shared" si="1019"/>
        <v>3.9808718128555211E-3</v>
      </c>
      <c r="W810" s="13">
        <f t="shared" si="1020"/>
        <v>1.6128980744061411E-2</v>
      </c>
      <c r="X810" s="13">
        <f t="shared" si="1021"/>
        <v>1.8384328156110883E-2</v>
      </c>
      <c r="Y810" s="13">
        <f t="shared" si="1022"/>
        <v>1.0477522638125002E-2</v>
      </c>
      <c r="Z810" s="13">
        <f t="shared" si="1023"/>
        <v>3.1815182277518478E-2</v>
      </c>
      <c r="AA810" s="13">
        <f t="shared" si="1024"/>
        <v>2.8915636619782307E-2</v>
      </c>
      <c r="AB810" s="13">
        <f t="shared" si="1025"/>
        <v>1.3140173672965527E-2</v>
      </c>
      <c r="AC810" s="13">
        <f t="shared" si="1026"/>
        <v>2.5774923987827874E-4</v>
      </c>
      <c r="AD810" s="13">
        <f t="shared" si="1027"/>
        <v>3.6647577733061039E-3</v>
      </c>
      <c r="AE810" s="13">
        <f t="shared" si="1028"/>
        <v>4.177208131513478E-3</v>
      </c>
      <c r="AF810" s="13">
        <f t="shared" si="1029"/>
        <v>2.380657720556646E-3</v>
      </c>
      <c r="AG810" s="13">
        <f t="shared" si="1030"/>
        <v>9.0451660599005833E-4</v>
      </c>
      <c r="AH810" s="13">
        <f t="shared" si="1031"/>
        <v>9.0659906012929559E-3</v>
      </c>
      <c r="AI810" s="13">
        <f t="shared" si="1032"/>
        <v>8.2397418797939999E-3</v>
      </c>
      <c r="AJ810" s="13">
        <f t="shared" si="1033"/>
        <v>3.7443975640096324E-3</v>
      </c>
      <c r="AK810" s="13">
        <f t="shared" si="1034"/>
        <v>1.1343812562659061E-3</v>
      </c>
      <c r="AL810" s="13">
        <f t="shared" si="1035"/>
        <v>1.0680622541953366E-5</v>
      </c>
      <c r="AM810" s="13">
        <f t="shared" si="1036"/>
        <v>6.6615242463861338E-4</v>
      </c>
      <c r="AN810" s="13">
        <f t="shared" si="1037"/>
        <v>7.5930184125580133E-4</v>
      </c>
      <c r="AO810" s="13">
        <f t="shared" si="1038"/>
        <v>4.3273826290373535E-4</v>
      </c>
      <c r="AP810" s="13">
        <f t="shared" si="1039"/>
        <v>1.64416304563177E-4</v>
      </c>
      <c r="AQ810" s="13">
        <f t="shared" si="1040"/>
        <v>4.6851740746504584E-5</v>
      </c>
      <c r="AR810" s="13">
        <f t="shared" si="1041"/>
        <v>2.0667412147014202E-3</v>
      </c>
      <c r="AS810" s="13">
        <f t="shared" si="1042"/>
        <v>1.8783842704450792E-3</v>
      </c>
      <c r="AT810" s="13">
        <f t="shared" si="1043"/>
        <v>8.5359682246556091E-4</v>
      </c>
      <c r="AU810" s="13">
        <f t="shared" si="1044"/>
        <v>2.5860080807663344E-4</v>
      </c>
      <c r="AV810" s="13">
        <f t="shared" si="1045"/>
        <v>5.8758165603925276E-5</v>
      </c>
      <c r="AW810" s="13">
        <f t="shared" si="1046"/>
        <v>3.0735002236614586E-7</v>
      </c>
      <c r="AX810" s="13">
        <f t="shared" si="1047"/>
        <v>1.0090686304113103E-4</v>
      </c>
      <c r="AY810" s="13">
        <f t="shared" si="1048"/>
        <v>1.1501687011654025E-4</v>
      </c>
      <c r="AZ810" s="13">
        <f t="shared" si="1049"/>
        <v>6.5549953752961338E-5</v>
      </c>
      <c r="BA810" s="13">
        <f t="shared" si="1050"/>
        <v>2.4905311326136555E-5</v>
      </c>
      <c r="BB810" s="13">
        <f t="shared" si="1051"/>
        <v>7.0969676186510389E-6</v>
      </c>
      <c r="BC810" s="13">
        <f t="shared" si="1052"/>
        <v>1.6178701392846867E-6</v>
      </c>
      <c r="BD810" s="13">
        <f t="shared" si="1053"/>
        <v>3.9262295726921905E-4</v>
      </c>
      <c r="BE810" s="13">
        <f t="shared" si="1054"/>
        <v>3.5684041228968127E-4</v>
      </c>
      <c r="BF810" s="13">
        <f t="shared" si="1055"/>
        <v>1.6215949358732587E-4</v>
      </c>
      <c r="BG810" s="13">
        <f t="shared" si="1056"/>
        <v>4.9126912115083478E-5</v>
      </c>
      <c r="BH810" s="13">
        <f t="shared" si="1057"/>
        <v>1.1162406100495033E-5</v>
      </c>
      <c r="BI810" s="13">
        <f t="shared" si="1058"/>
        <v>2.0290192008890858E-6</v>
      </c>
      <c r="BJ810" s="14">
        <f t="shared" si="1059"/>
        <v>0.28958020525727185</v>
      </c>
      <c r="BK810" s="14">
        <f t="shared" si="1060"/>
        <v>0.30138907530666664</v>
      </c>
      <c r="BL810" s="14">
        <f t="shared" si="1061"/>
        <v>0.3770996495384128</v>
      </c>
      <c r="BM810" s="14">
        <f t="shared" si="1062"/>
        <v>0.33627066760108243</v>
      </c>
      <c r="BN810" s="14">
        <f t="shared" si="1063"/>
        <v>0.6634987352586933</v>
      </c>
    </row>
    <row r="811" spans="1:66" x14ac:dyDescent="0.25">
      <c r="A811" t="s">
        <v>80</v>
      </c>
      <c r="B811" t="s">
        <v>71</v>
      </c>
      <c r="C811" t="s">
        <v>94</v>
      </c>
      <c r="D811" s="11">
        <v>44450</v>
      </c>
      <c r="E811" s="10">
        <f>VLOOKUP(A811,home!$A$2:$E$405,3,FALSE)</f>
        <v>1.2518</v>
      </c>
      <c r="F811" s="10">
        <f>VLOOKUP(B811,home!$B$2:$E$405,3,FALSE)</f>
        <v>0.5837</v>
      </c>
      <c r="G811" s="10">
        <f>VLOOKUP(C811,away!$B$2:$E$405,4,FALSE)</f>
        <v>0.97250000000000003</v>
      </c>
      <c r="H811" s="10">
        <f>VLOOKUP(A811,away!$A$2:$E$405,3,FALSE)</f>
        <v>1.0562</v>
      </c>
      <c r="I811" s="10">
        <f>VLOOKUP(C811,away!$B$2:$E$405,3,FALSE)</f>
        <v>0.94679999999999997</v>
      </c>
      <c r="J811" s="10">
        <f>VLOOKUP(B811,home!$B$2:$E$405,4,FALSE)</f>
        <v>1.5294000000000001</v>
      </c>
      <c r="K811" s="12">
        <f t="shared" si="1008"/>
        <v>0.71058207935000006</v>
      </c>
      <c r="L811" s="12">
        <f t="shared" si="1009"/>
        <v>1.529415538704</v>
      </c>
      <c r="M811" s="13">
        <f t="shared" si="1010"/>
        <v>0.10645875795796349</v>
      </c>
      <c r="N811" s="13">
        <f t="shared" si="1011"/>
        <v>7.5647685594788058E-2</v>
      </c>
      <c r="O811" s="13">
        <f t="shared" si="1012"/>
        <v>0.16281967865203748</v>
      </c>
      <c r="P811" s="13">
        <f t="shared" si="1013"/>
        <v>0.11569674581566358</v>
      </c>
      <c r="Q811" s="13">
        <f t="shared" si="1014"/>
        <v>2.687694486397977E-2</v>
      </c>
      <c r="R811" s="13">
        <f t="shared" si="1015"/>
        <v>0.12450947326860907</v>
      </c>
      <c r="S811" s="13">
        <f t="shared" si="1016"/>
        <v>3.1434090649497794E-2</v>
      </c>
      <c r="T811" s="13">
        <f t="shared" si="1017"/>
        <v>4.1106017107861326E-2</v>
      </c>
      <c r="U811" s="13">
        <f t="shared" si="1018"/>
        <v>8.8474200413981463E-2</v>
      </c>
      <c r="V811" s="13">
        <f t="shared" si="1019"/>
        <v>3.7957547187297928E-3</v>
      </c>
      <c r="W811" s="13">
        <f t="shared" si="1020"/>
        <v>6.3660917893406839E-3</v>
      </c>
      <c r="X811" s="13">
        <f t="shared" si="1021"/>
        <v>9.7363997034335924E-3</v>
      </c>
      <c r="Y811" s="13">
        <f t="shared" si="1022"/>
        <v>7.4455004987321795E-3</v>
      </c>
      <c r="Z811" s="13">
        <f t="shared" si="1023"/>
        <v>6.3475574377620345E-2</v>
      </c>
      <c r="AA811" s="13">
        <f t="shared" si="1024"/>
        <v>4.510460562918505E-2</v>
      </c>
      <c r="AB811" s="13">
        <f t="shared" si="1025"/>
        <v>1.6025262228124015E-2</v>
      </c>
      <c r="AC811" s="13">
        <f t="shared" si="1026"/>
        <v>2.5782077332994801E-4</v>
      </c>
      <c r="AD811" s="13">
        <f t="shared" si="1027"/>
        <v>1.1309076852506661E-3</v>
      </c>
      <c r="AE811" s="13">
        <f t="shared" si="1028"/>
        <v>1.7296277866621413E-3</v>
      </c>
      <c r="AF811" s="13">
        <f t="shared" si="1029"/>
        <v>1.3226598065476435E-3</v>
      </c>
      <c r="AG811" s="13">
        <f t="shared" si="1030"/>
        <v>6.7429882018439755E-4</v>
      </c>
      <c r="AH811" s="13">
        <f t="shared" si="1031"/>
        <v>2.4270132445323511E-2</v>
      </c>
      <c r="AI811" s="13">
        <f t="shared" si="1032"/>
        <v>1.724592117909788E-2</v>
      </c>
      <c r="AJ811" s="13">
        <f t="shared" si="1033"/>
        <v>6.1273212658747873E-3</v>
      </c>
      <c r="AK811" s="13">
        <f t="shared" si="1034"/>
        <v>1.451321561983594E-3</v>
      </c>
      <c r="AL811" s="13">
        <f t="shared" si="1035"/>
        <v>1.120772965986741E-5</v>
      </c>
      <c r="AM811" s="13">
        <f t="shared" si="1036"/>
        <v>1.6072054690766281E-4</v>
      </c>
      <c r="AN811" s="13">
        <f t="shared" si="1037"/>
        <v>2.4580850182958459E-4</v>
      </c>
      <c r="AO811" s="13">
        <f t="shared" si="1038"/>
        <v>1.8797167112185871E-4</v>
      </c>
      <c r="AP811" s="13">
        <f t="shared" si="1039"/>
        <v>9.5828931549976227E-5</v>
      </c>
      <c r="AQ811" s="13">
        <f t="shared" si="1040"/>
        <v>3.6640564242483907E-5</v>
      </c>
      <c r="AR811" s="13">
        <f t="shared" si="1041"/>
        <v>7.4238235376563782E-3</v>
      </c>
      <c r="AS811" s="13">
        <f t="shared" si="1042"/>
        <v>5.2752359661153419E-3</v>
      </c>
      <c r="AT811" s="13">
        <f t="shared" si="1043"/>
        <v>1.8742440709320731E-3</v>
      </c>
      <c r="AU811" s="13">
        <f t="shared" si="1044"/>
        <v>4.4393474971077387E-4</v>
      </c>
      <c r="AV811" s="13">
        <f t="shared" si="1045"/>
        <v>7.8863019386300867E-5</v>
      </c>
      <c r="AW811" s="13">
        <f t="shared" si="1046"/>
        <v>3.3834120745727067E-7</v>
      </c>
      <c r="AX811" s="13">
        <f t="shared" si="1047"/>
        <v>1.9034190069319371E-5</v>
      </c>
      <c r="AY811" s="13">
        <f t="shared" si="1048"/>
        <v>2.911118605866241E-5</v>
      </c>
      <c r="AZ811" s="13">
        <f t="shared" si="1049"/>
        <v>2.2261550154110781E-5</v>
      </c>
      <c r="BA811" s="13">
        <f t="shared" si="1050"/>
        <v>1.1349053573778486E-5</v>
      </c>
      <c r="BB811" s="13">
        <f t="shared" si="1051"/>
        <v>4.3393547213302445E-6</v>
      </c>
      <c r="BC811" s="13">
        <f t="shared" si="1052"/>
        <v>1.3273353077502084E-6</v>
      </c>
      <c r="BD811" s="13">
        <f t="shared" si="1053"/>
        <v>1.8923518458480266E-3</v>
      </c>
      <c r="BE811" s="13">
        <f t="shared" si="1054"/>
        <v>1.3446713094845014E-3</v>
      </c>
      <c r="BF811" s="13">
        <f t="shared" si="1055"/>
        <v>4.7774966756789221E-4</v>
      </c>
      <c r="BG811" s="13">
        <f t="shared" si="1056"/>
        <v>1.1316011739638807E-4</v>
      </c>
      <c r="BH811" s="13">
        <f t="shared" si="1057"/>
        <v>2.0102387879753881E-5</v>
      </c>
      <c r="BI811" s="13">
        <f t="shared" si="1058"/>
        <v>2.8568793158991515E-6</v>
      </c>
      <c r="BJ811" s="14">
        <f t="shared" si="1059"/>
        <v>0.17285052654231703</v>
      </c>
      <c r="BK811" s="14">
        <f t="shared" si="1060"/>
        <v>0.25768348883090314</v>
      </c>
      <c r="BL811" s="14">
        <f t="shared" si="1061"/>
        <v>0.50497491019551011</v>
      </c>
      <c r="BM811" s="14">
        <f t="shared" si="1062"/>
        <v>0.38694644094845793</v>
      </c>
      <c r="BN811" s="14">
        <f t="shared" si="1063"/>
        <v>0.61200928615304151</v>
      </c>
    </row>
    <row r="812" spans="1:66" x14ac:dyDescent="0.25">
      <c r="A812" t="s">
        <v>99</v>
      </c>
      <c r="B812" t="s">
        <v>106</v>
      </c>
      <c r="C812" t="s">
        <v>103</v>
      </c>
      <c r="D812" s="11">
        <v>44450</v>
      </c>
      <c r="E812" s="10">
        <f>VLOOKUP(A812,home!$A$2:$E$405,3,FALSE)</f>
        <v>1.3478000000000001</v>
      </c>
      <c r="F812" s="10">
        <f>VLOOKUP(B812,home!$B$2:$E$405,3,FALSE)</f>
        <v>1.0323</v>
      </c>
      <c r="G812" s="10">
        <f>VLOOKUP(C812,away!$B$2:$E$405,4,FALSE)</f>
        <v>0.96779999999999999</v>
      </c>
      <c r="H812" s="10">
        <f>VLOOKUP(A812,away!$A$2:$E$405,3,FALSE)</f>
        <v>1.2736000000000001</v>
      </c>
      <c r="I812" s="10">
        <f>VLOOKUP(C812,away!$B$2:$E$405,3,FALSE)</f>
        <v>1.0924</v>
      </c>
      <c r="J812" s="10">
        <f>VLOOKUP(B812,home!$B$2:$E$405,4,FALSE)</f>
        <v>1.4338</v>
      </c>
      <c r="K812" s="12">
        <f t="shared" si="1008"/>
        <v>1.3465329871320002</v>
      </c>
      <c r="L812" s="12">
        <f t="shared" si="1009"/>
        <v>1.9948181816320003</v>
      </c>
      <c r="M812" s="13">
        <f t="shared" si="1010"/>
        <v>3.5389108744535255E-2</v>
      </c>
      <c r="N812" s="13">
        <f t="shared" si="1011"/>
        <v>4.7652602309718246E-2</v>
      </c>
      <c r="O812" s="13">
        <f t="shared" si="1012"/>
        <v>7.0594837555350939E-2</v>
      </c>
      <c r="P812" s="13">
        <f t="shared" si="1013"/>
        <v>9.5058277489505016E-2</v>
      </c>
      <c r="Q812" s="13">
        <f t="shared" si="1014"/>
        <v>3.2082900466359081E-2</v>
      </c>
      <c r="R812" s="13">
        <f t="shared" si="1015"/>
        <v>7.0411932742385816E-2</v>
      </c>
      <c r="S812" s="13">
        <f t="shared" si="1016"/>
        <v>6.3833736139703418E-2</v>
      </c>
      <c r="T812" s="13">
        <f t="shared" si="1017"/>
        <v>6.3999553169782883E-2</v>
      </c>
      <c r="U812" s="13">
        <f t="shared" si="1018"/>
        <v>9.4811990125342263E-2</v>
      </c>
      <c r="V812" s="13">
        <f t="shared" si="1019"/>
        <v>1.9051451510320564E-2</v>
      </c>
      <c r="W812" s="13">
        <f t="shared" si="1020"/>
        <v>1.4400227933608381E-2</v>
      </c>
      <c r="X812" s="13">
        <f t="shared" si="1021"/>
        <v>2.8725836501607011E-2</v>
      </c>
      <c r="Y812" s="13">
        <f t="shared" si="1022"/>
        <v>2.8651410467996925E-2</v>
      </c>
      <c r="Z812" s="13">
        <f t="shared" si="1023"/>
        <v>4.6819667879453596E-2</v>
      </c>
      <c r="AA812" s="13">
        <f t="shared" si="1024"/>
        <v>6.3044227246248807E-2</v>
      </c>
      <c r="AB812" s="13">
        <f t="shared" si="1025"/>
        <v>4.2445565817660028E-2</v>
      </c>
      <c r="AC812" s="13">
        <f t="shared" si="1026"/>
        <v>3.1983677826542371E-3</v>
      </c>
      <c r="AD812" s="13">
        <f t="shared" si="1027"/>
        <v>4.8475954837058433E-3</v>
      </c>
      <c r="AE812" s="13">
        <f t="shared" si="1028"/>
        <v>9.6700716080935882E-3</v>
      </c>
      <c r="AF812" s="13">
        <f t="shared" si="1029"/>
        <v>9.645017330754244E-3</v>
      </c>
      <c r="AG812" s="13">
        <f t="shared" si="1030"/>
        <v>6.413351977848104E-3</v>
      </c>
      <c r="AH812" s="13">
        <f t="shared" si="1031"/>
        <v>2.334918118597645E-2</v>
      </c>
      <c r="AI812" s="13">
        <f t="shared" si="1032"/>
        <v>3.1440442689439171E-2</v>
      </c>
      <c r="AJ812" s="13">
        <f t="shared" si="1033"/>
        <v>2.1167796605681494E-2</v>
      </c>
      <c r="AK812" s="13">
        <f t="shared" si="1034"/>
        <v>9.5010454648169727E-3</v>
      </c>
      <c r="AL812" s="13">
        <f t="shared" si="1035"/>
        <v>3.4364395485827212E-4</v>
      </c>
      <c r="AM812" s="13">
        <f t="shared" si="1036"/>
        <v>1.3054894454164034E-3</v>
      </c>
      <c r="AN812" s="13">
        <f t="shared" si="1037"/>
        <v>2.6042140816453182E-3</v>
      </c>
      <c r="AO812" s="13">
        <f t="shared" si="1038"/>
        <v>2.5974667994640818E-3</v>
      </c>
      <c r="AP812" s="13">
        <f t="shared" si="1039"/>
        <v>1.7271579992521441E-3</v>
      </c>
      <c r="AQ812" s="13">
        <f t="shared" si="1040"/>
        <v>8.6134154486483148E-4</v>
      </c>
      <c r="AR812" s="13">
        <f t="shared" si="1041"/>
        <v>9.3154742312011284E-3</v>
      </c>
      <c r="AS812" s="13">
        <f t="shared" si="1042"/>
        <v>1.2543593343090428E-2</v>
      </c>
      <c r="AT812" s="13">
        <f t="shared" si="1043"/>
        <v>8.4451811068203143E-3</v>
      </c>
      <c r="AU812" s="13">
        <f t="shared" si="1044"/>
        <v>3.7905716475458303E-3</v>
      </c>
      <c r="AV812" s="13">
        <f t="shared" si="1045"/>
        <v>1.2760324408769392E-3</v>
      </c>
      <c r="AW812" s="13">
        <f t="shared" si="1046"/>
        <v>2.5640501945824151E-5</v>
      </c>
      <c r="AX812" s="13">
        <f t="shared" si="1047"/>
        <v>2.9298076710097489E-4</v>
      </c>
      <c r="AY812" s="13">
        <f t="shared" si="1048"/>
        <v>5.8444336108151541E-4</v>
      </c>
      <c r="AZ812" s="13">
        <f t="shared" si="1049"/>
        <v>5.8292912140976163E-4</v>
      </c>
      <c r="BA812" s="13">
        <f t="shared" si="1050"/>
        <v>3.8761253666365347E-4</v>
      </c>
      <c r="BB812" s="13">
        <f t="shared" si="1051"/>
        <v>1.9330413389128908E-4</v>
      </c>
      <c r="BC812" s="13">
        <f t="shared" si="1052"/>
        <v>7.712132017419397E-5</v>
      </c>
      <c r="BD812" s="13">
        <f t="shared" si="1053"/>
        <v>3.0971128944873982E-3</v>
      </c>
      <c r="BE812" s="13">
        <f t="shared" si="1054"/>
        <v>4.1703646772991518E-3</v>
      </c>
      <c r="BF812" s="13">
        <f t="shared" si="1055"/>
        <v>2.8077668031767037E-3</v>
      </c>
      <c r="BG812" s="13">
        <f t="shared" si="1056"/>
        <v>1.2602502068838647E-3</v>
      </c>
      <c r="BH812" s="13">
        <f t="shared" si="1057"/>
        <v>4.2424211890226306E-4</v>
      </c>
      <c r="BI812" s="13">
        <f t="shared" si="1058"/>
        <v>1.142512015265346E-4</v>
      </c>
      <c r="BJ812" s="14">
        <f t="shared" si="1059"/>
        <v>0.25730262836043843</v>
      </c>
      <c r="BK812" s="14">
        <f t="shared" si="1060"/>
        <v>0.21745902898265829</v>
      </c>
      <c r="BL812" s="14">
        <f t="shared" si="1061"/>
        <v>0.4740118601047123</v>
      </c>
      <c r="BM812" s="14">
        <f t="shared" si="1062"/>
        <v>0.64384472316027286</v>
      </c>
      <c r="BN812" s="14">
        <f t="shared" si="1063"/>
        <v>0.3511896593078544</v>
      </c>
    </row>
    <row r="813" spans="1:66" x14ac:dyDescent="0.25">
      <c r="A813" t="s">
        <v>99</v>
      </c>
      <c r="B813" t="s">
        <v>130</v>
      </c>
      <c r="C813" t="s">
        <v>395</v>
      </c>
      <c r="D813" s="11">
        <v>44450</v>
      </c>
      <c r="E813" s="10">
        <f>VLOOKUP(A813,home!$A$2:$E$405,3,FALSE)</f>
        <v>1.3478000000000001</v>
      </c>
      <c r="F813" s="10">
        <f>VLOOKUP(B813,home!$B$2:$E$405,3,FALSE)</f>
        <v>1.0345</v>
      </c>
      <c r="G813" s="10">
        <f>VLOOKUP(C813,away!$B$2:$E$405,4,FALSE)</f>
        <v>0.6452</v>
      </c>
      <c r="H813" s="10">
        <f>VLOOKUP(A813,away!$A$2:$E$405,3,FALSE)</f>
        <v>1.2736000000000001</v>
      </c>
      <c r="I813" s="10">
        <f>VLOOKUP(C813,away!$B$2:$E$405,3,FALSE)</f>
        <v>1.1607000000000001</v>
      </c>
      <c r="J813" s="10">
        <f>VLOOKUP(B813,home!$B$2:$E$405,4,FALSE)</f>
        <v>0.79079999999999995</v>
      </c>
      <c r="K813" s="12">
        <f t="shared" si="1008"/>
        <v>0.89960177931999996</v>
      </c>
      <c r="L813" s="12">
        <f t="shared" si="1009"/>
        <v>1.1690139548160001</v>
      </c>
      <c r="M813" s="13">
        <f t="shared" si="1010"/>
        <v>0.12636057732907111</v>
      </c>
      <c r="N813" s="13">
        <f t="shared" si="1011"/>
        <v>0.11367420020113482</v>
      </c>
      <c r="O813" s="13">
        <f t="shared" si="1012"/>
        <v>0.14771727823629041</v>
      </c>
      <c r="P813" s="13">
        <f t="shared" si="1013"/>
        <v>0.13288672633767434</v>
      </c>
      <c r="Q813" s="13">
        <f t="shared" si="1014"/>
        <v>5.1130756381859384E-2</v>
      </c>
      <c r="R813" s="13">
        <f t="shared" si="1015"/>
        <v>8.6341779812830685E-2</v>
      </c>
      <c r="S813" s="13">
        <f t="shared" si="1016"/>
        <v>3.4937482896181087E-2</v>
      </c>
      <c r="T813" s="13">
        <f t="shared" si="1017"/>
        <v>5.9772567730690868E-2</v>
      </c>
      <c r="U813" s="13">
        <f t="shared" si="1018"/>
        <v>7.7673218749278128E-2</v>
      </c>
      <c r="V813" s="13">
        <f t="shared" si="1019"/>
        <v>4.0824333618100402E-3</v>
      </c>
      <c r="W813" s="13">
        <f t="shared" si="1020"/>
        <v>1.5332439806366052E-2</v>
      </c>
      <c r="X813" s="13">
        <f t="shared" si="1021"/>
        <v>1.7923836095018242E-2</v>
      </c>
      <c r="Y813" s="13">
        <f t="shared" si="1022"/>
        <v>1.0476607259455527E-2</v>
      </c>
      <c r="Z813" s="13">
        <f t="shared" si="1023"/>
        <v>3.3644915161616488E-2</v>
      </c>
      <c r="AA813" s="13">
        <f t="shared" si="1024"/>
        <v>3.0267025544460636E-2</v>
      </c>
      <c r="AB813" s="13">
        <f t="shared" si="1025"/>
        <v>1.3614135017260337E-2</v>
      </c>
      <c r="AC813" s="13">
        <f t="shared" si="1026"/>
        <v>2.6832993347771389E-4</v>
      </c>
      <c r="AD813" s="13">
        <f t="shared" si="1027"/>
        <v>3.4482725327809232E-3</v>
      </c>
      <c r="AE813" s="13">
        <f t="shared" si="1028"/>
        <v>4.0310787108296118E-3</v>
      </c>
      <c r="AF813" s="13">
        <f t="shared" si="1029"/>
        <v>2.3561936329607545E-3</v>
      </c>
      <c r="AG813" s="13">
        <f t="shared" si="1030"/>
        <v>9.1814107905991013E-4</v>
      </c>
      <c r="AH813" s="13">
        <f t="shared" si="1031"/>
        <v>9.8328438331325239E-3</v>
      </c>
      <c r="AI813" s="13">
        <f t="shared" si="1032"/>
        <v>8.8456438080617063E-3</v>
      </c>
      <c r="AJ813" s="13">
        <f t="shared" si="1033"/>
        <v>3.9787784544816256E-3</v>
      </c>
      <c r="AK813" s="13">
        <f t="shared" si="1034"/>
        <v>1.1931053923905836E-3</v>
      </c>
      <c r="AL813" s="13">
        <f t="shared" si="1035"/>
        <v>1.1287535144889135E-5</v>
      </c>
      <c r="AM813" s="13">
        <f t="shared" si="1036"/>
        <v>6.2041442121400043E-4</v>
      </c>
      <c r="AN813" s="13">
        <f t="shared" si="1037"/>
        <v>7.2527311616825819E-4</v>
      </c>
      <c r="AO813" s="13">
        <f t="shared" si="1038"/>
        <v>4.2392719692679003E-4</v>
      </c>
      <c r="AP813" s="13">
        <f t="shared" si="1039"/>
        <v>1.6519226967781601E-4</v>
      </c>
      <c r="AQ813" s="13">
        <f t="shared" si="1040"/>
        <v>4.8278017120273733E-5</v>
      </c>
      <c r="AR813" s="13">
        <f t="shared" si="1041"/>
        <v>2.2989463312916708E-3</v>
      </c>
      <c r="AS813" s="13">
        <f t="shared" si="1042"/>
        <v>2.068136210191173E-3</v>
      </c>
      <c r="AT813" s="13">
        <f t="shared" si="1043"/>
        <v>9.3024950728205021E-4</v>
      </c>
      <c r="AU813" s="13">
        <f t="shared" si="1044"/>
        <v>2.7895137065416198E-4</v>
      </c>
      <c r="AV813" s="13">
        <f t="shared" si="1045"/>
        <v>6.2736287346059209E-5</v>
      </c>
      <c r="AW813" s="13">
        <f t="shared" si="1046"/>
        <v>3.297361903906339E-7</v>
      </c>
      <c r="AX813" s="13">
        <f t="shared" si="1047"/>
        <v>9.3020986206650429E-5</v>
      </c>
      <c r="AY813" s="13">
        <f t="shared" si="1048"/>
        <v>1.08742830966321E-4</v>
      </c>
      <c r="AZ813" s="13">
        <f t="shared" si="1049"/>
        <v>6.3560943442913373E-5</v>
      </c>
      <c r="BA813" s="13">
        <f t="shared" si="1050"/>
        <v>2.476787662201209E-5</v>
      </c>
      <c r="BB813" s="13">
        <f t="shared" si="1051"/>
        <v>7.2384983505732774E-6</v>
      </c>
      <c r="BC813" s="13">
        <f t="shared" si="1052"/>
        <v>1.6923811167465496E-6</v>
      </c>
      <c r="BD813" s="13">
        <f t="shared" si="1053"/>
        <v>4.4791672377550191E-4</v>
      </c>
      <c r="BE813" s="13">
        <f t="shared" si="1054"/>
        <v>4.0294668169562638E-4</v>
      </c>
      <c r="BF813" s="13">
        <f t="shared" si="1055"/>
        <v>1.8124577591223755E-4</v>
      </c>
      <c r="BG813" s="13">
        <f t="shared" si="1056"/>
        <v>5.4349674168294315E-5</v>
      </c>
      <c r="BH813" s="13">
        <f t="shared" si="1057"/>
        <v>1.2223265896814948E-5</v>
      </c>
      <c r="BI813" s="13">
        <f t="shared" si="1058"/>
        <v>2.199214349975241E-6</v>
      </c>
      <c r="BJ813" s="14">
        <f t="shared" si="1059"/>
        <v>0.28134620196796856</v>
      </c>
      <c r="BK813" s="14">
        <f t="shared" si="1060"/>
        <v>0.29865558022432548</v>
      </c>
      <c r="BL813" s="14">
        <f t="shared" si="1061"/>
        <v>0.38620370989075015</v>
      </c>
      <c r="BM813" s="14">
        <f t="shared" si="1062"/>
        <v>0.34163067585102402</v>
      </c>
      <c r="BN813" s="14">
        <f t="shared" si="1063"/>
        <v>0.65811131829886071</v>
      </c>
    </row>
    <row r="814" spans="1:66" x14ac:dyDescent="0.25">
      <c r="A814" t="s">
        <v>99</v>
      </c>
      <c r="B814" t="s">
        <v>105</v>
      </c>
      <c r="C814" t="s">
        <v>126</v>
      </c>
      <c r="D814" s="11">
        <v>44450</v>
      </c>
      <c r="E814" s="10">
        <f>VLOOKUP(A814,home!$A$2:$E$405,3,FALSE)</f>
        <v>1.3478000000000001</v>
      </c>
      <c r="F814" s="10">
        <f>VLOOKUP(B814,home!$B$2:$E$405,3,FALSE)</f>
        <v>1.1613</v>
      </c>
      <c r="G814" s="10">
        <f>VLOOKUP(C814,away!$B$2:$E$405,4,FALSE)</f>
        <v>0.62070000000000003</v>
      </c>
      <c r="H814" s="10">
        <f>VLOOKUP(A814,away!$A$2:$E$405,3,FALSE)</f>
        <v>1.2736000000000001</v>
      </c>
      <c r="I814" s="10">
        <f>VLOOKUP(C814,away!$B$2:$E$405,3,FALSE)</f>
        <v>0.94899999999999995</v>
      </c>
      <c r="J814" s="10">
        <f>VLOOKUP(B814,home!$B$2:$E$405,4,FALSE)</f>
        <v>1.2630999999999999</v>
      </c>
      <c r="K814" s="12">
        <f t="shared" si="1008"/>
        <v>0.97151972689800015</v>
      </c>
      <c r="L814" s="12">
        <f t="shared" si="1009"/>
        <v>1.5266412678399996</v>
      </c>
      <c r="M814" s="13">
        <f t="shared" si="1010"/>
        <v>8.2236092256709845E-2</v>
      </c>
      <c r="N814" s="13">
        <f t="shared" si="1011"/>
        <v>7.9893985890397506E-2</v>
      </c>
      <c r="O814" s="13">
        <f t="shared" si="1012"/>
        <v>0.1255450121449907</v>
      </c>
      <c r="P814" s="13">
        <f t="shared" si="1013"/>
        <v>0.12196945591250748</v>
      </c>
      <c r="Q814" s="13">
        <f t="shared" si="1014"/>
        <v>3.8809291676515818E-2</v>
      </c>
      <c r="R814" s="13">
        <f t="shared" si="1015"/>
        <v>9.5831098256008385E-2</v>
      </c>
      <c r="S814" s="13">
        <f t="shared" si="1016"/>
        <v>4.5225118823600502E-2</v>
      </c>
      <c r="T814" s="13">
        <f t="shared" si="1017"/>
        <v>5.9247866249008449E-2</v>
      </c>
      <c r="U814" s="13">
        <f t="shared" si="1018"/>
        <v>9.3101802406012693E-2</v>
      </c>
      <c r="V814" s="13">
        <f t="shared" si="1019"/>
        <v>7.4529091723348328E-3</v>
      </c>
      <c r="W814" s="13">
        <f t="shared" si="1020"/>
        <v>1.2567997483557828E-2</v>
      </c>
      <c r="X814" s="13">
        <f t="shared" si="1021"/>
        <v>1.9186823612508647E-2</v>
      </c>
      <c r="Y814" s="13">
        <f t="shared" si="1022"/>
        <v>1.4645698362811325E-2</v>
      </c>
      <c r="Z814" s="13">
        <f t="shared" si="1023"/>
        <v>4.8766569780017428E-2</v>
      </c>
      <c r="AA814" s="13">
        <f t="shared" si="1024"/>
        <v>4.7377684554434807E-2</v>
      </c>
      <c r="AB814" s="13">
        <f t="shared" si="1025"/>
        <v>2.3014177579692045E-2</v>
      </c>
      <c r="AC814" s="13">
        <f t="shared" si="1026"/>
        <v>6.9086702973842804E-4</v>
      </c>
      <c r="AD814" s="13">
        <f t="shared" si="1027"/>
        <v>3.0525143707202137E-3</v>
      </c>
      <c r="AE814" s="13">
        <f t="shared" si="1028"/>
        <v>4.6600944090161257E-3</v>
      </c>
      <c r="AF814" s="13">
        <f t="shared" si="1029"/>
        <v>3.5571462184172363E-3</v>
      </c>
      <c r="AG814" s="13">
        <f t="shared" si="1030"/>
        <v>1.8101620709255841E-3</v>
      </c>
      <c r="AH814" s="13">
        <f t="shared" si="1031"/>
        <v>1.86122644792934E-2</v>
      </c>
      <c r="AI814" s="13">
        <f t="shared" si="1032"/>
        <v>1.8082182103876472E-2</v>
      </c>
      <c r="AJ814" s="13">
        <f t="shared" si="1033"/>
        <v>8.7835983096389864E-3</v>
      </c>
      <c r="AK814" s="13">
        <f t="shared" si="1034"/>
        <v>2.8444796769874019E-3</v>
      </c>
      <c r="AL814" s="13">
        <f t="shared" si="1035"/>
        <v>4.0986711996014545E-5</v>
      </c>
      <c r="AM814" s="13">
        <f t="shared" si="1036"/>
        <v>5.931155855588646E-4</v>
      </c>
      <c r="AN814" s="13">
        <f t="shared" si="1037"/>
        <v>9.0547472951324872E-4</v>
      </c>
      <c r="AO814" s="13">
        <f t="shared" si="1038"/>
        <v>6.9116754453059349E-4</v>
      </c>
      <c r="AP814" s="13">
        <f t="shared" si="1039"/>
        <v>3.5172163215734838E-4</v>
      </c>
      <c r="AQ814" s="13">
        <f t="shared" si="1040"/>
        <v>1.3423818961086204E-4</v>
      </c>
      <c r="AR814" s="13">
        <f t="shared" si="1041"/>
        <v>5.6828502084083745E-3</v>
      </c>
      <c r="AS814" s="13">
        <f t="shared" si="1042"/>
        <v>5.5210010824751476E-3</v>
      </c>
      <c r="AT814" s="13">
        <f t="shared" si="1043"/>
        <v>2.6818807319249085E-3</v>
      </c>
      <c r="AU814" s="13">
        <f t="shared" si="1044"/>
        <v>8.6850001208423208E-4</v>
      </c>
      <c r="AV814" s="13">
        <f t="shared" si="1045"/>
        <v>2.1094122363774574E-4</v>
      </c>
      <c r="AW814" s="13">
        <f t="shared" si="1046"/>
        <v>1.6886093929925422E-6</v>
      </c>
      <c r="AX814" s="13">
        <f t="shared" si="1047"/>
        <v>9.6037248616849224E-5</v>
      </c>
      <c r="AY814" s="13">
        <f t="shared" si="1048"/>
        <v>1.4661442698829196E-4</v>
      </c>
      <c r="AZ814" s="13">
        <f t="shared" si="1049"/>
        <v>1.1191381735052056E-4</v>
      </c>
      <c r="BA814" s="13">
        <f t="shared" si="1050"/>
        <v>5.6950750669604312E-5</v>
      </c>
      <c r="BB814" s="13">
        <f t="shared" si="1051"/>
        <v>2.1735841551671103E-5</v>
      </c>
      <c r="BC814" s="13">
        <f t="shared" si="1052"/>
        <v>6.6365665408025047E-6</v>
      </c>
      <c r="BD814" s="13">
        <f t="shared" si="1053"/>
        <v>1.4459456078515607E-3</v>
      </c>
      <c r="BE814" s="13">
        <f t="shared" si="1054"/>
        <v>1.4047646820493111E-3</v>
      </c>
      <c r="BF814" s="13">
        <f t="shared" si="1055"/>
        <v>6.8237830013025114E-4</v>
      </c>
      <c r="BG814" s="13">
        <f t="shared" si="1056"/>
        <v>2.2098132659455444E-4</v>
      </c>
      <c r="BH814" s="13">
        <f t="shared" si="1057"/>
        <v>5.3671929515674827E-5</v>
      </c>
      <c r="BI814" s="13">
        <f t="shared" si="1058"/>
        <v>1.0428667661031424E-5</v>
      </c>
      <c r="BJ814" s="14">
        <f t="shared" si="1059"/>
        <v>0.24054718667696734</v>
      </c>
      <c r="BK814" s="14">
        <f t="shared" si="1060"/>
        <v>0.2577620443338754</v>
      </c>
      <c r="BL814" s="14">
        <f t="shared" si="1061"/>
        <v>0.45197564328326767</v>
      </c>
      <c r="BM814" s="14">
        <f t="shared" si="1062"/>
        <v>0.45462158211940285</v>
      </c>
      <c r="BN814" s="14">
        <f t="shared" si="1063"/>
        <v>0.54428493613712969</v>
      </c>
    </row>
    <row r="815" spans="1:66" x14ac:dyDescent="0.25">
      <c r="A815" t="s">
        <v>99</v>
      </c>
      <c r="B815" t="s">
        <v>107</v>
      </c>
      <c r="C815" t="s">
        <v>125</v>
      </c>
      <c r="D815" s="11">
        <v>44450</v>
      </c>
      <c r="E815" s="10">
        <f>VLOOKUP(A815,home!$A$2:$E$405,3,FALSE)</f>
        <v>1.3478000000000001</v>
      </c>
      <c r="F815" s="10">
        <f>VLOOKUP(B815,home!$B$2:$E$405,3,FALSE)</f>
        <v>0.80649999999999999</v>
      </c>
      <c r="G815" s="10">
        <f>VLOOKUP(C815,away!$B$2:$E$405,4,FALSE)</f>
        <v>0.93100000000000005</v>
      </c>
      <c r="H815" s="10">
        <f>VLOOKUP(A815,away!$A$2:$E$405,3,FALSE)</f>
        <v>1.2736000000000001</v>
      </c>
      <c r="I815" s="10">
        <f>VLOOKUP(C815,away!$B$2:$E$405,3,FALSE)</f>
        <v>1.2653000000000001</v>
      </c>
      <c r="J815" s="10">
        <f>VLOOKUP(B815,home!$B$2:$E$405,4,FALSE)</f>
        <v>0.61450000000000005</v>
      </c>
      <c r="K815" s="12">
        <f t="shared" si="1008"/>
        <v>1.0119976517000002</v>
      </c>
      <c r="L815" s="12">
        <f t="shared" si="1009"/>
        <v>0.99025819616000021</v>
      </c>
      <c r="M815" s="13">
        <f t="shared" si="1010"/>
        <v>0.13503033151920149</v>
      </c>
      <c r="N815" s="13">
        <f t="shared" si="1011"/>
        <v>0.13665037840570443</v>
      </c>
      <c r="O815" s="13">
        <f t="shared" si="1012"/>
        <v>0.13371489251709129</v>
      </c>
      <c r="P815" s="13">
        <f t="shared" si="1013"/>
        <v>0.13531915722461429</v>
      </c>
      <c r="Q815" s="13">
        <f t="shared" si="1014"/>
        <v>6.9144931025244646E-2</v>
      </c>
      <c r="R815" s="13">
        <f t="shared" si="1015"/>
        <v>6.6206134131851557E-2</v>
      </c>
      <c r="S815" s="13">
        <f t="shared" si="1016"/>
        <v>3.3902150179820886E-2</v>
      </c>
      <c r="T815" s="13">
        <f t="shared" si="1017"/>
        <v>6.8471334670666392E-2</v>
      </c>
      <c r="U815" s="13">
        <f t="shared" si="1018"/>
        <v>6.7000452269569008E-2</v>
      </c>
      <c r="V815" s="13">
        <f t="shared" si="1019"/>
        <v>3.7749628701289283E-3</v>
      </c>
      <c r="W815" s="13">
        <f t="shared" si="1020"/>
        <v>2.3324835941502024E-2</v>
      </c>
      <c r="X815" s="13">
        <f t="shared" si="1021"/>
        <v>2.3097609965159731E-2</v>
      </c>
      <c r="Y815" s="13">
        <f t="shared" si="1022"/>
        <v>1.143629878985316E-2</v>
      </c>
      <c r="Z815" s="13">
        <f t="shared" si="1023"/>
        <v>2.1853722320044785E-2</v>
      </c>
      <c r="AA815" s="13">
        <f t="shared" si="1024"/>
        <v>2.2115915668789204E-2</v>
      </c>
      <c r="AB815" s="13">
        <f t="shared" si="1025"/>
        <v>1.1190627361004955E-2</v>
      </c>
      <c r="AC815" s="13">
        <f t="shared" si="1026"/>
        <v>2.3643983743914314E-4</v>
      </c>
      <c r="AD815" s="13">
        <f t="shared" si="1027"/>
        <v>5.901169799771953E-3</v>
      </c>
      <c r="AE815" s="13">
        <f t="shared" si="1028"/>
        <v>5.8436817611560426E-3</v>
      </c>
      <c r="AF815" s="13">
        <f t="shared" si="1029"/>
        <v>2.8933768798677377E-3</v>
      </c>
      <c r="AG815" s="13">
        <f t="shared" si="1030"/>
        <v>9.5506338995629211E-4</v>
      </c>
      <c r="AH815" s="13">
        <f t="shared" si="1031"/>
        <v>5.4102069110072704E-3</v>
      </c>
      <c r="AI815" s="13">
        <f t="shared" si="1032"/>
        <v>5.4751166891504697E-3</v>
      </c>
      <c r="AJ815" s="13">
        <f t="shared" si="1033"/>
        <v>2.7704026161018773E-3</v>
      </c>
      <c r="AK815" s="13">
        <f t="shared" si="1034"/>
        <v>9.3454698058621235E-4</v>
      </c>
      <c r="AL815" s="13">
        <f t="shared" si="1035"/>
        <v>9.4778229977284699E-6</v>
      </c>
      <c r="AM815" s="13">
        <f t="shared" si="1036"/>
        <v>1.194393995930436E-3</v>
      </c>
      <c r="AN815" s="13">
        <f t="shared" si="1037"/>
        <v>1.182758443914408E-3</v>
      </c>
      <c r="AO815" s="13">
        <f t="shared" si="1038"/>
        <v>5.8561812158184517E-4</v>
      </c>
      <c r="AP815" s="13">
        <f t="shared" si="1039"/>
        <v>1.9330438157208192E-4</v>
      </c>
      <c r="AQ815" s="13">
        <f t="shared" si="1040"/>
        <v>4.7855312051348555E-5</v>
      </c>
      <c r="AR815" s="13">
        <f t="shared" si="1041"/>
        <v>1.0715003473092855E-3</v>
      </c>
      <c r="AS815" s="13">
        <f t="shared" si="1042"/>
        <v>1.0843558352727316E-3</v>
      </c>
      <c r="AT815" s="13">
        <f t="shared" si="1043"/>
        <v>5.486827794515982E-4</v>
      </c>
      <c r="AU815" s="13">
        <f t="shared" si="1044"/>
        <v>1.8508856144441551E-4</v>
      </c>
      <c r="AV815" s="13">
        <f t="shared" si="1045"/>
        <v>4.6827297384569922E-5</v>
      </c>
      <c r="AW815" s="13">
        <f t="shared" si="1046"/>
        <v>2.6383599356018792E-7</v>
      </c>
      <c r="AX815" s="13">
        <f t="shared" si="1047"/>
        <v>2.0145398651436335E-4</v>
      </c>
      <c r="AY815" s="13">
        <f t="shared" si="1048"/>
        <v>1.9949146129495443E-4</v>
      </c>
      <c r="AZ815" s="13">
        <f t="shared" si="1049"/>
        <v>9.8774027305632026E-5</v>
      </c>
      <c r="BA815" s="13">
        <f t="shared" si="1050"/>
        <v>3.2603930035711265E-5</v>
      </c>
      <c r="BB815" s="13">
        <f t="shared" si="1051"/>
        <v>8.0715772362225723E-6</v>
      </c>
      <c r="BC815" s="13">
        <f t="shared" si="1052"/>
        <v>1.5985891028215772E-6</v>
      </c>
      <c r="BD815" s="13">
        <f t="shared" si="1053"/>
        <v>1.7684366685188438E-4</v>
      </c>
      <c r="BE815" s="13">
        <f t="shared" si="1054"/>
        <v>1.7896537557212419E-4</v>
      </c>
      <c r="BF815" s="13">
        <f t="shared" si="1055"/>
        <v>9.0556269907299112E-5</v>
      </c>
      <c r="BG815" s="13">
        <f t="shared" si="1056"/>
        <v>3.0547577497632699E-5</v>
      </c>
      <c r="BH815" s="13">
        <f t="shared" si="1057"/>
        <v>7.7285191731820144E-6</v>
      </c>
      <c r="BI815" s="13">
        <f t="shared" si="1058"/>
        <v>1.5642486508757261E-6</v>
      </c>
      <c r="BJ815" s="14">
        <f t="shared" si="1059"/>
        <v>0.35146460445542221</v>
      </c>
      <c r="BK815" s="14">
        <f t="shared" si="1060"/>
        <v>0.30847201091549742</v>
      </c>
      <c r="BL815" s="14">
        <f t="shared" si="1061"/>
        <v>0.31824095562366739</v>
      </c>
      <c r="BM815" s="14">
        <f t="shared" si="1062"/>
        <v>0.32376624086562267</v>
      </c>
      <c r="BN815" s="14">
        <f t="shared" si="1063"/>
        <v>0.6760658248237077</v>
      </c>
    </row>
    <row r="816" spans="1:66" x14ac:dyDescent="0.25">
      <c r="A816" t="s">
        <v>99</v>
      </c>
      <c r="B816" t="s">
        <v>115</v>
      </c>
      <c r="C816" t="s">
        <v>109</v>
      </c>
      <c r="D816" s="11">
        <v>44450</v>
      </c>
      <c r="E816" s="10">
        <f>VLOOKUP(A816,home!$A$2:$E$405,3,FALSE)</f>
        <v>1.3478000000000001</v>
      </c>
      <c r="F816" s="10">
        <f>VLOOKUP(B816,home!$B$2:$E$405,3,FALSE)</f>
        <v>1.1613</v>
      </c>
      <c r="G816" s="10">
        <f>VLOOKUP(C816,away!$B$2:$E$405,4,FALSE)</f>
        <v>0.871</v>
      </c>
      <c r="H816" s="10">
        <f>VLOOKUP(A816,away!$A$2:$E$405,3,FALSE)</f>
        <v>1.2736000000000001</v>
      </c>
      <c r="I816" s="10">
        <f>VLOOKUP(C816,away!$B$2:$E$405,3,FALSE)</f>
        <v>1.2290000000000001</v>
      </c>
      <c r="J816" s="10">
        <f>VLOOKUP(B816,home!$B$2:$E$405,4,FALSE)</f>
        <v>0.95589999999999997</v>
      </c>
      <c r="K816" s="12">
        <f t="shared" si="1008"/>
        <v>1.3632893219400002</v>
      </c>
      <c r="L816" s="12">
        <f t="shared" si="1009"/>
        <v>1.49622668096</v>
      </c>
      <c r="M816" s="13">
        <f t="shared" si="1010"/>
        <v>5.7296484888133693E-2</v>
      </c>
      <c r="N816" s="13">
        <f t="shared" si="1011"/>
        <v>7.8111686032689254E-2</v>
      </c>
      <c r="O816" s="13">
        <f t="shared" si="1012"/>
        <v>8.5728529414847085E-2</v>
      </c>
      <c r="P816" s="13">
        <f t="shared" si="1013"/>
        <v>0.11687278873688024</v>
      </c>
      <c r="Q816" s="13">
        <f t="shared" si="1014"/>
        <v>5.3244413743547568E-2</v>
      </c>
      <c r="R816" s="13">
        <f t="shared" si="1015"/>
        <v>6.4134656514979196E-2</v>
      </c>
      <c r="S816" s="13">
        <f t="shared" si="1016"/>
        <v>5.9598982266555772E-2</v>
      </c>
      <c r="T816" s="13">
        <f t="shared" si="1017"/>
        <v>7.9665712455169194E-2</v>
      </c>
      <c r="U816" s="13">
        <f t="shared" si="1018"/>
        <v>8.7434092393160801E-2</v>
      </c>
      <c r="V816" s="13">
        <f t="shared" si="1019"/>
        <v>1.3507711059552313E-2</v>
      </c>
      <c r="W816" s="13">
        <f t="shared" si="1020"/>
        <v>2.4195846903177925E-2</v>
      </c>
      <c r="X816" s="13">
        <f t="shared" si="1021"/>
        <v>3.6202471704958203E-2</v>
      </c>
      <c r="Y816" s="13">
        <f t="shared" si="1022"/>
        <v>2.7083552040828966E-2</v>
      </c>
      <c r="Z816" s="13">
        <f t="shared" si="1023"/>
        <v>3.1986661417305641E-2</v>
      </c>
      <c r="AA816" s="13">
        <f t="shared" si="1024"/>
        <v>4.3607073954722977E-2</v>
      </c>
      <c r="AB816" s="13">
        <f t="shared" si="1025"/>
        <v>2.972452914176087E-2</v>
      </c>
      <c r="AC816" s="13">
        <f t="shared" si="1026"/>
        <v>1.7220557509593747E-3</v>
      </c>
      <c r="AD816" s="13">
        <f t="shared" si="1027"/>
        <v>8.2464849295993767E-3</v>
      </c>
      <c r="AE816" s="13">
        <f t="shared" si="1028"/>
        <v>1.2338610775801137E-2</v>
      </c>
      <c r="AF816" s="13">
        <f t="shared" si="1029"/>
        <v>9.2306793243671133E-3</v>
      </c>
      <c r="AG816" s="13">
        <f t="shared" si="1030"/>
        <v>4.6037295628346313E-3</v>
      </c>
      <c r="AH816" s="13">
        <f t="shared" si="1031"/>
        <v>1.1964824061851637E-2</v>
      </c>
      <c r="AI816" s="13">
        <f t="shared" si="1032"/>
        <v>1.631151688241312E-2</v>
      </c>
      <c r="AJ816" s="13">
        <f t="shared" si="1033"/>
        <v>1.1118658395218925E-2</v>
      </c>
      <c r="AK816" s="13">
        <f t="shared" si="1034"/>
        <v>5.0526494215001648E-3</v>
      </c>
      <c r="AL816" s="13">
        <f t="shared" si="1035"/>
        <v>1.4050527418423635E-4</v>
      </c>
      <c r="AM816" s="13">
        <f t="shared" si="1036"/>
        <v>2.2484689696123925E-3</v>
      </c>
      <c r="AN816" s="13">
        <f t="shared" si="1037"/>
        <v>3.3642192636447019E-3</v>
      </c>
      <c r="AO816" s="13">
        <f t="shared" si="1038"/>
        <v>2.5168173114324039E-3</v>
      </c>
      <c r="AP816" s="13">
        <f t="shared" si="1039"/>
        <v>1.2552430708223916E-3</v>
      </c>
      <c r="AQ816" s="13">
        <f t="shared" si="1040"/>
        <v>4.6953204341365672E-4</v>
      </c>
      <c r="AR816" s="13">
        <f t="shared" si="1041"/>
        <v>3.5804177988669216E-3</v>
      </c>
      <c r="AS816" s="13">
        <f t="shared" si="1042"/>
        <v>4.881145353279194E-3</v>
      </c>
      <c r="AT816" s="13">
        <f t="shared" si="1043"/>
        <v>3.3272066694812882E-3</v>
      </c>
      <c r="AU816" s="13">
        <f t="shared" si="1044"/>
        <v>1.5119817747971302E-3</v>
      </c>
      <c r="AV816" s="13">
        <f t="shared" si="1045"/>
        <v>5.1531715213720469E-4</v>
      </c>
      <c r="AW816" s="13">
        <f t="shared" si="1046"/>
        <v>7.9611453662727187E-6</v>
      </c>
      <c r="AX816" s="13">
        <f t="shared" si="1047"/>
        <v>5.1088562283100128E-4</v>
      </c>
      <c r="AY816" s="13">
        <f t="shared" si="1048"/>
        <v>7.6440069979861157E-4</v>
      </c>
      <c r="AZ816" s="13">
        <f t="shared" si="1049"/>
        <v>5.7185836099158901E-4</v>
      </c>
      <c r="BA816" s="13">
        <f t="shared" si="1050"/>
        <v>2.8520991248189015E-4</v>
      </c>
      <c r="BB816" s="13">
        <f t="shared" si="1051"/>
        <v>1.0668467018241772E-4</v>
      </c>
      <c r="BC816" s="13">
        <f t="shared" si="1052"/>
        <v>3.1924889995270211E-5</v>
      </c>
      <c r="BD816" s="13">
        <f t="shared" si="1053"/>
        <v>8.9285277327479497E-4</v>
      </c>
      <c r="BE816" s="13">
        <f t="shared" si="1054"/>
        <v>1.217216651870044E-3</v>
      </c>
      <c r="BF816" s="13">
        <f t="shared" si="1055"/>
        <v>8.2970923199099497E-4</v>
      </c>
      <c r="BG816" s="13">
        <f t="shared" si="1056"/>
        <v>3.7704457876278714E-4</v>
      </c>
      <c r="BH816" s="13">
        <f t="shared" si="1057"/>
        <v>1.2850521203066836E-4</v>
      </c>
      <c r="BI816" s="13">
        <f t="shared" si="1058"/>
        <v>3.503795667500916E-5</v>
      </c>
      <c r="BJ816" s="14">
        <f t="shared" si="1059"/>
        <v>0.34504843228817966</v>
      </c>
      <c r="BK816" s="14">
        <f t="shared" si="1060"/>
        <v>0.24990292867606426</v>
      </c>
      <c r="BL816" s="14">
        <f t="shared" si="1061"/>
        <v>0.3723729653336208</v>
      </c>
      <c r="BM816" s="14">
        <f t="shared" si="1062"/>
        <v>0.54316598882966105</v>
      </c>
      <c r="BN816" s="14">
        <f t="shared" si="1063"/>
        <v>0.45538855933107697</v>
      </c>
    </row>
    <row r="817" spans="1:66" x14ac:dyDescent="0.25">
      <c r="A817" t="s">
        <v>99</v>
      </c>
      <c r="B817" t="s">
        <v>138</v>
      </c>
      <c r="C817" t="s">
        <v>100</v>
      </c>
      <c r="D817" s="11">
        <v>44450</v>
      </c>
      <c r="E817" s="10">
        <f>VLOOKUP(A817,home!$A$2:$E$405,3,FALSE)</f>
        <v>1.3478000000000001</v>
      </c>
      <c r="F817" s="10">
        <f>VLOOKUP(B817,home!$B$2:$E$405,3,FALSE)</f>
        <v>1.3103</v>
      </c>
      <c r="G817" s="10">
        <f>VLOOKUP(C817,away!$B$2:$E$405,4,FALSE)</f>
        <v>1.3549</v>
      </c>
      <c r="H817" s="10">
        <f>VLOOKUP(A817,away!$A$2:$E$405,3,FALSE)</f>
        <v>1.2736000000000001</v>
      </c>
      <c r="I817" s="10">
        <f>VLOOKUP(C817,away!$B$2:$E$405,3,FALSE)</f>
        <v>1.0924</v>
      </c>
      <c r="J817" s="10">
        <f>VLOOKUP(B817,home!$B$2:$E$405,4,FALSE)</f>
        <v>1.0676000000000001</v>
      </c>
      <c r="K817" s="12">
        <f t="shared" si="1008"/>
        <v>2.392783668466</v>
      </c>
      <c r="L817" s="12">
        <f t="shared" si="1009"/>
        <v>1.4853312112640003</v>
      </c>
      <c r="M817" s="13">
        <f t="shared" si="1010"/>
        <v>2.0689791187118757E-2</v>
      </c>
      <c r="N817" s="13">
        <f t="shared" si="1011"/>
        <v>4.9506194456509542E-2</v>
      </c>
      <c r="O817" s="13">
        <f t="shared" si="1012"/>
        <v>3.0731192604762345E-2</v>
      </c>
      <c r="P817" s="13">
        <f t="shared" si="1013"/>
        <v>7.3533095777158469E-2</v>
      </c>
      <c r="Q817" s="13">
        <f t="shared" si="1014"/>
        <v>5.9228806791719033E-2</v>
      </c>
      <c r="R817" s="13">
        <f t="shared" si="1015"/>
        <v>2.2822999767609469E-2</v>
      </c>
      <c r="S817" s="13">
        <f t="shared" si="1016"/>
        <v>6.533555759058568E-2</v>
      </c>
      <c r="T817" s="13">
        <f t="shared" si="1017"/>
        <v>8.7974395333665481E-2</v>
      </c>
      <c r="U817" s="13">
        <f t="shared" si="1018"/>
        <v>5.4610501109339259E-2</v>
      </c>
      <c r="V817" s="13">
        <f t="shared" si="1019"/>
        <v>2.5800839385054963E-2</v>
      </c>
      <c r="W817" s="13">
        <f t="shared" si="1020"/>
        <v>4.7240573864651143E-2</v>
      </c>
      <c r="X817" s="13">
        <f t="shared" si="1021"/>
        <v>7.0167898799188763E-2</v>
      </c>
      <c r="Y817" s="13">
        <f t="shared" si="1022"/>
        <v>5.2111285057624412E-2</v>
      </c>
      <c r="Z817" s="13">
        <f t="shared" si="1023"/>
        <v>1.1299904629833794E-2</v>
      </c>
      <c r="AA817" s="13">
        <f t="shared" si="1024"/>
        <v>2.7038227253489644E-2</v>
      </c>
      <c r="AB817" s="13">
        <f t="shared" si="1025"/>
        <v>3.2348314298211167E-2</v>
      </c>
      <c r="AC817" s="13">
        <f t="shared" si="1026"/>
        <v>5.731134429033999E-3</v>
      </c>
      <c r="AD817" s="13">
        <f t="shared" si="1027"/>
        <v>2.8259118408074754E-2</v>
      </c>
      <c r="AE817" s="13">
        <f t="shared" si="1028"/>
        <v>4.197415057431849E-2</v>
      </c>
      <c r="AF817" s="13">
        <f t="shared" si="1029"/>
        <v>3.1172757957165006E-2</v>
      </c>
      <c r="AG817" s="13">
        <f t="shared" si="1030"/>
        <v>1.5433956778318471E-2</v>
      </c>
      <c r="AH817" s="13">
        <f t="shared" si="1031"/>
        <v>4.1960252577496774E-3</v>
      </c>
      <c r="AI817" s="13">
        <f t="shared" si="1032"/>
        <v>1.0040180709214266E-2</v>
      </c>
      <c r="AJ817" s="13">
        <f t="shared" si="1033"/>
        <v>1.201199021472764E-2</v>
      </c>
      <c r="AK817" s="13">
        <f t="shared" si="1034"/>
        <v>9.5806980038579004E-3</v>
      </c>
      <c r="AL817" s="13">
        <f t="shared" si="1035"/>
        <v>8.1475555373280713E-4</v>
      </c>
      <c r="AM817" s="13">
        <f t="shared" si="1036"/>
        <v>1.3523591402417632E-2</v>
      </c>
      <c r="AN817" s="13">
        <f t="shared" si="1037"/>
        <v>2.0087012398392404E-2</v>
      </c>
      <c r="AO817" s="13">
        <f t="shared" si="1038"/>
        <v>1.4917933228189588E-2</v>
      </c>
      <c r="AP817" s="13">
        <f t="shared" si="1039"/>
        <v>7.3860239437941082E-3</v>
      </c>
      <c r="AQ817" s="13">
        <f t="shared" si="1040"/>
        <v>2.7426729727151522E-3</v>
      </c>
      <c r="AR817" s="13">
        <f t="shared" si="1041"/>
        <v>1.2464974557175341E-3</v>
      </c>
      <c r="AS817" s="13">
        <f t="shared" si="1042"/>
        <v>2.9825987548253367E-3</v>
      </c>
      <c r="AT817" s="13">
        <f t="shared" si="1043"/>
        <v>3.5683567950665468E-3</v>
      </c>
      <c r="AU817" s="13">
        <f t="shared" si="1044"/>
        <v>2.8461019541649703E-3</v>
      </c>
      <c r="AV817" s="13">
        <f t="shared" si="1045"/>
        <v>1.7025265686787777E-3</v>
      </c>
      <c r="AW817" s="13">
        <f t="shared" si="1046"/>
        <v>8.0436204859796933E-5</v>
      </c>
      <c r="AX817" s="13">
        <f t="shared" si="1047"/>
        <v>5.3931714411186854E-3</v>
      </c>
      <c r="AY817" s="13">
        <f t="shared" si="1048"/>
        <v>8.0106458691912314E-3</v>
      </c>
      <c r="AZ817" s="13">
        <f t="shared" si="1049"/>
        <v>5.9492311659463861E-3</v>
      </c>
      <c r="BA817" s="13">
        <f t="shared" si="1050"/>
        <v>2.9455262446015629E-3</v>
      </c>
      <c r="BB817" s="13">
        <f t="shared" si="1051"/>
        <v>1.0937705161759852E-3</v>
      </c>
      <c r="BC817" s="13">
        <f t="shared" si="1052"/>
        <v>3.2492229712730551E-4</v>
      </c>
      <c r="BD817" s="13">
        <f t="shared" si="1053"/>
        <v>3.0857692928973622E-4</v>
      </c>
      <c r="BE817" s="13">
        <f t="shared" si="1054"/>
        <v>7.3835783686986857E-4</v>
      </c>
      <c r="BF817" s="13">
        <f t="shared" si="1055"/>
        <v>8.8336528677305235E-4</v>
      </c>
      <c r="BG817" s="13">
        <f t="shared" si="1056"/>
        <v>7.0456734382678152E-4</v>
      </c>
      <c r="BH817" s="13">
        <f t="shared" si="1057"/>
        <v>4.2146930841079804E-4</v>
      </c>
      <c r="BI817" s="13">
        <f t="shared" si="1058"/>
        <v>2.0169697558500337E-4</v>
      </c>
      <c r="BJ817" s="14">
        <f t="shared" si="1059"/>
        <v>0.56544363950090515</v>
      </c>
      <c r="BK817" s="14">
        <f t="shared" si="1060"/>
        <v>0.19991581979187589</v>
      </c>
      <c r="BL817" s="14">
        <f t="shared" si="1061"/>
        <v>0.21898424442816977</v>
      </c>
      <c r="BM817" s="14">
        <f t="shared" si="1062"/>
        <v>0.7312013181015754</v>
      </c>
      <c r="BN817" s="14">
        <f t="shared" si="1063"/>
        <v>0.25651208058487762</v>
      </c>
    </row>
    <row r="818" spans="1:66" x14ac:dyDescent="0.25">
      <c r="A818" t="s">
        <v>99</v>
      </c>
      <c r="B818" t="s">
        <v>113</v>
      </c>
      <c r="C818" t="s">
        <v>435</v>
      </c>
      <c r="D818" s="11">
        <v>44450</v>
      </c>
      <c r="E818" s="10">
        <f>VLOOKUP(A818,home!$A$2:$E$405,3,FALSE)</f>
        <v>1.3478000000000001</v>
      </c>
      <c r="F818" s="10">
        <f>VLOOKUP(B818,home!$B$2:$E$405,3,FALSE)</f>
        <v>1.2581</v>
      </c>
      <c r="G818" s="10">
        <f>VLOOKUP(C818,away!$B$2:$E$405,4,FALSE)</f>
        <v>1.4239999999999999</v>
      </c>
      <c r="H818" s="10">
        <f>VLOOKUP(A818,away!$A$2:$E$405,3,FALSE)</f>
        <v>1.2736000000000001</v>
      </c>
      <c r="I818" s="10">
        <f>VLOOKUP(C818,away!$B$2:$E$405,3,FALSE)</f>
        <v>0.90559999999999996</v>
      </c>
      <c r="J818" s="10">
        <f>VLOOKUP(B818,home!$B$2:$E$405,4,FALSE)</f>
        <v>0.71689999999999998</v>
      </c>
      <c r="K818" s="12">
        <f t="shared" si="1008"/>
        <v>2.4146300643199998</v>
      </c>
      <c r="L818" s="12">
        <f t="shared" si="1009"/>
        <v>0.82685250150399991</v>
      </c>
      <c r="M818" s="13">
        <f t="shared" si="1010"/>
        <v>3.910587506646461E-2</v>
      </c>
      <c r="N818" s="13">
        <f t="shared" si="1011"/>
        <v>9.442622162702731E-2</v>
      </c>
      <c r="O818" s="13">
        <f t="shared" si="1012"/>
        <v>3.2334790622209161E-2</v>
      </c>
      <c r="P818" s="13">
        <f t="shared" si="1013"/>
        <v>7.8076557559878634E-2</v>
      </c>
      <c r="Q818" s="13">
        <f t="shared" si="1014"/>
        <v>0.11400219680038179</v>
      </c>
      <c r="R818" s="13">
        <f t="shared" si="1015"/>
        <v>1.3368051255790858E-2</v>
      </c>
      <c r="S818" s="13">
        <f t="shared" si="1016"/>
        <v>3.897079933667464E-2</v>
      </c>
      <c r="T818" s="13">
        <f t="shared" si="1017"/>
        <v>9.4263001601346971E-2</v>
      </c>
      <c r="U818" s="13">
        <f t="shared" si="1018"/>
        <v>3.2278898463603337E-2</v>
      </c>
      <c r="V818" s="13">
        <f t="shared" si="1019"/>
        <v>8.645208118822599E-3</v>
      </c>
      <c r="W818" s="13">
        <f t="shared" si="1020"/>
        <v>9.1757710597575731E-2</v>
      </c>
      <c r="X818" s="13">
        <f t="shared" si="1021"/>
        <v>7.5870092539885567E-2</v>
      </c>
      <c r="Y818" s="13">
        <f t="shared" si="1022"/>
        <v>3.1366687902972167E-2</v>
      </c>
      <c r="Z818" s="13">
        <f t="shared" si="1023"/>
        <v>3.6844688736947869E-3</v>
      </c>
      <c r="AA818" s="13">
        <f t="shared" si="1024"/>
        <v>8.8966293134746799E-3</v>
      </c>
      <c r="AB818" s="13">
        <f t="shared" si="1025"/>
        <v>1.0741034305713285E-2</v>
      </c>
      <c r="AC818" s="13">
        <f t="shared" si="1026"/>
        <v>1.0787830603444628E-3</v>
      </c>
      <c r="AD818" s="13">
        <f t="shared" si="1027"/>
        <v>5.5390231660520053E-2</v>
      </c>
      <c r="AE818" s="13">
        <f t="shared" si="1028"/>
        <v>4.5799551607387058E-2</v>
      </c>
      <c r="AF818" s="13">
        <f t="shared" si="1029"/>
        <v>1.8934736907164761E-2</v>
      </c>
      <c r="AG818" s="13">
        <f t="shared" si="1030"/>
        <v>5.2187448590030987E-3</v>
      </c>
      <c r="AH818" s="13">
        <f t="shared" si="1031"/>
        <v>7.6162807623203976E-4</v>
      </c>
      <c r="AI818" s="13">
        <f t="shared" si="1032"/>
        <v>1.8390500507000879E-3</v>
      </c>
      <c r="AJ818" s="13">
        <f t="shared" si="1033"/>
        <v>2.2203127711048266E-3</v>
      </c>
      <c r="AK818" s="13">
        <f t="shared" si="1034"/>
        <v>1.7870779897677883E-3</v>
      </c>
      <c r="AL818" s="13">
        <f t="shared" si="1035"/>
        <v>8.6153466774445105E-5</v>
      </c>
      <c r="AM818" s="13">
        <f t="shared" si="1036"/>
        <v>2.6749383727428241E-2</v>
      </c>
      <c r="AN818" s="13">
        <f t="shared" si="1037"/>
        <v>2.2117794848714428E-2</v>
      </c>
      <c r="AO818" s="13">
        <f t="shared" si="1038"/>
        <v>9.144076999205903E-3</v>
      </c>
      <c r="AP818" s="13">
        <f t="shared" si="1039"/>
        <v>2.5202676469128636E-3</v>
      </c>
      <c r="AQ818" s="13">
        <f t="shared" si="1040"/>
        <v>5.2097240207737516E-4</v>
      </c>
      <c r="AR818" s="13">
        <f t="shared" si="1041"/>
        <v>1.259508160096283E-4</v>
      </c>
      <c r="AS818" s="13">
        <f t="shared" si="1042"/>
        <v>3.0412462696248526E-4</v>
      </c>
      <c r="AT818" s="13">
        <f t="shared" si="1043"/>
        <v>3.6717423378186095E-4</v>
      </c>
      <c r="AU818" s="13">
        <f t="shared" si="1044"/>
        <v>2.9552998124444724E-4</v>
      </c>
      <c r="AV818" s="13">
        <f t="shared" si="1045"/>
        <v>1.7839889440519197E-4</v>
      </c>
      <c r="AW818" s="13">
        <f t="shared" si="1046"/>
        <v>4.7780303656885367E-6</v>
      </c>
      <c r="AX818" s="13">
        <f t="shared" si="1047"/>
        <v>1.0764977691713392E-2</v>
      </c>
      <c r="AY818" s="13">
        <f t="shared" si="1048"/>
        <v>8.9010487330279733E-3</v>
      </c>
      <c r="AZ818" s="13">
        <f t="shared" si="1049"/>
        <v>3.6799272054565935E-3</v>
      </c>
      <c r="BA818" s="13">
        <f t="shared" si="1050"/>
        <v>1.0142523383948028E-3</v>
      </c>
      <c r="BB818" s="13">
        <f t="shared" si="1051"/>
        <v>2.09659270789506E-4</v>
      </c>
      <c r="BC818" s="13">
        <f t="shared" si="1052"/>
        <v>3.4671458503161525E-5</v>
      </c>
      <c r="BD818" s="13">
        <f t="shared" si="1053"/>
        <v>1.7357124547338524E-5</v>
      </c>
      <c r="BE818" s="13">
        <f t="shared" si="1054"/>
        <v>4.191103476215027E-5</v>
      </c>
      <c r="BF818" s="13">
        <f t="shared" si="1055"/>
        <v>5.0599822281724334E-5</v>
      </c>
      <c r="BG818" s="13">
        <f t="shared" si="1056"/>
        <v>4.0726617376900202E-5</v>
      </c>
      <c r="BH818" s="13">
        <f t="shared" si="1057"/>
        <v>2.4584928684080138E-5</v>
      </c>
      <c r="BI818" s="13">
        <f t="shared" si="1058"/>
        <v>1.1872701585948606E-5</v>
      </c>
      <c r="BJ818" s="14">
        <f t="shared" si="1059"/>
        <v>0.71268620842548869</v>
      </c>
      <c r="BK818" s="14">
        <f t="shared" si="1060"/>
        <v>0.17486442534198737</v>
      </c>
      <c r="BL818" s="14">
        <f t="shared" si="1061"/>
        <v>0.10568570363023784</v>
      </c>
      <c r="BM818" s="14">
        <f t="shared" si="1062"/>
        <v>0.61671084263699394</v>
      </c>
      <c r="BN818" s="14">
        <f t="shared" si="1063"/>
        <v>0.37131369293175243</v>
      </c>
    </row>
    <row r="819" spans="1:66" x14ac:dyDescent="0.25">
      <c r="A819" t="s">
        <v>99</v>
      </c>
      <c r="B819" t="s">
        <v>116</v>
      </c>
      <c r="C819" t="s">
        <v>416</v>
      </c>
      <c r="D819" s="11">
        <v>44450</v>
      </c>
      <c r="E819" s="10">
        <f>VLOOKUP(A819,home!$A$2:$E$405,3,FALSE)</f>
        <v>1.3478000000000001</v>
      </c>
      <c r="F819" s="10">
        <f>VLOOKUP(B819,home!$B$2:$E$405,3,FALSE)</f>
        <v>1</v>
      </c>
      <c r="G819" s="10">
        <f>VLOOKUP(C819,away!$B$2:$E$405,4,FALSE)</f>
        <v>1.5282</v>
      </c>
      <c r="H819" s="10">
        <f>VLOOKUP(A819,away!$A$2:$E$405,3,FALSE)</f>
        <v>1.2736000000000001</v>
      </c>
      <c r="I819" s="10">
        <f>VLOOKUP(C819,away!$B$2:$E$405,3,FALSE)</f>
        <v>0.74099999999999999</v>
      </c>
      <c r="J819" s="10">
        <f>VLOOKUP(B819,home!$B$2:$E$405,4,FALSE)</f>
        <v>1.3313999999999999</v>
      </c>
      <c r="K819" s="12">
        <f t="shared" si="1008"/>
        <v>2.0597079600000003</v>
      </c>
      <c r="L819" s="12">
        <f t="shared" si="1009"/>
        <v>1.2564922406400001</v>
      </c>
      <c r="M819" s="13">
        <f t="shared" si="1010"/>
        <v>3.629046658778113E-2</v>
      </c>
      <c r="N819" s="13">
        <f t="shared" si="1011"/>
        <v>7.4747762902966836E-2</v>
      </c>
      <c r="O819" s="13">
        <f t="shared" si="1012"/>
        <v>4.5598689676752173E-2</v>
      </c>
      <c r="P819" s="13">
        <f t="shared" si="1013"/>
        <v>9.3919984092776271E-2</v>
      </c>
      <c r="Q819" s="13">
        <f t="shared" si="1014"/>
        <v>7.6979281121716786E-2</v>
      </c>
      <c r="R819" s="13">
        <f t="shared" si="1015"/>
        <v>2.8647199881095198E-2</v>
      </c>
      <c r="S819" s="13">
        <f t="shared" si="1016"/>
        <v>6.0766395705128123E-2</v>
      </c>
      <c r="T819" s="13">
        <f t="shared" si="1017"/>
        <v>9.6723869419482383E-2</v>
      </c>
      <c r="U819" s="13">
        <f t="shared" si="1018"/>
        <v>5.9004865626802835E-2</v>
      </c>
      <c r="V819" s="13">
        <f t="shared" si="1019"/>
        <v>1.7473762409616067E-2</v>
      </c>
      <c r="W819" s="13">
        <f t="shared" si="1020"/>
        <v>5.285161269382594E-2</v>
      </c>
      <c r="X819" s="13">
        <f t="shared" si="1021"/>
        <v>6.6407641255102831E-2</v>
      </c>
      <c r="Y819" s="13">
        <f t="shared" si="1022"/>
        <v>4.1720342978120745E-2</v>
      </c>
      <c r="Z819" s="13">
        <f t="shared" si="1023"/>
        <v>1.1998328122219746E-2</v>
      </c>
      <c r="AA819" s="13">
        <f t="shared" si="1024"/>
        <v>2.4713051940027861E-2</v>
      </c>
      <c r="AB819" s="13">
        <f t="shared" si="1025"/>
        <v>2.5450834898384428E-2</v>
      </c>
      <c r="AC819" s="13">
        <f t="shared" si="1026"/>
        <v>2.8263887906732296E-3</v>
      </c>
      <c r="AD819" s="13">
        <f t="shared" si="1027"/>
        <v>2.7214721841077594E-2</v>
      </c>
      <c r="AE819" s="13">
        <f t="shared" si="1028"/>
        <v>3.4195086824489934E-2</v>
      </c>
      <c r="AF819" s="13">
        <f t="shared" si="1029"/>
        <v>2.148293063149136E-2</v>
      </c>
      <c r="AG819" s="13">
        <f t="shared" si="1030"/>
        <v>8.9977118815587516E-3</v>
      </c>
      <c r="AH819" s="13">
        <f t="shared" si="1031"/>
        <v>3.7689515465554563E-3</v>
      </c>
      <c r="AI819" s="13">
        <f t="shared" si="1032"/>
        <v>7.7629395012945839E-3</v>
      </c>
      <c r="AJ819" s="13">
        <f t="shared" si="1033"/>
        <v>7.994694141907446E-3</v>
      </c>
      <c r="AK819" s="13">
        <f t="shared" si="1034"/>
        <v>5.48891172061738E-3</v>
      </c>
      <c r="AL819" s="13">
        <f t="shared" si="1035"/>
        <v>2.9258856688208911E-4</v>
      </c>
      <c r="AM819" s="13">
        <f t="shared" si="1036"/>
        <v>1.1210875841050677E-2</v>
      </c>
      <c r="AN819" s="13">
        <f t="shared" si="1037"/>
        <v>1.408637850505861E-2</v>
      </c>
      <c r="AO819" s="13">
        <f t="shared" si="1038"/>
        <v>8.8497126451621173E-3</v>
      </c>
      <c r="AP819" s="13">
        <f t="shared" si="1039"/>
        <v>3.7065317568466282E-3</v>
      </c>
      <c r="AQ819" s="13">
        <f t="shared" si="1040"/>
        <v>1.1643070980408849E-3</v>
      </c>
      <c r="AR819" s="13">
        <f t="shared" si="1041"/>
        <v>9.4713167471901019E-4</v>
      </c>
      <c r="AS819" s="13">
        <f t="shared" si="1042"/>
        <v>1.9508146495868762E-3</v>
      </c>
      <c r="AT819" s="13">
        <f t="shared" si="1043"/>
        <v>2.0090542311193508E-3</v>
      </c>
      <c r="AU819" s="13">
        <f t="shared" si="1044"/>
        <v>1.3793549973027356E-3</v>
      </c>
      <c r="AV819" s="13">
        <f t="shared" si="1045"/>
        <v>7.102671169025561E-4</v>
      </c>
      <c r="AW819" s="13">
        <f t="shared" si="1046"/>
        <v>2.103392443364976E-5</v>
      </c>
      <c r="AX819" s="13">
        <f t="shared" si="1047"/>
        <v>3.8485217013972985E-3</v>
      </c>
      <c r="AY819" s="13">
        <f t="shared" si="1048"/>
        <v>4.8356376557403564E-3</v>
      </c>
      <c r="AZ819" s="13">
        <f t="shared" si="1049"/>
        <v>3.0379705964921799E-3</v>
      </c>
      <c r="BA819" s="13">
        <f t="shared" si="1050"/>
        <v>1.2723954939282984E-3</v>
      </c>
      <c r="BB819" s="13">
        <f t="shared" si="1051"/>
        <v>3.9968876628655216E-4</v>
      </c>
      <c r="BC819" s="13">
        <f t="shared" si="1052"/>
        <v>1.0044116670200529E-4</v>
      </c>
      <c r="BD819" s="13">
        <f t="shared" si="1053"/>
        <v>1.983439333581344E-4</v>
      </c>
      <c r="BE819" s="13">
        <f t="shared" si="1054"/>
        <v>4.0853057835545895E-4</v>
      </c>
      <c r="BF819" s="13">
        <f t="shared" si="1055"/>
        <v>4.2072684207107146E-4</v>
      </c>
      <c r="BG819" s="13">
        <f t="shared" si="1056"/>
        <v>2.8885814186648299E-4</v>
      </c>
      <c r="BH819" s="13">
        <f t="shared" si="1057"/>
        <v>1.4874085352830111E-4</v>
      </c>
      <c r="BI819" s="13">
        <f t="shared" si="1058"/>
        <v>6.1272543997887188E-5</v>
      </c>
      <c r="BJ819" s="14">
        <f t="shared" si="1059"/>
        <v>0.55383342277653891</v>
      </c>
      <c r="BK819" s="14">
        <f t="shared" si="1060"/>
        <v>0.21640522380859725</v>
      </c>
      <c r="BL819" s="14">
        <f t="shared" si="1061"/>
        <v>0.21695323449624526</v>
      </c>
      <c r="BM819" s="14">
        <f t="shared" si="1062"/>
        <v>0.63819222120920593</v>
      </c>
      <c r="BN819" s="14">
        <f t="shared" si="1063"/>
        <v>0.35618338426308838</v>
      </c>
    </row>
    <row r="820" spans="1:66" x14ac:dyDescent="0.25">
      <c r="A820" t="s">
        <v>99</v>
      </c>
      <c r="B820" t="s">
        <v>92</v>
      </c>
      <c r="C820" t="s">
        <v>108</v>
      </c>
      <c r="D820" s="11">
        <v>44450</v>
      </c>
      <c r="E820" s="10">
        <f>VLOOKUP(A820,home!$A$2:$E$405,3,FALSE)</f>
        <v>1.3478000000000001</v>
      </c>
      <c r="F820" s="10">
        <f>VLOOKUP(B820,home!$B$2:$E$405,3,FALSE)</f>
        <v>0.90300000000000002</v>
      </c>
      <c r="G820" s="10">
        <f>VLOOKUP(C820,away!$B$2:$E$405,4,FALSE)</f>
        <v>0.9355</v>
      </c>
      <c r="H820" s="10">
        <f>VLOOKUP(A820,away!$A$2:$E$405,3,FALSE)</f>
        <v>1.2736000000000001</v>
      </c>
      <c r="I820" s="10">
        <f>VLOOKUP(C820,away!$B$2:$E$405,3,FALSE)</f>
        <v>0.78520000000000001</v>
      </c>
      <c r="J820" s="10">
        <f>VLOOKUP(B820,home!$B$2:$E$405,4,FALSE)</f>
        <v>1.4408000000000001</v>
      </c>
      <c r="K820" s="12">
        <f t="shared" si="1008"/>
        <v>1.1385628107000003</v>
      </c>
      <c r="L820" s="12">
        <f t="shared" si="1009"/>
        <v>1.4408442613760002</v>
      </c>
      <c r="M820" s="13">
        <f t="shared" si="1010"/>
        <v>7.5818945868064716E-2</v>
      </c>
      <c r="N820" s="13">
        <f t="shared" si="1011"/>
        <v>8.6324632111854926E-2</v>
      </c>
      <c r="O820" s="13">
        <f t="shared" si="1012"/>
        <v>0.10924329305757864</v>
      </c>
      <c r="P820" s="13">
        <f t="shared" si="1013"/>
        <v>0.12438035079376056</v>
      </c>
      <c r="Q820" s="13">
        <f t="shared" si="1014"/>
        <v>4.9143007884958533E-2</v>
      </c>
      <c r="R820" s="13">
        <f t="shared" si="1015"/>
        <v>7.8701285947914423E-2</v>
      </c>
      <c r="S820" s="13">
        <f t="shared" si="1016"/>
        <v>5.101123303171369E-2</v>
      </c>
      <c r="T820" s="13">
        <f t="shared" si="1017"/>
        <v>7.0807420897798026E-2</v>
      </c>
      <c r="U820" s="13">
        <f t="shared" si="1018"/>
        <v>8.9606357334561876E-2</v>
      </c>
      <c r="V820" s="13">
        <f t="shared" si="1019"/>
        <v>9.2981671097641001E-3</v>
      </c>
      <c r="W820" s="13">
        <f t="shared" si="1020"/>
        <v>1.8650800394583552E-2</v>
      </c>
      <c r="X820" s="13">
        <f t="shared" si="1021"/>
        <v>2.6872898718604953E-2</v>
      </c>
      <c r="Y820" s="13">
        <f t="shared" si="1022"/>
        <v>1.935983095262021E-2</v>
      </c>
      <c r="Z820" s="13">
        <f t="shared" si="1023"/>
        <v>3.7798765406988059E-2</v>
      </c>
      <c r="AA820" s="13">
        <f t="shared" si="1024"/>
        <v>4.3036268582770258E-2</v>
      </c>
      <c r="AB820" s="13">
        <f t="shared" si="1025"/>
        <v>2.4499747459819518E-2</v>
      </c>
      <c r="AC820" s="13">
        <f t="shared" si="1026"/>
        <v>9.5334786840741423E-4</v>
      </c>
      <c r="AD820" s="13">
        <f t="shared" si="1027"/>
        <v>5.3087769297654325E-3</v>
      </c>
      <c r="AE820" s="13">
        <f t="shared" si="1028"/>
        <v>7.649120774177824E-3</v>
      </c>
      <c r="AF820" s="13">
        <f t="shared" si="1029"/>
        <v>5.5105958860230337E-3</v>
      </c>
      <c r="AG820" s="13">
        <f t="shared" si="1030"/>
        <v>2.6466368197128288E-3</v>
      </c>
      <c r="AH820" s="13">
        <f t="shared" si="1031"/>
        <v>1.3615533555939105E-2</v>
      </c>
      <c r="AI820" s="13">
        <f t="shared" si="1032"/>
        <v>1.5502140154630195E-2</v>
      </c>
      <c r="AJ820" s="13">
        <f t="shared" si="1033"/>
        <v>8.8250801331605476E-3</v>
      </c>
      <c r="AK820" s="13">
        <f t="shared" si="1034"/>
        <v>3.3493026803546682E-3</v>
      </c>
      <c r="AL820" s="13">
        <f t="shared" si="1035"/>
        <v>6.2558370308835184E-5</v>
      </c>
      <c r="AM820" s="13">
        <f t="shared" si="1036"/>
        <v>1.2088751965066095E-3</v>
      </c>
      <c r="AN820" s="13">
        <f t="shared" si="1037"/>
        <v>1.7418008896063328E-3</v>
      </c>
      <c r="AO820" s="13">
        <f t="shared" si="1038"/>
        <v>1.2548319081244486E-3</v>
      </c>
      <c r="AP820" s="13">
        <f t="shared" si="1039"/>
        <v>6.0267245127086947E-4</v>
      </c>
      <c r="AQ820" s="13">
        <f t="shared" si="1040"/>
        <v>2.1708928572575987E-4</v>
      </c>
      <c r="AR820" s="13">
        <f t="shared" si="1041"/>
        <v>3.9235726779294454E-3</v>
      </c>
      <c r="AS820" s="13">
        <f t="shared" si="1042"/>
        <v>4.4672339361690756E-3</v>
      </c>
      <c r="AT820" s="13">
        <f t="shared" si="1043"/>
        <v>2.5431132132095447E-3</v>
      </c>
      <c r="AU820" s="13">
        <f t="shared" si="1044"/>
        <v>9.6516470932005594E-4</v>
      </c>
      <c r="AV820" s="13">
        <f t="shared" si="1045"/>
        <v>2.7472516105797303E-4</v>
      </c>
      <c r="AW820" s="13">
        <f t="shared" si="1046"/>
        <v>2.8507357432647484E-6</v>
      </c>
      <c r="AX820" s="13">
        <f t="shared" si="1047"/>
        <v>2.2939672358668017E-4</v>
      </c>
      <c r="AY820" s="13">
        <f t="shared" si="1048"/>
        <v>3.3052495275832466E-4</v>
      </c>
      <c r="AZ820" s="13">
        <f t="shared" si="1049"/>
        <v>2.3811749071170289E-4</v>
      </c>
      <c r="BA820" s="13">
        <f t="shared" si="1050"/>
        <v>1.1436340667507007E-4</v>
      </c>
      <c r="BB820" s="13">
        <f t="shared" si="1051"/>
        <v>4.1194964554796121E-5</v>
      </c>
      <c r="BC820" s="13">
        <f t="shared" si="1052"/>
        <v>1.1871105655273146E-5</v>
      </c>
      <c r="BD820" s="13">
        <f t="shared" si="1053"/>
        <v>9.4220952951438433E-4</v>
      </c>
      <c r="BE820" s="13">
        <f t="shared" si="1054"/>
        <v>1.0727647301922221E-3</v>
      </c>
      <c r="BF820" s="13">
        <f t="shared" si="1055"/>
        <v>6.1070501321374207E-4</v>
      </c>
      <c r="BG820" s="13">
        <f t="shared" si="1056"/>
        <v>2.317753387844063E-4</v>
      </c>
      <c r="BH820" s="13">
        <f t="shared" si="1057"/>
        <v>6.5972695294329623E-5</v>
      </c>
      <c r="BI820" s="13">
        <f t="shared" si="1058"/>
        <v>1.5022811476753321E-5</v>
      </c>
      <c r="BJ820" s="14">
        <f t="shared" si="1059"/>
        <v>0.29826445974527527</v>
      </c>
      <c r="BK820" s="14">
        <f t="shared" si="1060"/>
        <v>0.26185512799477761</v>
      </c>
      <c r="BL820" s="14">
        <f t="shared" si="1061"/>
        <v>0.40149126872289115</v>
      </c>
      <c r="BM820" s="14">
        <f t="shared" si="1062"/>
        <v>0.47547043198878519</v>
      </c>
      <c r="BN820" s="14">
        <f t="shared" si="1063"/>
        <v>0.52361151566413167</v>
      </c>
    </row>
    <row r="821" spans="1:66" x14ac:dyDescent="0.25">
      <c r="A821" t="s">
        <v>99</v>
      </c>
      <c r="B821" t="s">
        <v>417</v>
      </c>
      <c r="C821" t="s">
        <v>117</v>
      </c>
      <c r="D821" s="11">
        <v>44450</v>
      </c>
      <c r="E821" s="10">
        <f>VLOOKUP(A821,home!$A$2:$E$405,3,FALSE)</f>
        <v>1.3478000000000001</v>
      </c>
      <c r="F821" s="10">
        <f>VLOOKUP(B821,home!$B$2:$E$405,3,FALSE)</f>
        <v>0.9032</v>
      </c>
      <c r="G821" s="10">
        <f>VLOOKUP(C821,away!$B$2:$E$405,4,FALSE)</f>
        <v>1</v>
      </c>
      <c r="H821" s="10">
        <f>VLOOKUP(A821,away!$A$2:$E$405,3,FALSE)</f>
        <v>1.2736000000000001</v>
      </c>
      <c r="I821" s="10">
        <f>VLOOKUP(C821,away!$B$2:$E$405,3,FALSE)</f>
        <v>0.81930000000000003</v>
      </c>
      <c r="J821" s="10">
        <f>VLOOKUP(B821,home!$B$2:$E$405,4,FALSE)</f>
        <v>1.0583</v>
      </c>
      <c r="K821" s="12">
        <f t="shared" si="1008"/>
        <v>1.21733296</v>
      </c>
      <c r="L821" s="12">
        <f t="shared" si="1009"/>
        <v>1.1042942259840001</v>
      </c>
      <c r="M821" s="13">
        <f t="shared" si="1010"/>
        <v>9.8113806233899203E-2</v>
      </c>
      <c r="N821" s="13">
        <f t="shared" si="1011"/>
        <v>0.11943717015957894</v>
      </c>
      <c r="O821" s="13">
        <f t="shared" si="1012"/>
        <v>0.10834650971340788</v>
      </c>
      <c r="P821" s="13">
        <f t="shared" si="1013"/>
        <v>0.13189377737509156</v>
      </c>
      <c r="Q821" s="13">
        <f t="shared" si="1014"/>
        <v>7.2697401942191972E-2</v>
      </c>
      <c r="R821" s="13">
        <f t="shared" si="1015"/>
        <v>5.9823212541017863E-2</v>
      </c>
      <c r="S821" s="13">
        <f t="shared" si="1016"/>
        <v>4.4325995438396715E-2</v>
      </c>
      <c r="T821" s="13">
        <f t="shared" si="1017"/>
        <v>8.027932120880063E-2</v>
      </c>
      <c r="U821" s="13">
        <f t="shared" si="1018"/>
        <v>7.2824768399266382E-2</v>
      </c>
      <c r="V821" s="13">
        <f t="shared" si="1019"/>
        <v>6.6207954468528452E-3</v>
      </c>
      <c r="W821" s="13">
        <f t="shared" si="1020"/>
        <v>2.9498981163532768E-2</v>
      </c>
      <c r="X821" s="13">
        <f t="shared" si="1021"/>
        <v>3.2575554571300014E-2</v>
      </c>
      <c r="Y821" s="13">
        <f t="shared" si="1022"/>
        <v>1.7986498410656658E-2</v>
      </c>
      <c r="Z821" s="13">
        <f t="shared" si="1023"/>
        <v>2.2020809396286544E-2</v>
      </c>
      <c r="AA821" s="13">
        <f t="shared" si="1024"/>
        <v>2.6806657083977309E-2</v>
      </c>
      <c r="AB821" s="13">
        <f t="shared" si="1025"/>
        <v>1.6316313607871537E-2</v>
      </c>
      <c r="AC821" s="13">
        <f t="shared" si="1026"/>
        <v>5.562683748550751E-4</v>
      </c>
      <c r="AD821" s="13">
        <f t="shared" si="1027"/>
        <v>8.9775205141968979E-3</v>
      </c>
      <c r="AE821" s="13">
        <f t="shared" si="1028"/>
        <v>9.9138240674805471E-3</v>
      </c>
      <c r="AF821" s="13">
        <f t="shared" si="1029"/>
        <v>5.4738893375699919E-3</v>
      </c>
      <c r="AG821" s="13">
        <f t="shared" si="1030"/>
        <v>2.0149281297179742E-3</v>
      </c>
      <c r="AH821" s="13">
        <f t="shared" si="1031"/>
        <v>6.0793631669533634E-3</v>
      </c>
      <c r="AI821" s="13">
        <f t="shared" si="1032"/>
        <v>7.4006091589423114E-3</v>
      </c>
      <c r="AJ821" s="13">
        <f t="shared" si="1033"/>
        <v>4.5045027266291783E-3</v>
      </c>
      <c r="AK821" s="13">
        <f t="shared" si="1034"/>
        <v>1.8278265458451894E-3</v>
      </c>
      <c r="AL821" s="13">
        <f t="shared" si="1035"/>
        <v>2.9911524182043131E-5</v>
      </c>
      <c r="AM821" s="13">
        <f t="shared" si="1036"/>
        <v>2.1857263242016068E-3</v>
      </c>
      <c r="AN821" s="13">
        <f t="shared" si="1037"/>
        <v>2.4136849593970667E-3</v>
      </c>
      <c r="AO821" s="13">
        <f t="shared" si="1038"/>
        <v>1.3327091820033036E-3</v>
      </c>
      <c r="AP821" s="13">
        <f t="shared" si="1039"/>
        <v>4.9056768486736922E-4</v>
      </c>
      <c r="AQ821" s="13">
        <f t="shared" si="1040"/>
        <v>1.3543276546334364E-4</v>
      </c>
      <c r="AR821" s="13">
        <f t="shared" si="1041"/>
        <v>1.3426811285852805E-3</v>
      </c>
      <c r="AS821" s="13">
        <f t="shared" si="1042"/>
        <v>1.63448999259686E-3</v>
      </c>
      <c r="AT821" s="13">
        <f t="shared" si="1043"/>
        <v>9.9485927038915709E-4</v>
      </c>
      <c r="AU821" s="13">
        <f t="shared" si="1044"/>
        <v>4.0369166013542426E-4</v>
      </c>
      <c r="AV821" s="13">
        <f t="shared" si="1045"/>
        <v>1.2285679088999254E-4</v>
      </c>
      <c r="AW821" s="13">
        <f t="shared" si="1046"/>
        <v>1.1169409798598248E-6</v>
      </c>
      <c r="AX821" s="13">
        <f t="shared" si="1047"/>
        <v>4.4345944933170991E-4</v>
      </c>
      <c r="AY821" s="13">
        <f t="shared" si="1048"/>
        <v>4.8970970935505154E-4</v>
      </c>
      <c r="AZ821" s="13">
        <f t="shared" si="1049"/>
        <v>2.7039180222454318E-4</v>
      </c>
      <c r="BA821" s="13">
        <f t="shared" si="1050"/>
        <v>9.9530701983323552E-5</v>
      </c>
      <c r="BB821" s="13">
        <f t="shared" si="1051"/>
        <v>2.7477794877079628E-5</v>
      </c>
      <c r="BC821" s="13">
        <f t="shared" si="1052"/>
        <v>6.0687140451063526E-6</v>
      </c>
      <c r="BD821" s="13">
        <f t="shared" si="1053"/>
        <v>2.4711916960573431E-4</v>
      </c>
      <c r="BE821" s="13">
        <f t="shared" si="1054"/>
        <v>3.0082631020889055E-4</v>
      </c>
      <c r="BF821" s="13">
        <f t="shared" si="1055"/>
        <v>1.8310289132623351E-4</v>
      </c>
      <c r="BG821" s="13">
        <f t="shared" si="1056"/>
        <v>7.4299061560907388E-5</v>
      </c>
      <c r="BH821" s="13">
        <f t="shared" si="1057"/>
        <v>2.2611674133790407E-5</v>
      </c>
      <c r="BI821" s="13">
        <f t="shared" si="1058"/>
        <v>5.5051872407685025E-6</v>
      </c>
      <c r="BJ821" s="14">
        <f t="shared" si="1059"/>
        <v>0.38674984859277595</v>
      </c>
      <c r="BK821" s="14">
        <f t="shared" si="1060"/>
        <v>0.28203026410263243</v>
      </c>
      <c r="BL821" s="14">
        <f t="shared" si="1061"/>
        <v>0.30926180608058407</v>
      </c>
      <c r="BM821" s="14">
        <f t="shared" si="1062"/>
        <v>0.40926225743871641</v>
      </c>
      <c r="BN821" s="14">
        <f t="shared" si="1063"/>
        <v>0.59031187796518736</v>
      </c>
    </row>
    <row r="822" spans="1:66" x14ac:dyDescent="0.25">
      <c r="A822" t="s">
        <v>99</v>
      </c>
      <c r="B822" t="s">
        <v>101</v>
      </c>
      <c r="C822" t="s">
        <v>102</v>
      </c>
      <c r="D822" s="11">
        <v>44450</v>
      </c>
      <c r="E822" s="10">
        <f>VLOOKUP(A822,home!$A$2:$E$405,3,FALSE)</f>
        <v>1.3478000000000001</v>
      </c>
      <c r="F822" s="10">
        <f>VLOOKUP(B822,home!$B$2:$E$405,3,FALSE)</f>
        <v>1.0323</v>
      </c>
      <c r="G822" s="10">
        <f>VLOOKUP(C822,away!$B$2:$E$405,4,FALSE)</f>
        <v>1</v>
      </c>
      <c r="H822" s="10">
        <f>VLOOKUP(A822,away!$A$2:$E$405,3,FALSE)</f>
        <v>1.2736000000000001</v>
      </c>
      <c r="I822" s="10">
        <f>VLOOKUP(C822,away!$B$2:$E$405,3,FALSE)</f>
        <v>0.751</v>
      </c>
      <c r="J822" s="10">
        <f>VLOOKUP(B822,home!$B$2:$E$405,4,FALSE)</f>
        <v>0.85350000000000004</v>
      </c>
      <c r="K822" s="12">
        <f t="shared" si="1008"/>
        <v>1.3913339400000002</v>
      </c>
      <c r="L822" s="12">
        <f t="shared" si="1009"/>
        <v>0.81635021760000004</v>
      </c>
      <c r="M822" s="13">
        <f t="shared" si="1010"/>
        <v>0.10995499232506711</v>
      </c>
      <c r="N822" s="13">
        <f t="shared" si="1011"/>
        <v>0.1529841126943054</v>
      </c>
      <c r="O822" s="13">
        <f t="shared" si="1012"/>
        <v>8.9761781910774871E-2</v>
      </c>
      <c r="P822" s="13">
        <f t="shared" si="1013"/>
        <v>0.12488861368733915</v>
      </c>
      <c r="Q822" s="13">
        <f t="shared" si="1014"/>
        <v>0.10642599413618602</v>
      </c>
      <c r="R822" s="13">
        <f t="shared" si="1015"/>
        <v>3.6638525097512399E-2</v>
      </c>
      <c r="S822" s="13">
        <f t="shared" si="1016"/>
        <v>3.5462614063567294E-2</v>
      </c>
      <c r="T822" s="13">
        <f t="shared" si="1017"/>
        <v>8.6880883471371795E-2</v>
      </c>
      <c r="U822" s="13">
        <f t="shared" si="1018"/>
        <v>5.097642347971082E-2</v>
      </c>
      <c r="V822" s="13">
        <f t="shared" si="1019"/>
        <v>4.4754440122137321E-3</v>
      </c>
      <c r="W822" s="13">
        <f t="shared" si="1020"/>
        <v>4.9358032579972191E-2</v>
      </c>
      <c r="X822" s="13">
        <f t="shared" si="1021"/>
        <v>4.0293440636968193E-2</v>
      </c>
      <c r="Y822" s="13">
        <f t="shared" si="1022"/>
        <v>1.6446779515920832E-2</v>
      </c>
      <c r="Z822" s="13">
        <f t="shared" si="1023"/>
        <v>9.9699559786324381E-3</v>
      </c>
      <c r="AA822" s="13">
        <f t="shared" si="1024"/>
        <v>1.3871538133377227E-2</v>
      </c>
      <c r="AB822" s="13">
        <f t="shared" si="1025"/>
        <v>9.6499709024859964E-3</v>
      </c>
      <c r="AC822" s="13">
        <f t="shared" si="1026"/>
        <v>3.177049914365581E-4</v>
      </c>
      <c r="AD822" s="13">
        <f t="shared" si="1027"/>
        <v>1.7168376485035282E-2</v>
      </c>
      <c r="AE822" s="13">
        <f t="shared" si="1028"/>
        <v>1.4015407879397276E-2</v>
      </c>
      <c r="AF822" s="13">
        <f t="shared" si="1029"/>
        <v>5.7207406360493592E-3</v>
      </c>
      <c r="AG822" s="13">
        <f t="shared" si="1030"/>
        <v>1.556709287690686E-3</v>
      </c>
      <c r="AH822" s="13">
        <f t="shared" si="1031"/>
        <v>2.034743933154753E-3</v>
      </c>
      <c r="AI822" s="13">
        <f t="shared" si="1032"/>
        <v>2.8310082934072992E-3</v>
      </c>
      <c r="AJ822" s="13">
        <f t="shared" si="1033"/>
        <v>1.9694389615195276E-3</v>
      </c>
      <c r="AK822" s="13">
        <f t="shared" si="1034"/>
        <v>9.1338242330682418E-4</v>
      </c>
      <c r="AL822" s="13">
        <f t="shared" si="1035"/>
        <v>1.4434173511561108E-5</v>
      </c>
      <c r="AM822" s="13">
        <f t="shared" si="1036"/>
        <v>4.7773889796654994E-3</v>
      </c>
      <c r="AN822" s="13">
        <f t="shared" si="1037"/>
        <v>3.9000225331097729E-3</v>
      </c>
      <c r="AO822" s="13">
        <f t="shared" si="1038"/>
        <v>1.5918921217745329E-3</v>
      </c>
      <c r="AP822" s="13">
        <f t="shared" si="1039"/>
        <v>4.3318049333545525E-4</v>
      </c>
      <c r="AQ822" s="13">
        <f t="shared" si="1040"/>
        <v>8.8406747498618566E-5</v>
      </c>
      <c r="AR822" s="13">
        <f t="shared" si="1041"/>
        <v>3.3221273051823257E-4</v>
      </c>
      <c r="AS822" s="13">
        <f t="shared" si="1042"/>
        <v>4.6221884727009081E-4</v>
      </c>
      <c r="AT822" s="13">
        <f t="shared" si="1043"/>
        <v>3.2155038495727698E-4</v>
      </c>
      <c r="AU822" s="13">
        <f t="shared" si="1044"/>
        <v>1.4912798800370829E-4</v>
      </c>
      <c r="AV822" s="13">
        <f t="shared" si="1045"/>
        <v>5.1871707778368085E-5</v>
      </c>
      <c r="AW822" s="13">
        <f t="shared" si="1046"/>
        <v>4.5540449512389881E-7</v>
      </c>
      <c r="AX822" s="13">
        <f t="shared" si="1047"/>
        <v>1.1078239053317626E-3</v>
      </c>
      <c r="AY822" s="13">
        <f t="shared" si="1048"/>
        <v>9.0437228618006626E-4</v>
      </c>
      <c r="AZ822" s="13">
        <f t="shared" si="1049"/>
        <v>3.6914225630725324E-4</v>
      </c>
      <c r="BA822" s="13">
        <f t="shared" si="1050"/>
        <v>1.004497870872604E-4</v>
      </c>
      <c r="BB822" s="13">
        <f t="shared" si="1051"/>
        <v>2.0500551386639672E-5</v>
      </c>
      <c r="BC822" s="13">
        <f t="shared" si="1052"/>
        <v>3.3471259170806566E-6</v>
      </c>
      <c r="BD822" s="13">
        <f t="shared" si="1053"/>
        <v>4.5200322474674867E-5</v>
      </c>
      <c r="BE822" s="13">
        <f t="shared" si="1054"/>
        <v>6.288874275795994E-5</v>
      </c>
      <c r="BF822" s="13">
        <f t="shared" si="1055"/>
        <v>4.3749621121539453E-5</v>
      </c>
      <c r="BG822" s="13">
        <f t="shared" si="1056"/>
        <v>2.0290110909512901E-5</v>
      </c>
      <c r="BH822" s="13">
        <f t="shared" si="1057"/>
        <v>7.0575799886923967E-6</v>
      </c>
      <c r="BI822" s="13">
        <f t="shared" si="1058"/>
        <v>1.9638901145065103E-6</v>
      </c>
      <c r="BJ822" s="14">
        <f t="shared" si="1059"/>
        <v>0.50414700411049107</v>
      </c>
      <c r="BK822" s="14">
        <f t="shared" si="1060"/>
        <v>0.27601817553931551</v>
      </c>
      <c r="BL822" s="14">
        <f t="shared" si="1061"/>
        <v>0.21014494506114428</v>
      </c>
      <c r="BM822" s="14">
        <f t="shared" si="1062"/>
        <v>0.37872214395671333</v>
      </c>
      <c r="BN822" s="14">
        <f t="shared" si="1063"/>
        <v>0.62065401985118496</v>
      </c>
    </row>
    <row r="823" spans="1:66" x14ac:dyDescent="0.25">
      <c r="A823" t="s">
        <v>99</v>
      </c>
      <c r="B823" t="s">
        <v>119</v>
      </c>
      <c r="C823" t="s">
        <v>121</v>
      </c>
      <c r="D823" s="11">
        <v>44450</v>
      </c>
      <c r="E823" s="10">
        <f>VLOOKUP(A823,home!$A$2:$E$405,3,FALSE)</f>
        <v>1.3478000000000001</v>
      </c>
      <c r="F823" s="10">
        <f>VLOOKUP(B823,home!$B$2:$E$405,3,FALSE)</f>
        <v>0.8387</v>
      </c>
      <c r="G823" s="10">
        <f>VLOOKUP(C823,away!$B$2:$E$405,4,FALSE)</f>
        <v>1.1291</v>
      </c>
      <c r="H823" s="10">
        <f>VLOOKUP(A823,away!$A$2:$E$405,3,FALSE)</f>
        <v>1.2736000000000001</v>
      </c>
      <c r="I823" s="10">
        <f>VLOOKUP(C823,away!$B$2:$E$405,3,FALSE)</f>
        <v>0.99</v>
      </c>
      <c r="J823" s="10">
        <f>VLOOKUP(B823,home!$B$2:$E$405,4,FALSE)</f>
        <v>1.4338</v>
      </c>
      <c r="K823" s="12">
        <f t="shared" si="1008"/>
        <v>1.2763344819260001</v>
      </c>
      <c r="L823" s="12">
        <f t="shared" si="1009"/>
        <v>1.8078268032</v>
      </c>
      <c r="M823" s="13">
        <f t="shared" si="1010"/>
        <v>4.5768404448564406E-2</v>
      </c>
      <c r="N823" s="13">
        <f t="shared" si="1011"/>
        <v>5.841579278043809E-2</v>
      </c>
      <c r="O823" s="13">
        <f t="shared" si="1012"/>
        <v>8.2741348301812831E-2</v>
      </c>
      <c r="P823" s="13">
        <f t="shared" si="1013"/>
        <v>0.105605635918653</v>
      </c>
      <c r="Q823" s="13">
        <f t="shared" si="1014"/>
        <v>3.727904530735851E-2</v>
      </c>
      <c r="R823" s="13">
        <f t="shared" si="1015"/>
        <v>7.479101359646205E-2</v>
      </c>
      <c r="S823" s="13">
        <f t="shared" si="1016"/>
        <v>6.0918391585600258E-2</v>
      </c>
      <c r="T823" s="13">
        <f t="shared" si="1017"/>
        <v>6.7394057304349886E-2</v>
      </c>
      <c r="U823" s="13">
        <f t="shared" si="1018"/>
        <v>9.5458349591360819E-2</v>
      </c>
      <c r="V823" s="13">
        <f t="shared" si="1019"/>
        <v>1.5618065587312307E-2</v>
      </c>
      <c r="W823" s="13">
        <f t="shared" si="1020"/>
        <v>1.5860176993021103E-2</v>
      </c>
      <c r="X823" s="13">
        <f t="shared" si="1021"/>
        <v>2.8672453071479524E-2</v>
      </c>
      <c r="Y823" s="13">
        <f t="shared" si="1022"/>
        <v>2.5917414588057436E-2</v>
      </c>
      <c r="Z823" s="13">
        <f t="shared" si="1023"/>
        <v>4.506973300605991E-2</v>
      </c>
      <c r="AA823" s="13">
        <f t="shared" si="1024"/>
        <v>5.7524054326832622E-2</v>
      </c>
      <c r="AB823" s="13">
        <f t="shared" si="1025"/>
        <v>3.6709967038760498E-2</v>
      </c>
      <c r="AC823" s="13">
        <f t="shared" si="1026"/>
        <v>2.2523121682406083E-3</v>
      </c>
      <c r="AD823" s="13">
        <f t="shared" si="1027"/>
        <v>5.0607226964105639E-3</v>
      </c>
      <c r="AE823" s="13">
        <f t="shared" si="1028"/>
        <v>9.1489101341335911E-3</v>
      </c>
      <c r="AF823" s="13">
        <f t="shared" si="1029"/>
        <v>8.2698224802774094E-3</v>
      </c>
      <c r="AG823" s="13">
        <f t="shared" si="1030"/>
        <v>4.9834689125171352E-3</v>
      </c>
      <c r="AH823" s="13">
        <f t="shared" si="1031"/>
        <v>2.0369567835355703E-2</v>
      </c>
      <c r="AI823" s="13">
        <f t="shared" si="1032"/>
        <v>2.5998381810195238E-2</v>
      </c>
      <c r="AJ823" s="13">
        <f t="shared" si="1033"/>
        <v>1.6591315589314943E-2</v>
      </c>
      <c r="AK823" s="13">
        <f t="shared" si="1034"/>
        <v>7.0586893957196844E-3</v>
      </c>
      <c r="AL823" s="13">
        <f t="shared" si="1035"/>
        <v>2.0787865487570457E-4</v>
      </c>
      <c r="AM823" s="13">
        <f t="shared" si="1036"/>
        <v>1.2918349761788653E-3</v>
      </c>
      <c r="AN823" s="13">
        <f t="shared" si="1037"/>
        <v>2.3354138952473855E-3</v>
      </c>
      <c r="AO823" s="13">
        <f t="shared" si="1038"/>
        <v>2.1110119181969715E-3</v>
      </c>
      <c r="AP823" s="13">
        <f t="shared" si="1039"/>
        <v>1.272114642530377E-3</v>
      </c>
      <c r="AQ823" s="13">
        <f t="shared" si="1040"/>
        <v>5.7494073687740048E-4</v>
      </c>
      <c r="AR823" s="13">
        <f t="shared" si="1041"/>
        <v>7.3649301404713251E-3</v>
      </c>
      <c r="AS823" s="13">
        <f t="shared" si="1042"/>
        <v>9.4001142952596529E-3</v>
      </c>
      <c r="AT823" s="13">
        <f t="shared" si="1043"/>
        <v>5.9988450045427083E-3</v>
      </c>
      <c r="AU823" s="13">
        <f t="shared" si="1044"/>
        <v>2.5521775770091302E-3</v>
      </c>
      <c r="AV823" s="13">
        <f t="shared" si="1045"/>
        <v>8.143580613837755E-4</v>
      </c>
      <c r="AW823" s="13">
        <f t="shared" si="1046"/>
        <v>1.3323818889279619E-5</v>
      </c>
      <c r="AX823" s="13">
        <f t="shared" si="1047"/>
        <v>2.7480225417585624E-4</v>
      </c>
      <c r="AY823" s="13">
        <f t="shared" si="1048"/>
        <v>4.9679488067889196E-4</v>
      </c>
      <c r="AZ823" s="13">
        <f t="shared" si="1049"/>
        <v>4.490595504919235E-4</v>
      </c>
      <c r="BA823" s="13">
        <f t="shared" si="1050"/>
        <v>2.7060729720408103E-4</v>
      </c>
      <c r="BB823" s="13">
        <f t="shared" si="1051"/>
        <v>1.2230278125676154E-4</v>
      </c>
      <c r="BC823" s="13">
        <f t="shared" si="1052"/>
        <v>4.422044921237599E-5</v>
      </c>
      <c r="BD823" s="13">
        <f t="shared" si="1053"/>
        <v>2.2190863519399354E-3</v>
      </c>
      <c r="BE823" s="13">
        <f t="shared" si="1054"/>
        <v>2.8322964293523152E-3</v>
      </c>
      <c r="BF823" s="13">
        <f t="shared" si="1055"/>
        <v>1.8074787979091237E-3</v>
      </c>
      <c r="BG823" s="13">
        <f t="shared" si="1056"/>
        <v>7.6898250504052348E-4</v>
      </c>
      <c r="BH823" s="13">
        <f t="shared" si="1057"/>
        <v>2.4536972179526359E-4</v>
      </c>
      <c r="BI823" s="13">
        <f t="shared" si="1058"/>
        <v>6.2634767349576889E-5</v>
      </c>
      <c r="BJ823" s="14">
        <f t="shared" si="1059"/>
        <v>0.27024496765009404</v>
      </c>
      <c r="BK823" s="14">
        <f t="shared" si="1060"/>
        <v>0.23086748324392514</v>
      </c>
      <c r="BL823" s="14">
        <f t="shared" si="1061"/>
        <v>0.45130896113786784</v>
      </c>
      <c r="BM823" s="14">
        <f t="shared" si="1062"/>
        <v>0.59240643362286838</v>
      </c>
      <c r="BN823" s="14">
        <f t="shared" si="1063"/>
        <v>0.40460124035328887</v>
      </c>
    </row>
    <row r="824" spans="1:66" x14ac:dyDescent="0.25">
      <c r="A824" t="s">
        <v>122</v>
      </c>
      <c r="B824" t="s">
        <v>128</v>
      </c>
      <c r="C824" t="s">
        <v>362</v>
      </c>
      <c r="D824" s="11">
        <v>44450</v>
      </c>
      <c r="E824" s="10">
        <f>VLOOKUP(A824,home!$A$2:$E$405,3,FALSE)</f>
        <v>1.2608999999999999</v>
      </c>
      <c r="F824" s="10">
        <f>VLOOKUP(B824,home!$B$2:$E$405,3,FALSE)</f>
        <v>1.0345</v>
      </c>
      <c r="G824" s="10">
        <f>VLOOKUP(C824,away!$B$2:$E$405,4,FALSE)</f>
        <v>0.89649999999999996</v>
      </c>
      <c r="H824" s="10">
        <f>VLOOKUP(A824,away!$A$2:$E$405,3,FALSE)</f>
        <v>1.0995999999999999</v>
      </c>
      <c r="I824" s="10">
        <f>VLOOKUP(C824,away!$B$2:$E$405,3,FALSE)</f>
        <v>0.86990000000000001</v>
      </c>
      <c r="J824" s="10">
        <f>VLOOKUP(B824,home!$B$2:$E$405,4,FALSE)</f>
        <v>1.0676000000000001</v>
      </c>
      <c r="K824" s="12">
        <f t="shared" si="1008"/>
        <v>1.1693955413249999</v>
      </c>
      <c r="L824" s="12">
        <f t="shared" si="1009"/>
        <v>1.0212042819040001</v>
      </c>
      <c r="M824" s="13">
        <f t="shared" si="1010"/>
        <v>0.11184963848091553</v>
      </c>
      <c r="N824" s="13">
        <f t="shared" si="1011"/>
        <v>0.13079646853839574</v>
      </c>
      <c r="O824" s="13">
        <f t="shared" si="1012"/>
        <v>0.11422132974612537</v>
      </c>
      <c r="P824" s="13">
        <f t="shared" si="1013"/>
        <v>0.13356991372933158</v>
      </c>
      <c r="Q824" s="13">
        <f t="shared" si="1014"/>
        <v>7.6476403564927825E-2</v>
      </c>
      <c r="R824" s="13">
        <f t="shared" si="1015"/>
        <v>5.8321655510755965E-2</v>
      </c>
      <c r="S824" s="13">
        <f t="shared" si="1016"/>
        <v>3.9877021723018817E-2</v>
      </c>
      <c r="T824" s="13">
        <f t="shared" si="1017"/>
        <v>7.8098030785122632E-2</v>
      </c>
      <c r="U824" s="13">
        <f t="shared" si="1018"/>
        <v>6.8201083916970634E-2</v>
      </c>
      <c r="V824" s="13">
        <f t="shared" si="1019"/>
        <v>5.291201079975996E-3</v>
      </c>
      <c r="W824" s="13">
        <f t="shared" si="1020"/>
        <v>2.9810388448465969E-2</v>
      </c>
      <c r="X824" s="13">
        <f t="shared" si="1021"/>
        <v>3.0442496328794991E-2</v>
      </c>
      <c r="Y824" s="13">
        <f t="shared" si="1022"/>
        <v>1.5544003801406121E-2</v>
      </c>
      <c r="Z824" s="13">
        <f t="shared" si="1023"/>
        <v>1.9852774778438009E-2</v>
      </c>
      <c r="AA824" s="13">
        <f t="shared" si="1024"/>
        <v>2.3215746308834818E-2</v>
      </c>
      <c r="AB824" s="13">
        <f t="shared" si="1025"/>
        <v>1.3574195111041883E-2</v>
      </c>
      <c r="AC824" s="13">
        <f t="shared" si="1026"/>
        <v>3.9491928705335594E-4</v>
      </c>
      <c r="AD824" s="13">
        <f t="shared" si="1027"/>
        <v>8.7150338342006015E-3</v>
      </c>
      <c r="AE824" s="13">
        <f t="shared" si="1028"/>
        <v>8.8998298684238916E-3</v>
      </c>
      <c r="AF824" s="13">
        <f t="shared" si="1029"/>
        <v>4.5442721849257945E-3</v>
      </c>
      <c r="AG824" s="13">
        <f t="shared" si="1030"/>
        <v>1.5468767377944895E-3</v>
      </c>
      <c r="AH824" s="13">
        <f t="shared" si="1031"/>
        <v>5.0684346528541572E-3</v>
      </c>
      <c r="AI824" s="13">
        <f t="shared" si="1032"/>
        <v>5.9270048845447747E-3</v>
      </c>
      <c r="AJ824" s="13">
        <f t="shared" si="1033"/>
        <v>3.4655065426990785E-3</v>
      </c>
      <c r="AK824" s="13">
        <f t="shared" si="1034"/>
        <v>1.3508492998216392E-3</v>
      </c>
      <c r="AL824" s="13">
        <f t="shared" si="1035"/>
        <v>1.8864373928491951E-5</v>
      </c>
      <c r="AM824" s="13">
        <f t="shared" si="1036"/>
        <v>2.038264341642137E-3</v>
      </c>
      <c r="AN824" s="13">
        <f t="shared" si="1037"/>
        <v>2.0814842733371882E-3</v>
      </c>
      <c r="AO824" s="13">
        <f t="shared" si="1038"/>
        <v>1.0628103263238861E-3</v>
      </c>
      <c r="AP824" s="13">
        <f t="shared" si="1039"/>
        <v>3.6178215203124675E-4</v>
      </c>
      <c r="AQ824" s="13">
        <f t="shared" si="1040"/>
        <v>9.2363370692688279E-5</v>
      </c>
      <c r="AR824" s="13">
        <f t="shared" si="1041"/>
        <v>1.0351814340090566E-3</v>
      </c>
      <c r="AS824" s="13">
        <f t="shared" si="1042"/>
        <v>1.2105365533926103E-3</v>
      </c>
      <c r="AT824" s="13">
        <f t="shared" si="1043"/>
        <v>7.0779802407412577E-4</v>
      </c>
      <c r="AU824" s="13">
        <f t="shared" si="1044"/>
        <v>2.7589861783697581E-4</v>
      </c>
      <c r="AV824" s="13">
        <f t="shared" si="1045"/>
        <v>8.065865338907246E-5</v>
      </c>
      <c r="AW824" s="13">
        <f t="shared" si="1046"/>
        <v>6.257688725904139E-7</v>
      </c>
      <c r="AX824" s="13">
        <f t="shared" si="1047"/>
        <v>3.9725620552634233E-4</v>
      </c>
      <c r="AY824" s="13">
        <f t="shared" si="1048"/>
        <v>4.0567973809643628E-4</v>
      </c>
      <c r="AZ824" s="13">
        <f t="shared" si="1049"/>
        <v>2.0714094281288701E-4</v>
      </c>
      <c r="BA824" s="13">
        <f t="shared" si="1050"/>
        <v>7.0511072586050617E-5</v>
      </c>
      <c r="BB824" s="13">
        <f t="shared" si="1051"/>
        <v>1.8001552311629661E-5</v>
      </c>
      <c r="BC824" s="13">
        <f t="shared" si="1052"/>
        <v>3.6766524603110142E-6</v>
      </c>
      <c r="BD824" s="13">
        <f t="shared" si="1053"/>
        <v>1.7618861882626188E-4</v>
      </c>
      <c r="BE824" s="13">
        <f t="shared" si="1054"/>
        <v>2.0603418528764058E-4</v>
      </c>
      <c r="BF824" s="13">
        <f t="shared" si="1055"/>
        <v>1.2046772881794791E-4</v>
      </c>
      <c r="BG824" s="13">
        <f t="shared" si="1056"/>
        <v>4.6958141651085826E-5</v>
      </c>
      <c r="BH824" s="13">
        <f t="shared" si="1057"/>
        <v>1.3728160368921891E-5</v>
      </c>
      <c r="BI824" s="13">
        <f t="shared" si="1058"/>
        <v>3.2107299052023595E-6</v>
      </c>
      <c r="BJ824" s="14">
        <f t="shared" si="1059"/>
        <v>0.39161277472027878</v>
      </c>
      <c r="BK824" s="14">
        <f t="shared" si="1060"/>
        <v>0.29140723841232019</v>
      </c>
      <c r="BL824" s="14">
        <f t="shared" si="1061"/>
        <v>0.29722246682120729</v>
      </c>
      <c r="BM824" s="14">
        <f t="shared" si="1062"/>
        <v>0.37445479119256853</v>
      </c>
      <c r="BN824" s="14">
        <f t="shared" si="1063"/>
        <v>0.62523540957045198</v>
      </c>
    </row>
    <row r="825" spans="1:66" x14ac:dyDescent="0.25">
      <c r="A825" t="s">
        <v>122</v>
      </c>
      <c r="B825" t="s">
        <v>131</v>
      </c>
      <c r="C825" t="s">
        <v>112</v>
      </c>
      <c r="D825" s="11">
        <v>44450</v>
      </c>
      <c r="E825" s="10">
        <f>VLOOKUP(A825,home!$A$2:$E$405,3,FALSE)</f>
        <v>1.2608999999999999</v>
      </c>
      <c r="F825" s="10">
        <f>VLOOKUP(B825,home!$B$2:$E$405,3,FALSE)</f>
        <v>1.0689</v>
      </c>
      <c r="G825" s="10">
        <f>VLOOKUP(C825,away!$B$2:$E$405,4,FALSE)</f>
        <v>1.3226</v>
      </c>
      <c r="H825" s="10">
        <f>VLOOKUP(A825,away!$A$2:$E$405,3,FALSE)</f>
        <v>1.0995999999999999</v>
      </c>
      <c r="I825" s="10">
        <f>VLOOKUP(C825,away!$B$2:$E$405,3,FALSE)</f>
        <v>0.71689999999999998</v>
      </c>
      <c r="J825" s="10">
        <f>VLOOKUP(B825,home!$B$2:$E$405,4,FALSE)</f>
        <v>1.0676000000000001</v>
      </c>
      <c r="K825" s="12">
        <f t="shared" si="1008"/>
        <v>1.7825685508259996</v>
      </c>
      <c r="L825" s="12">
        <f t="shared" si="1009"/>
        <v>0.841592539024</v>
      </c>
      <c r="M825" s="13">
        <f t="shared" si="1010"/>
        <v>7.2500552979293212E-2</v>
      </c>
      <c r="N825" s="13">
        <f t="shared" si="1011"/>
        <v>0.12923720565838234</v>
      </c>
      <c r="O825" s="13">
        <f t="shared" si="1012"/>
        <v>6.1015924462487395E-2</v>
      </c>
      <c r="P825" s="13">
        <f t="shared" si="1013"/>
        <v>0.10876506804640483</v>
      </c>
      <c r="Q825" s="13">
        <f t="shared" si="1014"/>
        <v>0.11518708920163215</v>
      </c>
      <c r="R825" s="13">
        <f t="shared" si="1015"/>
        <v>2.5675273394640676E-2</v>
      </c>
      <c r="S825" s="13">
        <f t="shared" si="1016"/>
        <v>4.0792240683039264E-2</v>
      </c>
      <c r="T825" s="13">
        <f t="shared" si="1017"/>
        <v>9.6940594863985555E-2</v>
      </c>
      <c r="U825" s="13">
        <f t="shared" si="1018"/>
        <v>4.5767934887145978E-2</v>
      </c>
      <c r="V825" s="13">
        <f t="shared" si="1019"/>
        <v>6.7995969246427215E-3</v>
      </c>
      <c r="W825" s="13">
        <f t="shared" si="1020"/>
        <v>6.8442960890672838E-2</v>
      </c>
      <c r="X825" s="13">
        <f t="shared" si="1021"/>
        <v>5.7601085234301679E-2</v>
      </c>
      <c r="Y825" s="13">
        <f t="shared" si="1022"/>
        <v>2.4238321786436891E-2</v>
      </c>
      <c r="Z825" s="13">
        <f t="shared" si="1023"/>
        <v>7.2027061754436697E-3</v>
      </c>
      <c r="AA825" s="13">
        <f t="shared" si="1024"/>
        <v>1.2839317509186102E-2</v>
      </c>
      <c r="AB825" s="13">
        <f t="shared" si="1025"/>
        <v>1.1443481802972378E-2</v>
      </c>
      <c r="AC825" s="13">
        <f t="shared" si="1026"/>
        <v>6.375456736241339E-4</v>
      </c>
      <c r="AD825" s="13">
        <f t="shared" si="1027"/>
        <v>3.0501067402281836E-2</v>
      </c>
      <c r="AE825" s="13">
        <f t="shared" si="1028"/>
        <v>2.5669470758028529E-2</v>
      </c>
      <c r="AF825" s="13">
        <f t="shared" si="1029"/>
        <v>1.0801617535325774E-2</v>
      </c>
      <c r="AG825" s="13">
        <f t="shared" si="1030"/>
        <v>3.0301869090403276E-3</v>
      </c>
      <c r="AH825" s="13">
        <f t="shared" si="1031"/>
        <v>1.5154359445088703E-3</v>
      </c>
      <c r="AI825" s="13">
        <f t="shared" si="1032"/>
        <v>2.7013684554728075E-3</v>
      </c>
      <c r="AJ825" s="13">
        <f t="shared" si="1033"/>
        <v>2.4076872264596158E-3</v>
      </c>
      <c r="AK825" s="13">
        <f t="shared" si="1034"/>
        <v>1.4306225100374622E-3</v>
      </c>
      <c r="AL825" s="13">
        <f t="shared" si="1035"/>
        <v>3.8257748789433212E-5</v>
      </c>
      <c r="AM825" s="13">
        <f t="shared" si="1036"/>
        <v>1.0874048703586318E-2</v>
      </c>
      <c r="AN825" s="13">
        <f t="shared" si="1037"/>
        <v>9.1515182579218445E-3</v>
      </c>
      <c r="AO825" s="13">
        <f t="shared" si="1038"/>
        <v>3.8509247433044687E-3</v>
      </c>
      <c r="AP825" s="13">
        <f t="shared" si="1039"/>
        <v>1.0803031774359849E-3</v>
      </c>
      <c r="AQ825" s="13">
        <f t="shared" si="1040"/>
        <v>2.2729377350351126E-4</v>
      </c>
      <c r="AR825" s="13">
        <f t="shared" si="1041"/>
        <v>2.5507591685349081E-4</v>
      </c>
      <c r="AS825" s="13">
        <f t="shared" si="1042"/>
        <v>4.5469030745614041E-4</v>
      </c>
      <c r="AT825" s="13">
        <f t="shared" si="1043"/>
        <v>4.0525832121836021E-4</v>
      </c>
      <c r="AU825" s="13">
        <f t="shared" si="1044"/>
        <v>2.4080024612146321E-4</v>
      </c>
      <c r="AV825" s="13">
        <f t="shared" si="1045"/>
        <v>1.0731073644182027E-4</v>
      </c>
      <c r="AW825" s="13">
        <f t="shared" si="1046"/>
        <v>1.5942815757148665E-6</v>
      </c>
      <c r="AX825" s="13">
        <f t="shared" si="1047"/>
        <v>3.230622873193866E-3</v>
      </c>
      <c r="AY825" s="13">
        <f t="shared" si="1048"/>
        <v>2.7188681064802354E-3</v>
      </c>
      <c r="AZ825" s="13">
        <f t="shared" si="1049"/>
        <v>1.1440895565020381E-3</v>
      </c>
      <c r="BA825" s="13">
        <f t="shared" si="1050"/>
        <v>3.2095241157579759E-4</v>
      </c>
      <c r="BB825" s="13">
        <f t="shared" si="1051"/>
        <v>6.7527788740987825E-5</v>
      </c>
      <c r="BC825" s="13">
        <f t="shared" si="1052"/>
        <v>1.1366176636240847E-5</v>
      </c>
      <c r="BD825" s="13">
        <f t="shared" si="1053"/>
        <v>3.5778331418100668E-5</v>
      </c>
      <c r="BE825" s="13">
        <f t="shared" si="1054"/>
        <v>6.3777328386936048E-5</v>
      </c>
      <c r="BF825" s="13">
        <f t="shared" si="1055"/>
        <v>5.684372991912724E-5</v>
      </c>
      <c r="BG825" s="13">
        <f t="shared" si="1056"/>
        <v>3.3775948421827714E-5</v>
      </c>
      <c r="BH825" s="13">
        <f t="shared" si="1057"/>
        <v>1.5051985857767797E-5</v>
      </c>
      <c r="BI825" s="13">
        <f t="shared" si="1058"/>
        <v>5.3662393235069086E-6</v>
      </c>
      <c r="BJ825" s="14">
        <f t="shared" si="1059"/>
        <v>0.59432711580896924</v>
      </c>
      <c r="BK825" s="14">
        <f t="shared" si="1060"/>
        <v>0.23225213016227383</v>
      </c>
      <c r="BL825" s="14">
        <f t="shared" si="1061"/>
        <v>0.16647077528432988</v>
      </c>
      <c r="BM825" s="14">
        <f t="shared" si="1062"/>
        <v>0.48515433986327128</v>
      </c>
      <c r="BN825" s="14">
        <f t="shared" si="1063"/>
        <v>0.51238111374284068</v>
      </c>
    </row>
    <row r="826" spans="1:66" x14ac:dyDescent="0.25">
      <c r="A826" t="s">
        <v>122</v>
      </c>
      <c r="B826" t="s">
        <v>389</v>
      </c>
      <c r="C826" t="s">
        <v>104</v>
      </c>
      <c r="D826" s="11">
        <v>44450</v>
      </c>
      <c r="E826" s="10">
        <f>VLOOKUP(A826,home!$A$2:$E$405,3,FALSE)</f>
        <v>1.2608999999999999</v>
      </c>
      <c r="F826" s="10">
        <f>VLOOKUP(B826,home!$B$2:$E$405,3,FALSE)</f>
        <v>1.1106</v>
      </c>
      <c r="G826" s="10">
        <f>VLOOKUP(C826,away!$B$2:$E$405,4,FALSE)</f>
        <v>1.2258</v>
      </c>
      <c r="H826" s="10">
        <f>VLOOKUP(A826,away!$A$2:$E$405,3,FALSE)</f>
        <v>1.0995999999999999</v>
      </c>
      <c r="I826" s="10">
        <f>VLOOKUP(C826,away!$B$2:$E$405,3,FALSE)</f>
        <v>0.58030000000000004</v>
      </c>
      <c r="J826" s="10">
        <f>VLOOKUP(B826,home!$B$2:$E$405,4,FALSE)</f>
        <v>0.74929999999999997</v>
      </c>
      <c r="K826" s="12">
        <f t="shared" si="1008"/>
        <v>1.7165558209319998</v>
      </c>
      <c r="L826" s="12">
        <f t="shared" si="1009"/>
        <v>0.47812674148399997</v>
      </c>
      <c r="M826" s="13">
        <f t="shared" si="1010"/>
        <v>0.11139391650884109</v>
      </c>
      <c r="N826" s="13">
        <f t="shared" si="1011"/>
        <v>0.19121387579966434</v>
      </c>
      <c r="O826" s="13">
        <f t="shared" si="1012"/>
        <v>5.3260410321512942E-2</v>
      </c>
      <c r="P826" s="13">
        <f t="shared" si="1013"/>
        <v>9.1424467362619791E-2</v>
      </c>
      <c r="Q826" s="13">
        <f t="shared" si="1014"/>
        <v>0.16411464577344118</v>
      </c>
      <c r="R826" s="13">
        <f t="shared" si="1015"/>
        <v>1.2732613218562889E-2</v>
      </c>
      <c r="S826" s="13">
        <f t="shared" si="1016"/>
        <v>1.8758729144502568E-2</v>
      </c>
      <c r="T826" s="13">
        <f t="shared" si="1017"/>
        <v>7.8467600813456342E-2</v>
      </c>
      <c r="U826" s="13">
        <f t="shared" si="1018"/>
        <v>2.1856241335999851E-2</v>
      </c>
      <c r="V826" s="13">
        <f t="shared" si="1019"/>
        <v>1.7106527838675243E-3</v>
      </c>
      <c r="W826" s="13">
        <f t="shared" si="1020"/>
        <v>9.3903983500864568E-2</v>
      </c>
      <c r="X826" s="13">
        <f t="shared" si="1021"/>
        <v>4.489800564363567E-2</v>
      </c>
      <c r="Y826" s="13">
        <f t="shared" si="1022"/>
        <v>1.073346856876088E-2</v>
      </c>
      <c r="Z826" s="13">
        <f t="shared" si="1023"/>
        <v>2.0292676229225265E-3</v>
      </c>
      <c r="AA826" s="13">
        <f t="shared" si="1024"/>
        <v>3.483351150356505E-3</v>
      </c>
      <c r="AB826" s="13">
        <f t="shared" si="1025"/>
        <v>2.9896833467473191E-3</v>
      </c>
      <c r="AC826" s="13">
        <f t="shared" si="1026"/>
        <v>8.7749136414385325E-5</v>
      </c>
      <c r="AD826" s="13">
        <f t="shared" si="1027"/>
        <v>4.0297857371777872E-2</v>
      </c>
      <c r="AE826" s="13">
        <f t="shared" si="1028"/>
        <v>1.9267483233955142E-2</v>
      </c>
      <c r="AF826" s="13">
        <f t="shared" si="1029"/>
        <v>4.6061494876242859E-3</v>
      </c>
      <c r="AG826" s="13">
        <f t="shared" si="1030"/>
        <v>7.3410774843533206E-4</v>
      </c>
      <c r="AH826" s="13">
        <f t="shared" si="1031"/>
        <v>2.425617790367325E-4</v>
      </c>
      <c r="AI826" s="13">
        <f t="shared" si="1032"/>
        <v>4.1637083374112464E-4</v>
      </c>
      <c r="AJ826" s="13">
        <f t="shared" si="1033"/>
        <v>3.573618891623188E-4</v>
      </c>
      <c r="AK826" s="13">
        <f t="shared" si="1034"/>
        <v>2.0447721034027815E-4</v>
      </c>
      <c r="AL826" s="13">
        <f t="shared" si="1035"/>
        <v>2.8807383058762723E-6</v>
      </c>
      <c r="AM826" s="13">
        <f t="shared" si="1036"/>
        <v>1.3834704328522563E-2</v>
      </c>
      <c r="AN826" s="13">
        <f t="shared" si="1037"/>
        <v>6.614742099991083E-3</v>
      </c>
      <c r="AO826" s="13">
        <f t="shared" si="1038"/>
        <v>1.5813425430128835E-3</v>
      </c>
      <c r="AP826" s="13">
        <f t="shared" si="1039"/>
        <v>2.5202738575359068E-4</v>
      </c>
      <c r="AQ826" s="13">
        <f t="shared" si="1040"/>
        <v>3.0125258178773848E-5</v>
      </c>
      <c r="AR826" s="13">
        <f t="shared" si="1041"/>
        <v>2.3195054603878989E-5</v>
      </c>
      <c r="AS826" s="13">
        <f t="shared" si="1042"/>
        <v>3.9815605997124054E-5</v>
      </c>
      <c r="AT826" s="13">
        <f t="shared" si="1043"/>
        <v>3.4172855119149173E-5</v>
      </c>
      <c r="AU826" s="13">
        <f t="shared" si="1044"/>
        <v>1.9553204457547136E-5</v>
      </c>
      <c r="AV826" s="13">
        <f t="shared" si="1045"/>
        <v>8.3910417323690133E-6</v>
      </c>
      <c r="AW826" s="13">
        <f t="shared" si="1046"/>
        <v>6.5675331262848955E-8</v>
      </c>
      <c r="AX826" s="13">
        <f t="shared" si="1047"/>
        <v>3.9580070409997586E-3</v>
      </c>
      <c r="AY826" s="13">
        <f t="shared" si="1048"/>
        <v>1.8924290092839433E-3</v>
      </c>
      <c r="AZ826" s="13">
        <f t="shared" si="1049"/>
        <v>4.5241045784936301E-4</v>
      </c>
      <c r="BA826" s="13">
        <f t="shared" si="1050"/>
        <v>7.2103179341600162E-5</v>
      </c>
      <c r="BB826" s="13">
        <f t="shared" si="1051"/>
        <v>8.6186145473089352E-6</v>
      </c>
      <c r="BC826" s="13">
        <f t="shared" si="1052"/>
        <v>8.2415801792228436E-7</v>
      </c>
      <c r="BD826" s="13">
        <f t="shared" si="1053"/>
        <v>1.8483626460493513E-6</v>
      </c>
      <c r="BE826" s="13">
        <f t="shared" si="1054"/>
        <v>3.1728176592692872E-6</v>
      </c>
      <c r="BF826" s="13">
        <f t="shared" si="1055"/>
        <v>2.7231593108872692E-6</v>
      </c>
      <c r="BG826" s="13">
        <f t="shared" si="1056"/>
        <v>1.5581516554762386E-6</v>
      </c>
      <c r="BH826" s="13">
        <f t="shared" si="1057"/>
        <v>6.6866357352564212E-7</v>
      </c>
      <c r="BI826" s="13">
        <f t="shared" si="1058"/>
        <v>2.2955966987612667E-7</v>
      </c>
      <c r="BJ826" s="14">
        <f t="shared" si="1059"/>
        <v>0.67693451201711441</v>
      </c>
      <c r="BK826" s="14">
        <f t="shared" si="1060"/>
        <v>0.22527082468383519</v>
      </c>
      <c r="BL826" s="14">
        <f t="shared" si="1061"/>
        <v>9.5678399561885119E-2</v>
      </c>
      <c r="BM826" s="14">
        <f t="shared" si="1062"/>
        <v>0.37388071156716252</v>
      </c>
      <c r="BN826" s="14">
        <f t="shared" si="1063"/>
        <v>0.62413992898464221</v>
      </c>
    </row>
    <row r="827" spans="1:66" s="10" customFormat="1" x14ac:dyDescent="0.25">
      <c r="A827" t="s">
        <v>122</v>
      </c>
      <c r="B827" t="s">
        <v>137</v>
      </c>
      <c r="C827" t="s">
        <v>144</v>
      </c>
      <c r="D827" s="11">
        <v>44450</v>
      </c>
      <c r="E827" s="10">
        <f>VLOOKUP(A827,home!$A$2:$E$405,3,FALSE)</f>
        <v>1.2608999999999999</v>
      </c>
      <c r="F827" s="10">
        <f>VLOOKUP(B827,home!$B$2:$E$405,3,FALSE)</f>
        <v>1.1033999999999999</v>
      </c>
      <c r="G827" s="10">
        <f>VLOOKUP(C827,away!$B$2:$E$405,4,FALSE)</f>
        <v>1.3448</v>
      </c>
      <c r="H827" s="10">
        <f>VLOOKUP(A827,away!$A$2:$E$405,3,FALSE)</f>
        <v>1.0995999999999999</v>
      </c>
      <c r="I827" s="10">
        <f>VLOOKUP(C827,away!$B$2:$E$405,3,FALSE)</f>
        <v>1.6211</v>
      </c>
      <c r="J827" s="10">
        <f>VLOOKUP(B827,home!$B$2:$E$405,4,FALSE)</f>
        <v>0.98850000000000005</v>
      </c>
      <c r="K827" s="12">
        <f t="shared" si="1008"/>
        <v>1.8709893902879997</v>
      </c>
      <c r="L827" s="12">
        <f t="shared" si="1009"/>
        <v>1.7620621020599998</v>
      </c>
      <c r="M827" s="13">
        <f t="shared" si="1010"/>
        <v>2.6435393803719873E-2</v>
      </c>
      <c r="N827" s="13">
        <f t="shared" si="1011"/>
        <v>4.9460341334845018E-2</v>
      </c>
      <c r="O827" s="13">
        <f t="shared" si="1012"/>
        <v>4.6580805574566543E-2</v>
      </c>
      <c r="P827" s="13">
        <f t="shared" si="1013"/>
        <v>8.7152193021082111E-2</v>
      </c>
      <c r="Q827" s="13">
        <f t="shared" si="1014"/>
        <v>4.6269886938759018E-2</v>
      </c>
      <c r="R827" s="13">
        <f t="shared" si="1015"/>
        <v>4.1039136093184443E-2</v>
      </c>
      <c r="S827" s="13">
        <f t="shared" si="1016"/>
        <v>7.1830826550001572E-2</v>
      </c>
      <c r="T827" s="13">
        <f t="shared" si="1017"/>
        <v>8.1530414241388252E-2</v>
      </c>
      <c r="U827" s="13">
        <f t="shared" si="1018"/>
        <v>7.6783788216933407E-2</v>
      </c>
      <c r="V827" s="13">
        <f t="shared" si="1019"/>
        <v>2.6312425878859649E-2</v>
      </c>
      <c r="W827" s="13">
        <f t="shared" si="1020"/>
        <v>2.885682251741447E-2</v>
      </c>
      <c r="X827" s="13">
        <f t="shared" si="1021"/>
        <v>5.0847513343807681E-2</v>
      </c>
      <c r="Y827" s="13">
        <f t="shared" si="1022"/>
        <v>4.4798238123556829E-2</v>
      </c>
      <c r="Z827" s="13">
        <f t="shared" si="1023"/>
        <v>2.4104502137027656E-2</v>
      </c>
      <c r="AA827" s="13">
        <f t="shared" si="1024"/>
        <v>4.5099267756553166E-2</v>
      </c>
      <c r="AB827" s="13">
        <f t="shared" si="1025"/>
        <v>4.2190125741134329E-2</v>
      </c>
      <c r="AC827" s="13">
        <f t="shared" si="1026"/>
        <v>5.4216745267584368E-3</v>
      </c>
      <c r="AD827" s="13">
        <f t="shared" si="1027"/>
        <v>1.3497702191876583E-2</v>
      </c>
      <c r="AE827" s="13">
        <f t="shared" si="1028"/>
        <v>2.3783789497197921E-2</v>
      </c>
      <c r="AF827" s="13">
        <f t="shared" si="1029"/>
        <v>2.0954257058192559E-2</v>
      </c>
      <c r="AG827" s="13">
        <f t="shared" si="1030"/>
        <v>1.2307567413021454E-2</v>
      </c>
      <c r="AH827" s="13">
        <f t="shared" si="1031"/>
        <v>1.0618407426170182E-2</v>
      </c>
      <c r="AI827" s="13">
        <f t="shared" si="1032"/>
        <v>1.9866927636119719E-2</v>
      </c>
      <c r="AJ827" s="13">
        <f t="shared" si="1033"/>
        <v>1.8585405412399725E-2</v>
      </c>
      <c r="AK827" s="13">
        <f t="shared" si="1034"/>
        <v>1.1591032113600349E-2</v>
      </c>
      <c r="AL827" s="13">
        <f t="shared" si="1035"/>
        <v>7.1496695432173897E-4</v>
      </c>
      <c r="AM827" s="13">
        <f t="shared" si="1036"/>
        <v>5.0508115188536264E-3</v>
      </c>
      <c r="AN827" s="13">
        <f t="shared" si="1037"/>
        <v>8.8998435620200825E-3</v>
      </c>
      <c r="AO827" s="13">
        <f t="shared" si="1038"/>
        <v>7.8410385274491328E-3</v>
      </c>
      <c r="AP827" s="13">
        <f t="shared" si="1039"/>
        <v>4.6054656100034865E-3</v>
      </c>
      <c r="AQ827" s="13">
        <f t="shared" si="1040"/>
        <v>2.0287791034319467E-3</v>
      </c>
      <c r="AR827" s="13">
        <f t="shared" si="1041"/>
        <v>3.7420586619773856E-3</v>
      </c>
      <c r="AS827" s="13">
        <f t="shared" si="1042"/>
        <v>7.0013520543949969E-3</v>
      </c>
      <c r="AT827" s="13">
        <f t="shared" si="1043"/>
        <v>6.5497277057220658E-3</v>
      </c>
      <c r="AU827" s="13">
        <f t="shared" si="1044"/>
        <v>4.0848236822271155E-3</v>
      </c>
      <c r="AV827" s="13">
        <f t="shared" si="1045"/>
        <v>1.9106654426610235E-3</v>
      </c>
      <c r="AW827" s="13">
        <f t="shared" si="1046"/>
        <v>6.5475074891172913E-5</v>
      </c>
      <c r="AX827" s="13">
        <f t="shared" si="1047"/>
        <v>1.575002460686594E-3</v>
      </c>
      <c r="AY827" s="13">
        <f t="shared" si="1048"/>
        <v>2.7752521466270922E-3</v>
      </c>
      <c r="AZ827" s="13">
        <f t="shared" si="1049"/>
        <v>2.4450833156161307E-3</v>
      </c>
      <c r="BA827" s="13">
        <f t="shared" si="1050"/>
        <v>1.4361295489421306E-3</v>
      </c>
      <c r="BB827" s="13">
        <f t="shared" si="1051"/>
        <v>6.3263736295986292E-4</v>
      </c>
      <c r="BC827" s="13">
        <f t="shared" si="1052"/>
        <v>2.2294926432375002E-4</v>
      </c>
      <c r="BD827" s="13">
        <f t="shared" si="1053"/>
        <v>1.0989566253259504E-3</v>
      </c>
      <c r="BE827" s="13">
        <f t="shared" si="1054"/>
        <v>2.056136186371558E-3</v>
      </c>
      <c r="BF827" s="13">
        <f t="shared" si="1055"/>
        <v>1.9235044948442072E-3</v>
      </c>
      <c r="BG827" s="13">
        <f t="shared" si="1056"/>
        <v>1.1996188340082632E-3</v>
      </c>
      <c r="BH827" s="13">
        <f t="shared" si="1057"/>
        <v>5.6111852770478058E-4</v>
      </c>
      <c r="BI827" s="13">
        <f t="shared" si="1058"/>
        <v>2.0996936240593323E-4</v>
      </c>
      <c r="BJ827" s="14">
        <f t="shared" si="1059"/>
        <v>0.40981952508097358</v>
      </c>
      <c r="BK827" s="14">
        <f t="shared" si="1060"/>
        <v>0.22064273288137048</v>
      </c>
      <c r="BL827" s="14">
        <f t="shared" si="1061"/>
        <v>0.34269282754830516</v>
      </c>
      <c r="BM827" s="14">
        <f t="shared" si="1062"/>
        <v>0.69761205380978397</v>
      </c>
      <c r="BN827" s="14">
        <f t="shared" si="1063"/>
        <v>0.29693775676615697</v>
      </c>
    </row>
    <row r="828" spans="1:66" x14ac:dyDescent="0.25">
      <c r="A828" t="s">
        <v>122</v>
      </c>
      <c r="B828" t="s">
        <v>118</v>
      </c>
      <c r="C828" t="s">
        <v>142</v>
      </c>
      <c r="D828" s="11">
        <v>44450</v>
      </c>
      <c r="E828" s="10">
        <f>VLOOKUP(A828,home!$A$2:$E$405,3,FALSE)</f>
        <v>1.2608999999999999</v>
      </c>
      <c r="F828" s="10">
        <f>VLOOKUP(B828,home!$B$2:$E$405,3,FALSE)</f>
        <v>0.871</v>
      </c>
      <c r="G828" s="10">
        <f>VLOOKUP(C828,away!$B$2:$E$405,4,FALSE)</f>
        <v>0.96550000000000002</v>
      </c>
      <c r="H828" s="10">
        <f>VLOOKUP(A828,away!$A$2:$E$405,3,FALSE)</f>
        <v>1.0995999999999999</v>
      </c>
      <c r="I828" s="10">
        <f>VLOOKUP(C828,away!$B$2:$E$405,3,FALSE)</f>
        <v>0.98850000000000005</v>
      </c>
      <c r="J828" s="10">
        <f>VLOOKUP(B828,home!$B$2:$E$405,4,FALSE)</f>
        <v>1.4338</v>
      </c>
      <c r="K828" s="12">
        <f t="shared" si="1008"/>
        <v>1.06035448545</v>
      </c>
      <c r="L828" s="12">
        <f t="shared" si="1009"/>
        <v>1.5584755054799997</v>
      </c>
      <c r="M828" s="13">
        <f t="shared" si="1010"/>
        <v>7.2888092687397529E-2</v>
      </c>
      <c r="N828" s="13">
        <f t="shared" si="1011"/>
        <v>7.7287216016977314E-2</v>
      </c>
      <c r="O828" s="13">
        <f t="shared" si="1012"/>
        <v>0.11359430709446494</v>
      </c>
      <c r="P828" s="13">
        <f t="shared" si="1013"/>
        <v>0.12045023304920066</v>
      </c>
      <c r="Q828" s="13">
        <f t="shared" si="1014"/>
        <v>4.0975923085772484E-2</v>
      </c>
      <c r="R828" s="13">
        <f t="shared" si="1015"/>
        <v>8.8516972584348291E-2</v>
      </c>
      <c r="S828" s="13">
        <f t="shared" si="1016"/>
        <v>4.9762101416996093E-2</v>
      </c>
      <c r="T828" s="13">
        <f t="shared" si="1017"/>
        <v>6.3859972443608873E-2</v>
      </c>
      <c r="U828" s="13">
        <f t="shared" si="1018"/>
        <v>9.385936891826839E-2</v>
      </c>
      <c r="V828" s="13">
        <f t="shared" si="1019"/>
        <v>9.1370765050009101E-3</v>
      </c>
      <c r="W828" s="13">
        <f t="shared" si="1020"/>
        <v>1.4483001279817689E-2</v>
      </c>
      <c r="X828" s="13">
        <f t="shared" si="1021"/>
        <v>2.2571402740431356E-2</v>
      </c>
      <c r="Y828" s="13">
        <f t="shared" si="1022"/>
        <v>1.7588489147643206E-2</v>
      </c>
      <c r="Z828" s="13">
        <f t="shared" si="1023"/>
        <v>4.5983844530650492E-2</v>
      </c>
      <c r="AA828" s="13">
        <f t="shared" si="1024"/>
        <v>4.8759175806310694E-2</v>
      </c>
      <c r="AB828" s="13">
        <f t="shared" si="1025"/>
        <v>2.5851005386533329E-2</v>
      </c>
      <c r="AC828" s="13">
        <f t="shared" si="1026"/>
        <v>9.4370952256892426E-4</v>
      </c>
      <c r="AD828" s="13">
        <f t="shared" si="1027"/>
        <v>3.8392788424581933E-3</v>
      </c>
      <c r="AE828" s="13">
        <f t="shared" si="1028"/>
        <v>5.9834220346787013E-3</v>
      </c>
      <c r="AF828" s="13">
        <f t="shared" si="1029"/>
        <v>4.662508339998029E-3</v>
      </c>
      <c r="AG828" s="13">
        <f t="shared" si="1030"/>
        <v>2.4221350139943805E-3</v>
      </c>
      <c r="AH828" s="13">
        <f t="shared" si="1031"/>
        <v>1.7916173837204803E-2</v>
      </c>
      <c r="AI828" s="13">
        <f t="shared" si="1032"/>
        <v>1.8997495290382051E-2</v>
      </c>
      <c r="AJ828" s="13">
        <f t="shared" si="1033"/>
        <v>1.0072039671735929E-2</v>
      </c>
      <c r="AK828" s="13">
        <f t="shared" si="1034"/>
        <v>3.5599774811851796E-3</v>
      </c>
      <c r="AL828" s="13">
        <f t="shared" si="1035"/>
        <v>6.2380576982133345E-5</v>
      </c>
      <c r="AM828" s="13">
        <f t="shared" si="1036"/>
        <v>8.1419930829876612E-4</v>
      </c>
      <c r="AN828" s="13">
        <f t="shared" si="1037"/>
        <v>1.2689096785623857E-3</v>
      </c>
      <c r="AO828" s="13">
        <f t="shared" si="1038"/>
        <v>9.8878232635298902E-4</v>
      </c>
      <c r="AP828" s="13">
        <f t="shared" si="1039"/>
        <v>5.1366434529088816E-4</v>
      </c>
      <c r="AQ828" s="13">
        <f t="shared" si="1040"/>
        <v>2.0013332504356746E-4</v>
      </c>
      <c r="AR828" s="13">
        <f t="shared" si="1041"/>
        <v>5.5843836154410575E-3</v>
      </c>
      <c r="AS828" s="13">
        <f t="shared" si="1042"/>
        <v>5.9214262151064132E-3</v>
      </c>
      <c r="AT828" s="13">
        <f t="shared" si="1043"/>
        <v>3.1394054237246505E-3</v>
      </c>
      <c r="AU828" s="13">
        <f t="shared" si="1044"/>
        <v>1.1096275408974971E-3</v>
      </c>
      <c r="AV828" s="13">
        <f t="shared" si="1045"/>
        <v>2.9414963504237855E-4</v>
      </c>
      <c r="AW828" s="13">
        <f t="shared" si="1046"/>
        <v>2.8635049971843478E-6</v>
      </c>
      <c r="AX828" s="13">
        <f t="shared" si="1047"/>
        <v>1.4388998143414729E-4</v>
      </c>
      <c r="AY828" s="13">
        <f t="shared" si="1048"/>
        <v>2.2424901154909047E-4</v>
      </c>
      <c r="AZ828" s="13">
        <f t="shared" si="1049"/>
        <v>1.7474329581367956E-4</v>
      </c>
      <c r="BA828" s="13">
        <f t="shared" si="1050"/>
        <v>9.0777715424155114E-5</v>
      </c>
      <c r="BB828" s="13">
        <f t="shared" si="1051"/>
        <v>3.5368711482994913E-5</v>
      </c>
      <c r="BC828" s="13">
        <f t="shared" si="1052"/>
        <v>1.1024254101327348E-5</v>
      </c>
      <c r="BD828" s="13">
        <f t="shared" si="1053"/>
        <v>1.4505208463114541E-3</v>
      </c>
      <c r="BE828" s="13">
        <f t="shared" si="1054"/>
        <v>1.5380662856250805E-3</v>
      </c>
      <c r="BF828" s="13">
        <f t="shared" si="1055"/>
        <v>8.1544774244098734E-4</v>
      </c>
      <c r="BG828" s="13">
        <f t="shared" si="1056"/>
        <v>2.8822122378245916E-4</v>
      </c>
      <c r="BH828" s="13">
        <f t="shared" si="1057"/>
        <v>7.640416685990466E-5</v>
      </c>
      <c r="BI828" s="13">
        <f t="shared" si="1058"/>
        <v>1.6203100207394039E-5</v>
      </c>
      <c r="BJ828" s="14">
        <f t="shared" si="1059"/>
        <v>0.25813909089873427</v>
      </c>
      <c r="BK828" s="14">
        <f t="shared" si="1060"/>
        <v>0.25346784276969542</v>
      </c>
      <c r="BL828" s="14">
        <f t="shared" si="1061"/>
        <v>0.44136037186587285</v>
      </c>
      <c r="BM828" s="14">
        <f t="shared" si="1062"/>
        <v>0.48501702004023994</v>
      </c>
      <c r="BN828" s="14">
        <f t="shared" si="1063"/>
        <v>0.51371274451816118</v>
      </c>
    </row>
    <row r="829" spans="1:66" x14ac:dyDescent="0.25">
      <c r="A829" t="s">
        <v>122</v>
      </c>
      <c r="B829" t="s">
        <v>140</v>
      </c>
      <c r="C829" t="s">
        <v>127</v>
      </c>
      <c r="D829" s="11">
        <v>44450</v>
      </c>
      <c r="E829" s="10">
        <f>VLOOKUP(A829,home!$A$2:$E$405,3,FALSE)</f>
        <v>1.2608999999999999</v>
      </c>
      <c r="F829" s="10">
        <f>VLOOKUP(B829,home!$B$2:$E$405,3,FALSE)</f>
        <v>1.2413000000000001</v>
      </c>
      <c r="G829" s="10">
        <f>VLOOKUP(C829,away!$B$2:$E$405,4,FALSE)</f>
        <v>1.1724000000000001</v>
      </c>
      <c r="H829" s="10">
        <f>VLOOKUP(A829,away!$A$2:$E$405,3,FALSE)</f>
        <v>1.0995999999999999</v>
      </c>
      <c r="I829" s="10">
        <f>VLOOKUP(C829,away!$B$2:$E$405,3,FALSE)</f>
        <v>1.028</v>
      </c>
      <c r="J829" s="10">
        <f>VLOOKUP(B829,home!$B$2:$E$405,4,FALSE)</f>
        <v>0.59309999999999996</v>
      </c>
      <c r="K829" s="12">
        <f t="shared" si="1008"/>
        <v>1.834987921308</v>
      </c>
      <c r="L829" s="12">
        <f t="shared" si="1009"/>
        <v>0.67043359727999996</v>
      </c>
      <c r="M829" s="13">
        <f t="shared" si="1010"/>
        <v>8.1641177457512426E-2</v>
      </c>
      <c r="N829" s="13">
        <f t="shared" si="1011"/>
        <v>0.14981057451589827</v>
      </c>
      <c r="O829" s="13">
        <f t="shared" si="1012"/>
        <v>5.4734988289014894E-2</v>
      </c>
      <c r="P829" s="13">
        <f t="shared" si="1013"/>
        <v>0.10043804238327715</v>
      </c>
      <c r="Q829" s="13">
        <f t="shared" si="1014"/>
        <v>0.13745029736044273</v>
      </c>
      <c r="R829" s="13">
        <f t="shared" si="1015"/>
        <v>1.8348087547841462E-2</v>
      </c>
      <c r="S829" s="13">
        <f t="shared" si="1016"/>
        <v>3.0890662873630341E-2</v>
      </c>
      <c r="T829" s="13">
        <f t="shared" si="1017"/>
        <v>9.2151297306567306E-2</v>
      </c>
      <c r="U829" s="13">
        <f t="shared" si="1018"/>
        <v>3.3668519029390796E-2</v>
      </c>
      <c r="V829" s="13">
        <f t="shared" si="1019"/>
        <v>4.2225392784090814E-3</v>
      </c>
      <c r="W829" s="13">
        <f t="shared" si="1020"/>
        <v>8.4073211812201745E-2</v>
      </c>
      <c r="X829" s="13">
        <f t="shared" si="1021"/>
        <v>5.6365505830137795E-2</v>
      </c>
      <c r="Y829" s="13">
        <f t="shared" si="1022"/>
        <v>1.8894664418103044E-2</v>
      </c>
      <c r="Z829" s="13">
        <f t="shared" si="1023"/>
        <v>4.1003914459692425E-3</v>
      </c>
      <c r="AA829" s="13">
        <f t="shared" si="1024"/>
        <v>7.5241687759882046E-3</v>
      </c>
      <c r="AB829" s="13">
        <f t="shared" si="1025"/>
        <v>6.9033794109105793E-3</v>
      </c>
      <c r="AC829" s="13">
        <f t="shared" si="1026"/>
        <v>3.2467039934490723E-4</v>
      </c>
      <c r="AD829" s="13">
        <f t="shared" si="1027"/>
        <v>3.8568332045239836E-2</v>
      </c>
      <c r="AE829" s="13">
        <f t="shared" si="1028"/>
        <v>2.5857505594179639E-2</v>
      </c>
      <c r="AF829" s="13">
        <f t="shared" si="1029"/>
        <v>8.6678702460967882E-3</v>
      </c>
      <c r="AG829" s="13">
        <f t="shared" si="1030"/>
        <v>1.9370771432823167E-3</v>
      </c>
      <c r="AH829" s="13">
        <f t="shared" si="1031"/>
        <v>6.8726004684432473E-4</v>
      </c>
      <c r="AI829" s="13">
        <f t="shared" si="1032"/>
        <v>1.2611138847569061E-3</v>
      </c>
      <c r="AJ829" s="13">
        <f t="shared" si="1033"/>
        <v>1.1570643729613662E-3</v>
      </c>
      <c r="AK829" s="13">
        <f t="shared" si="1034"/>
        <v>7.0773304951997373E-4</v>
      </c>
      <c r="AL829" s="13">
        <f t="shared" si="1035"/>
        <v>1.5976868705486164E-5</v>
      </c>
      <c r="AM829" s="13">
        <f t="shared" si="1036"/>
        <v>1.4154484689602271E-2</v>
      </c>
      <c r="AN829" s="13">
        <f t="shared" si="1037"/>
        <v>9.4896420880947342E-3</v>
      </c>
      <c r="AO829" s="13">
        <f t="shared" si="1038"/>
        <v>3.181087441010521E-3</v>
      </c>
      <c r="AP829" s="13">
        <f t="shared" si="1039"/>
        <v>7.1090263211297136E-4</v>
      </c>
      <c r="AQ829" s="13">
        <f t="shared" si="1040"/>
        <v>1.191532522408299E-4</v>
      </c>
      <c r="AR829" s="13">
        <f t="shared" si="1041"/>
        <v>9.2152445094532406E-5</v>
      </c>
      <c r="AS829" s="13">
        <f t="shared" si="1042"/>
        <v>1.6909862366746558E-4</v>
      </c>
      <c r="AT829" s="13">
        <f t="shared" si="1043"/>
        <v>1.5514696596980327E-4</v>
      </c>
      <c r="AU829" s="13">
        <f t="shared" si="1044"/>
        <v>9.4897602860724079E-5</v>
      </c>
      <c r="AV829" s="13">
        <f t="shared" si="1045"/>
        <v>4.353398875262807E-5</v>
      </c>
      <c r="AW829" s="13">
        <f t="shared" si="1046"/>
        <v>5.459817739334555E-7</v>
      </c>
      <c r="AX829" s="13">
        <f t="shared" si="1047"/>
        <v>4.3288847396265265E-3</v>
      </c>
      <c r="AY829" s="13">
        <f t="shared" si="1048"/>
        <v>2.9022297681983076E-3</v>
      </c>
      <c r="AZ829" s="13">
        <f t="shared" si="1049"/>
        <v>9.7287617181314586E-4</v>
      </c>
      <c r="BA829" s="13">
        <f t="shared" si="1050"/>
        <v>2.1741629052556097E-4</v>
      </c>
      <c r="BB829" s="13">
        <f t="shared" si="1051"/>
        <v>3.6440796441081336E-5</v>
      </c>
      <c r="BC829" s="13">
        <f t="shared" si="1052"/>
        <v>4.8862268491484775E-6</v>
      </c>
      <c r="BD829" s="13">
        <f t="shared" si="1053"/>
        <v>1.029701587714584E-5</v>
      </c>
      <c r="BE829" s="13">
        <f t="shared" si="1054"/>
        <v>1.8894899760079315E-5</v>
      </c>
      <c r="BF829" s="13">
        <f t="shared" si="1055"/>
        <v>1.733595641703549E-5</v>
      </c>
      <c r="BG829" s="13">
        <f t="shared" si="1056"/>
        <v>1.0603756876527342E-5</v>
      </c>
      <c r="BH829" s="13">
        <f t="shared" si="1057"/>
        <v>4.8644414472285817E-6</v>
      </c>
      <c r="BI829" s="13">
        <f t="shared" si="1058"/>
        <v>1.7852382599148907E-6</v>
      </c>
      <c r="BJ829" s="14">
        <f t="shared" si="1059"/>
        <v>0.64989434036866456</v>
      </c>
      <c r="BK829" s="14">
        <f t="shared" si="1060"/>
        <v>0.22043529902907771</v>
      </c>
      <c r="BL829" s="14">
        <f t="shared" si="1061"/>
        <v>0.1256109253422116</v>
      </c>
      <c r="BM829" s="14">
        <f t="shared" si="1062"/>
        <v>0.45471610484551178</v>
      </c>
      <c r="BN829" s="14">
        <f t="shared" si="1063"/>
        <v>0.5424231675539869</v>
      </c>
    </row>
    <row r="830" spans="1:66" x14ac:dyDescent="0.25">
      <c r="A830" t="s">
        <v>122</v>
      </c>
      <c r="B830" t="s">
        <v>124</v>
      </c>
      <c r="C830" t="s">
        <v>136</v>
      </c>
      <c r="D830" s="11">
        <v>44450</v>
      </c>
      <c r="E830" s="10">
        <f>VLOOKUP(A830,home!$A$2:$E$405,3,FALSE)</f>
        <v>1.2608999999999999</v>
      </c>
      <c r="F830" s="10">
        <f>VLOOKUP(B830,home!$B$2:$E$405,3,FALSE)</f>
        <v>0.75860000000000005</v>
      </c>
      <c r="G830" s="10">
        <f>VLOOKUP(C830,away!$B$2:$E$405,4,FALSE)</f>
        <v>1.0345</v>
      </c>
      <c r="H830" s="10">
        <f>VLOOKUP(A830,away!$A$2:$E$405,3,FALSE)</f>
        <v>1.0995999999999999</v>
      </c>
      <c r="I830" s="10">
        <f>VLOOKUP(C830,away!$B$2:$E$405,3,FALSE)</f>
        <v>1.3048</v>
      </c>
      <c r="J830" s="10">
        <f>VLOOKUP(B830,home!$B$2:$E$405,4,FALSE)</f>
        <v>1.1071</v>
      </c>
      <c r="K830" s="12">
        <f t="shared" si="1008"/>
        <v>0.98951863653000005</v>
      </c>
      <c r="L830" s="12">
        <f t="shared" si="1009"/>
        <v>1.5884206703679999</v>
      </c>
      <c r="M830" s="13">
        <f t="shared" si="1010"/>
        <v>7.5930311986304427E-2</v>
      </c>
      <c r="N830" s="13">
        <f t="shared" si="1011"/>
        <v>7.5134458787985456E-2</v>
      </c>
      <c r="O830" s="13">
        <f t="shared" si="1012"/>
        <v>0.12060927706653705</v>
      </c>
      <c r="P830" s="13">
        <f t="shared" si="1013"/>
        <v>0.11934512739574873</v>
      </c>
      <c r="Q830" s="13">
        <f t="shared" si="1014"/>
        <v>3.7173473608153429E-2</v>
      </c>
      <c r="R830" s="13">
        <f t="shared" si="1015"/>
        <v>9.5789134365314332E-2</v>
      </c>
      <c r="S830" s="13">
        <f t="shared" si="1016"/>
        <v>4.6895828097204981E-2</v>
      </c>
      <c r="T830" s="13">
        <f t="shared" si="1017"/>
        <v>5.9047113868570221E-2</v>
      </c>
      <c r="U830" s="13">
        <f t="shared" si="1018"/>
        <v>9.4785133631554802E-2</v>
      </c>
      <c r="V830" s="13">
        <f t="shared" si="1019"/>
        <v>8.1899491962219764E-3</v>
      </c>
      <c r="W830" s="13">
        <f t="shared" si="1020"/>
        <v>1.2261281639941307E-2</v>
      </c>
      <c r="X830" s="13">
        <f t="shared" si="1021"/>
        <v>1.9476073202086421E-2</v>
      </c>
      <c r="Y830" s="13">
        <f t="shared" si="1022"/>
        <v>1.5468098625897179E-2</v>
      </c>
      <c r="Z830" s="13">
        <f t="shared" si="1023"/>
        <v>5.0717813674174321E-2</v>
      </c>
      <c r="AA830" s="13">
        <f t="shared" si="1024"/>
        <v>5.0186221834651566E-2</v>
      </c>
      <c r="AB830" s="13">
        <f t="shared" si="1025"/>
        <v>2.4830100901208265E-2</v>
      </c>
      <c r="AC830" s="13">
        <f t="shared" si="1026"/>
        <v>8.0454572803227297E-4</v>
      </c>
      <c r="AD830" s="13">
        <f t="shared" si="1027"/>
        <v>3.0331916726162611E-3</v>
      </c>
      <c r="AE830" s="13">
        <f t="shared" si="1028"/>
        <v>4.8179843499717564E-3</v>
      </c>
      <c r="AF830" s="13">
        <f t="shared" si="1029"/>
        <v>3.8264929655023355E-3</v>
      </c>
      <c r="AG830" s="13">
        <f t="shared" si="1030"/>
        <v>2.0260268404738847E-3</v>
      </c>
      <c r="AH830" s="13">
        <f t="shared" si="1031"/>
        <v>2.014030589898284E-2</v>
      </c>
      <c r="AI830" s="13">
        <f t="shared" si="1032"/>
        <v>1.9929208032458616E-2</v>
      </c>
      <c r="AJ830" s="13">
        <f t="shared" si="1033"/>
        <v>9.8601613797005879E-3</v>
      </c>
      <c r="AK830" s="13">
        <f t="shared" si="1034"/>
        <v>3.2522711481356966E-3</v>
      </c>
      <c r="AL830" s="13">
        <f t="shared" si="1035"/>
        <v>5.0582493286757942E-5</v>
      </c>
      <c r="AM830" s="13">
        <f t="shared" si="1036"/>
        <v>6.0027993764427874E-4</v>
      </c>
      <c r="AN830" s="13">
        <f t="shared" si="1037"/>
        <v>9.5349706096138642E-4</v>
      </c>
      <c r="AO830" s="13">
        <f t="shared" si="1038"/>
        <v>7.5727722038310174E-4</v>
      </c>
      <c r="AP830" s="13">
        <f t="shared" si="1039"/>
        <v>4.0095826335178057E-4</v>
      </c>
      <c r="AQ830" s="13">
        <f t="shared" si="1040"/>
        <v>1.5922259836570623E-4</v>
      </c>
      <c r="AR830" s="13">
        <f t="shared" si="1041"/>
        <v>6.398255639495776E-3</v>
      </c>
      <c r="AS830" s="13">
        <f t="shared" si="1042"/>
        <v>6.3311931965642429E-3</v>
      </c>
      <c r="AT830" s="13">
        <f t="shared" si="1043"/>
        <v>3.1324168297361312E-3</v>
      </c>
      <c r="AU830" s="13">
        <f t="shared" si="1044"/>
        <v>1.0331949434680408E-3</v>
      </c>
      <c r="AV830" s="13">
        <f t="shared" si="1045"/>
        <v>2.555914129325465E-4</v>
      </c>
      <c r="AW830" s="13">
        <f t="shared" si="1046"/>
        <v>2.2084483153709207E-6</v>
      </c>
      <c r="AX830" s="13">
        <f t="shared" si="1047"/>
        <v>9.8998030905679982E-5</v>
      </c>
      <c r="AY830" s="13">
        <f t="shared" si="1048"/>
        <v>1.5725051861631217E-4</v>
      </c>
      <c r="AZ830" s="13">
        <f t="shared" si="1049"/>
        <v>1.2488998709811916E-4</v>
      </c>
      <c r="BA830" s="13">
        <f t="shared" si="1050"/>
        <v>6.6125945676215079E-5</v>
      </c>
      <c r="BB830" s="13">
        <f t="shared" si="1051"/>
        <v>2.6258954739932897E-5</v>
      </c>
      <c r="BC830" s="13">
        <f t="shared" si="1052"/>
        <v>8.3420532982334287E-6</v>
      </c>
      <c r="BD830" s="13">
        <f t="shared" si="1053"/>
        <v>1.6938535853456189E-3</v>
      </c>
      <c r="BE830" s="13">
        <f t="shared" si="1054"/>
        <v>1.6760996902526488E-3</v>
      </c>
      <c r="BF830" s="13">
        <f t="shared" si="1055"/>
        <v>8.2926594009357822E-4</v>
      </c>
      <c r="BG830" s="13">
        <f t="shared" si="1056"/>
        <v>2.7352470078738876E-4</v>
      </c>
      <c r="BH830" s="13">
        <f t="shared" si="1057"/>
        <v>6.7664447245103279E-5</v>
      </c>
      <c r="BI830" s="13">
        <f t="shared" si="1058"/>
        <v>1.3391046315906145E-5</v>
      </c>
      <c r="BJ830" s="14">
        <f t="shared" si="1059"/>
        <v>0.23561729613223895</v>
      </c>
      <c r="BK830" s="14">
        <f t="shared" si="1060"/>
        <v>0.25137359541541549</v>
      </c>
      <c r="BL830" s="14">
        <f t="shared" si="1061"/>
        <v>0.46108626569078071</v>
      </c>
      <c r="BM830" s="14">
        <f t="shared" si="1062"/>
        <v>0.47465814563226527</v>
      </c>
      <c r="BN830" s="14">
        <f t="shared" si="1063"/>
        <v>0.52398178321004352</v>
      </c>
    </row>
    <row r="831" spans="1:66" x14ac:dyDescent="0.25">
      <c r="A831" t="s">
        <v>122</v>
      </c>
      <c r="B831" t="s">
        <v>425</v>
      </c>
      <c r="C831" t="s">
        <v>141</v>
      </c>
      <c r="D831" s="11">
        <v>44450</v>
      </c>
      <c r="E831" s="10">
        <f>VLOOKUP(A831,home!$A$2:$E$405,3,FALSE)</f>
        <v>1.2608999999999999</v>
      </c>
      <c r="F831" s="10">
        <f>VLOOKUP(B831,home!$B$2:$E$405,3,FALSE)</f>
        <v>1.4214</v>
      </c>
      <c r="G831" s="10">
        <f>VLOOKUP(C831,away!$B$2:$E$405,4,FALSE)</f>
        <v>0.72409999999999997</v>
      </c>
      <c r="H831" s="10">
        <f>VLOOKUP(A831,away!$A$2:$E$405,3,FALSE)</f>
        <v>1.0995999999999999</v>
      </c>
      <c r="I831" s="10">
        <f>VLOOKUP(C831,away!$B$2:$E$405,3,FALSE)</f>
        <v>0.59309999999999996</v>
      </c>
      <c r="J831" s="10">
        <f>VLOOKUP(B831,home!$B$2:$E$405,4,FALSE)</f>
        <v>0.60099999999999998</v>
      </c>
      <c r="K831" s="12">
        <f t="shared" si="1008"/>
        <v>1.2977633445659997</v>
      </c>
      <c r="L831" s="12">
        <f t="shared" si="1009"/>
        <v>0.3919558287599999</v>
      </c>
      <c r="M831" s="13">
        <f t="shared" si="1010"/>
        <v>0.18457134927382038</v>
      </c>
      <c r="N831" s="13">
        <f t="shared" si="1011"/>
        <v>0.23952993154465246</v>
      </c>
      <c r="O831" s="13">
        <f t="shared" si="1012"/>
        <v>7.2343816169971653E-2</v>
      </c>
      <c r="P831" s="13">
        <f t="shared" si="1013"/>
        <v>9.3885152831410273E-2</v>
      </c>
      <c r="Q831" s="13">
        <f t="shared" si="1014"/>
        <v>0.15542658254252661</v>
      </c>
      <c r="R831" s="13">
        <f t="shared" si="1015"/>
        <v>1.4177790211281162E-2</v>
      </c>
      <c r="S831" s="13">
        <f t="shared" si="1016"/>
        <v>1.193904411066077E-2</v>
      </c>
      <c r="T831" s="13">
        <f t="shared" si="1017"/>
        <v>6.0920354971790533E-2</v>
      </c>
      <c r="U831" s="13">
        <f t="shared" si="1018"/>
        <v>1.8399416443147333E-2</v>
      </c>
      <c r="V831" s="13">
        <f t="shared" si="1019"/>
        <v>6.7477607825459918E-4</v>
      </c>
      <c r="W831" s="13">
        <f t="shared" si="1020"/>
        <v>6.7235640531617569E-2</v>
      </c>
      <c r="X831" s="13">
        <f t="shared" si="1021"/>
        <v>2.6353401206779599E-2</v>
      </c>
      <c r="Y831" s="13">
        <f t="shared" si="1022"/>
        <v>5.1646846053240401E-3</v>
      </c>
      <c r="Z831" s="13">
        <f t="shared" si="1023"/>
        <v>1.852355837416041E-3</v>
      </c>
      <c r="AA831" s="13">
        <f t="shared" si="1024"/>
        <v>2.4039195068913948E-3</v>
      </c>
      <c r="AB831" s="13">
        <f t="shared" si="1025"/>
        <v>1.5598593096654129E-3</v>
      </c>
      <c r="AC831" s="13">
        <f t="shared" si="1026"/>
        <v>2.1452224127405014E-5</v>
      </c>
      <c r="AD831" s="13">
        <f t="shared" si="1027"/>
        <v>2.1813987432587344E-2</v>
      </c>
      <c r="AE831" s="13">
        <f t="shared" si="1028"/>
        <v>8.5501195226999928E-3</v>
      </c>
      <c r="AF831" s="13">
        <f t="shared" si="1029"/>
        <v>1.6756345917584654E-3</v>
      </c>
      <c r="AG831" s="13">
        <f t="shared" si="1030"/>
        <v>2.1892491503720452E-4</v>
      </c>
      <c r="AH831" s="13">
        <f t="shared" si="1031"/>
        <v>1.81510416853207E-4</v>
      </c>
      <c r="AI831" s="13">
        <f t="shared" si="1032"/>
        <v>2.3555756564898672E-4</v>
      </c>
      <c r="AJ831" s="13">
        <f t="shared" si="1033"/>
        <v>1.5284898711722707E-4</v>
      </c>
      <c r="AK831" s="13">
        <f t="shared" si="1034"/>
        <v>6.6120604244925997E-5</v>
      </c>
      <c r="AL831" s="13">
        <f t="shared" si="1035"/>
        <v>4.3648060193506049E-7</v>
      </c>
      <c r="AM831" s="13">
        <f t="shared" si="1036"/>
        <v>5.6618786577670418E-3</v>
      </c>
      <c r="AN831" s="13">
        <f t="shared" si="1037"/>
        <v>2.2192063416436362E-3</v>
      </c>
      <c r="AO831" s="13">
        <f t="shared" si="1038"/>
        <v>4.3491543041418944E-4</v>
      </c>
      <c r="AP831" s="13">
        <f t="shared" si="1039"/>
        <v>5.6822545989501907E-5</v>
      </c>
      <c r="AQ831" s="13">
        <f t="shared" si="1040"/>
        <v>5.5679820263921073E-6</v>
      </c>
      <c r="AR831" s="13">
        <f t="shared" si="1041"/>
        <v>1.4228813173254363E-5</v>
      </c>
      <c r="AS831" s="13">
        <f t="shared" si="1042"/>
        <v>1.8465632172927339E-5</v>
      </c>
      <c r="AT831" s="13">
        <f t="shared" si="1043"/>
        <v>1.198201028413186E-5</v>
      </c>
      <c r="AU831" s="13">
        <f t="shared" si="1044"/>
        <v>5.1832712469863877E-6</v>
      </c>
      <c r="AV831" s="13">
        <f t="shared" si="1045"/>
        <v>1.6816648573204599E-6</v>
      </c>
      <c r="AW831" s="13">
        <f t="shared" si="1046"/>
        <v>6.1673000383873756E-9</v>
      </c>
      <c r="AX831" s="13">
        <f t="shared" si="1047"/>
        <v>1.2246297639051022E-3</v>
      </c>
      <c r="AY831" s="13">
        <f t="shared" si="1048"/>
        <v>4.8000077403558721E-4</v>
      </c>
      <c r="AZ831" s="13">
        <f t="shared" si="1049"/>
        <v>9.4069550596280019E-5</v>
      </c>
      <c r="BA831" s="13">
        <f t="shared" si="1050"/>
        <v>1.2290369555015227E-5</v>
      </c>
      <c r="BB831" s="13">
        <f t="shared" si="1051"/>
        <v>1.2043204961756662E-6</v>
      </c>
      <c r="BC831" s="13">
        <f t="shared" si="1052"/>
        <v>9.4408087634237524E-8</v>
      </c>
      <c r="BD831" s="13">
        <f t="shared" si="1053"/>
        <v>9.2951104326568595E-7</v>
      </c>
      <c r="BE831" s="13">
        <f t="shared" si="1054"/>
        <v>1.2062853603195083E-6</v>
      </c>
      <c r="BF831" s="13">
        <f t="shared" si="1055"/>
        <v>7.827364618546238E-7</v>
      </c>
      <c r="BG831" s="13">
        <f t="shared" si="1056"/>
        <v>3.3860222955007115E-7</v>
      </c>
      <c r="BH831" s="13">
        <f t="shared" si="1057"/>
        <v>1.0985639047460127E-7</v>
      </c>
      <c r="BI831" s="13">
        <f t="shared" si="1058"/>
        <v>2.8513519344853366E-8</v>
      </c>
      <c r="BJ831" s="14">
        <f t="shared" si="1059"/>
        <v>0.59707994200929049</v>
      </c>
      <c r="BK831" s="14">
        <f t="shared" si="1060"/>
        <v>0.29157221177291098</v>
      </c>
      <c r="BL831" s="14">
        <f t="shared" si="1061"/>
        <v>0.1095757761115607</v>
      </c>
      <c r="BM831" s="14">
        <f t="shared" si="1062"/>
        <v>0.23966566855078006</v>
      </c>
      <c r="BN831" s="14">
        <f t="shared" si="1063"/>
        <v>0.75993462257366262</v>
      </c>
    </row>
    <row r="832" spans="1:66" x14ac:dyDescent="0.25">
      <c r="A832" t="s">
        <v>122</v>
      </c>
      <c r="B832" t="s">
        <v>120</v>
      </c>
      <c r="C832" t="s">
        <v>132</v>
      </c>
      <c r="D832" s="11">
        <v>44450</v>
      </c>
      <c r="E832" s="10">
        <f>VLOOKUP(A832,home!$A$2:$E$405,3,FALSE)</f>
        <v>1.2608999999999999</v>
      </c>
      <c r="F832" s="10">
        <f>VLOOKUP(B832,home!$B$2:$E$405,3,FALSE)</f>
        <v>0.80649999999999999</v>
      </c>
      <c r="G832" s="10">
        <f>VLOOKUP(C832,away!$B$2:$E$405,4,FALSE)</f>
        <v>1.1033999999999999</v>
      </c>
      <c r="H832" s="10">
        <f>VLOOKUP(A832,away!$A$2:$E$405,3,FALSE)</f>
        <v>1.0995999999999999</v>
      </c>
      <c r="I832" s="10">
        <f>VLOOKUP(C832,away!$B$2:$E$405,3,FALSE)</f>
        <v>1.1861999999999999</v>
      </c>
      <c r="J832" s="10">
        <f>VLOOKUP(B832,home!$B$2:$E$405,4,FALSE)</f>
        <v>1.2971999999999999</v>
      </c>
      <c r="K832" s="12">
        <f t="shared" si="1008"/>
        <v>1.1220649488899999</v>
      </c>
      <c r="L832" s="12">
        <f t="shared" si="1009"/>
        <v>1.6919970085439997</v>
      </c>
      <c r="M832" s="13">
        <f t="shared" si="1010"/>
        <v>5.9960938280233113E-2</v>
      </c>
      <c r="N832" s="13">
        <f t="shared" si="1011"/>
        <v>6.7280067146806205E-2</v>
      </c>
      <c r="O832" s="13">
        <f t="shared" si="1012"/>
        <v>0.10145372819964582</v>
      </c>
      <c r="P832" s="13">
        <f t="shared" si="1013"/>
        <v>0.11383767234703551</v>
      </c>
      <c r="Q832" s="13">
        <f t="shared" si="1014"/>
        <v>3.7746302552198449E-2</v>
      </c>
      <c r="R832" s="13">
        <f t="shared" si="1015"/>
        <v>8.5829702309718398E-2</v>
      </c>
      <c r="S832" s="13">
        <f t="shared" si="1016"/>
        <v>5.403107430051312E-2</v>
      </c>
      <c r="T832" s="13">
        <f t="shared" si="1017"/>
        <v>6.3866631001916516E-2</v>
      </c>
      <c r="U832" s="13">
        <f t="shared" si="1018"/>
        <v>9.6306500535398062E-2</v>
      </c>
      <c r="V832" s="13">
        <f t="shared" si="1019"/>
        <v>1.1397738277976771E-2</v>
      </c>
      <c r="W832" s="13">
        <f t="shared" si="1020"/>
        <v>1.4117934348006332E-2</v>
      </c>
      <c r="X832" s="13">
        <f t="shared" si="1021"/>
        <v>2.3887502683647296E-2</v>
      </c>
      <c r="Y832" s="13">
        <f t="shared" si="1022"/>
        <v>2.0208791541159E-2</v>
      </c>
      <c r="Z832" s="13">
        <f t="shared" si="1023"/>
        <v>4.8407866517421849E-2</v>
      </c>
      <c r="AA832" s="13">
        <f t="shared" si="1024"/>
        <v>5.431677026974488E-2</v>
      </c>
      <c r="AB832" s="13">
        <f t="shared" si="1025"/>
        <v>3.0473472028295593E-2</v>
      </c>
      <c r="AC832" s="13">
        <f t="shared" si="1026"/>
        <v>1.3524346357807492E-3</v>
      </c>
      <c r="AD832" s="13">
        <f t="shared" si="1027"/>
        <v>3.9603098206570262E-3</v>
      </c>
      <c r="AE832" s="13">
        <f t="shared" si="1028"/>
        <v>6.7008323694591121E-3</v>
      </c>
      <c r="AF832" s="13">
        <f t="shared" si="1029"/>
        <v>5.6688941619398104E-3</v>
      </c>
      <c r="AG832" s="13">
        <f t="shared" si="1030"/>
        <v>3.197250654584901E-3</v>
      </c>
      <c r="AH832" s="13">
        <f t="shared" si="1031"/>
        <v>2.0476491334368747E-2</v>
      </c>
      <c r="AI832" s="13">
        <f t="shared" si="1032"/>
        <v>2.2975953202544995E-2</v>
      </c>
      <c r="AJ832" s="13">
        <f t="shared" si="1033"/>
        <v>1.2890255877956346E-2</v>
      </c>
      <c r="AK832" s="13">
        <f t="shared" si="1034"/>
        <v>4.8212347676260328E-3</v>
      </c>
      <c r="AL832" s="13">
        <f t="shared" si="1035"/>
        <v>1.0270553820839408E-4</v>
      </c>
      <c r="AM832" s="13">
        <f t="shared" si="1036"/>
        <v>8.8874496730081704E-4</v>
      </c>
      <c r="AN832" s="13">
        <f t="shared" si="1037"/>
        <v>1.5037538260315171E-3</v>
      </c>
      <c r="AO832" s="13">
        <f t="shared" si="1038"/>
        <v>1.2721734876159608E-3</v>
      </c>
      <c r="AP832" s="13">
        <f t="shared" si="1039"/>
        <v>7.1750457846506425E-4</v>
      </c>
      <c r="AQ832" s="13">
        <f t="shared" si="1040"/>
        <v>3.0350390009487797E-4</v>
      </c>
      <c r="AR832" s="13">
        <f t="shared" si="1041"/>
        <v>6.9292324166458094E-3</v>
      </c>
      <c r="AS832" s="13">
        <f t="shared" si="1042"/>
        <v>7.7750488174306099E-3</v>
      </c>
      <c r="AT832" s="13">
        <f t="shared" si="1043"/>
        <v>4.3620548769737685E-3</v>
      </c>
      <c r="AU832" s="13">
        <f t="shared" si="1044"/>
        <v>1.6315029608623141E-3</v>
      </c>
      <c r="AV832" s="13">
        <f t="shared" si="1045"/>
        <v>4.5766307159846416E-4</v>
      </c>
      <c r="AW832" s="13">
        <f t="shared" si="1046"/>
        <v>5.4163777944116479E-6</v>
      </c>
      <c r="AX832" s="13">
        <f t="shared" si="1047"/>
        <v>1.6620492938510602E-4</v>
      </c>
      <c r="AY832" s="13">
        <f t="shared" si="1048"/>
        <v>2.8121824332486608E-4</v>
      </c>
      <c r="AZ832" s="13">
        <f t="shared" si="1049"/>
        <v>2.3791021322683604E-4</v>
      </c>
      <c r="BA832" s="13">
        <f t="shared" si="1050"/>
        <v>1.3418112302729057E-4</v>
      </c>
      <c r="BB832" s="13">
        <f t="shared" si="1051"/>
        <v>5.6758514691312493E-5</v>
      </c>
      <c r="BC832" s="13">
        <f t="shared" si="1052"/>
        <v>1.9207047413420277E-5</v>
      </c>
      <c r="BD832" s="13">
        <f t="shared" si="1053"/>
        <v>1.9540400867451373E-3</v>
      </c>
      <c r="BE832" s="13">
        <f t="shared" si="1054"/>
        <v>2.1925598900626934E-3</v>
      </c>
      <c r="BF832" s="13">
        <f t="shared" si="1055"/>
        <v>1.2300973004907307E-3</v>
      </c>
      <c r="BG832" s="13">
        <f t="shared" si="1056"/>
        <v>4.600830215349525E-4</v>
      </c>
      <c r="BH832" s="13">
        <f t="shared" si="1057"/>
        <v>1.2906075801094333E-4</v>
      </c>
      <c r="BI832" s="13">
        <f t="shared" si="1058"/>
        <v>2.8962910568250719E-5</v>
      </c>
      <c r="BJ832" s="14">
        <f t="shared" si="1059"/>
        <v>0.25221567711095183</v>
      </c>
      <c r="BK832" s="14">
        <f t="shared" si="1060"/>
        <v>0.24096378162307253</v>
      </c>
      <c r="BL832" s="14">
        <f t="shared" si="1061"/>
        <v>0.45669441463622257</v>
      </c>
      <c r="BM832" s="14">
        <f t="shared" si="1062"/>
        <v>0.53189752718650085</v>
      </c>
      <c r="BN832" s="14">
        <f t="shared" si="1063"/>
        <v>0.46610841083563748</v>
      </c>
    </row>
    <row r="833" spans="1:66" x14ac:dyDescent="0.25">
      <c r="A833" t="s">
        <v>122</v>
      </c>
      <c r="B833" t="s">
        <v>143</v>
      </c>
      <c r="C833" t="s">
        <v>401</v>
      </c>
      <c r="D833" s="11">
        <v>44450</v>
      </c>
      <c r="E833" s="10">
        <f>VLOOKUP(A833,home!$A$2:$E$405,3,FALSE)</f>
        <v>1.2608999999999999</v>
      </c>
      <c r="F833" s="10">
        <f>VLOOKUP(B833,home!$B$2:$E$405,3,FALSE)</f>
        <v>0.68959999999999999</v>
      </c>
      <c r="G833" s="10">
        <f>VLOOKUP(C833,away!$B$2:$E$405,4,FALSE)</f>
        <v>0.8276</v>
      </c>
      <c r="H833" s="10">
        <f>VLOOKUP(A833,away!$A$2:$E$405,3,FALSE)</f>
        <v>1.0995999999999999</v>
      </c>
      <c r="I833" s="10">
        <f>VLOOKUP(C833,away!$B$2:$E$405,3,FALSE)</f>
        <v>0.94899999999999995</v>
      </c>
      <c r="J833" s="10">
        <f>VLOOKUP(B833,home!$B$2:$E$405,4,FALSE)</f>
        <v>1.0676000000000001</v>
      </c>
      <c r="K833" s="12">
        <f t="shared" si="1008"/>
        <v>0.71961197126400001</v>
      </c>
      <c r="L833" s="12">
        <f t="shared" si="1009"/>
        <v>1.1140623790399999</v>
      </c>
      <c r="M833" s="13">
        <f t="shared" si="1010"/>
        <v>0.15982523366837181</v>
      </c>
      <c r="N833" s="13">
        <f t="shared" si="1011"/>
        <v>0.11501215145782648</v>
      </c>
      <c r="O833" s="13">
        <f t="shared" si="1012"/>
        <v>0.17805528005121019</v>
      </c>
      <c r="P833" s="13">
        <f t="shared" si="1013"/>
        <v>0.12813071107161494</v>
      </c>
      <c r="Q833" s="13">
        <f t="shared" si="1014"/>
        <v>4.138206051494011E-2</v>
      </c>
      <c r="R833" s="13">
        <f t="shared" si="1015"/>
        <v>9.9182344447242374E-2</v>
      </c>
      <c r="S833" s="13">
        <f t="shared" si="1016"/>
        <v>2.5680361515664978E-2</v>
      </c>
      <c r="T833" s="13">
        <f t="shared" si="1017"/>
        <v>4.6102196786851422E-2</v>
      </c>
      <c r="U833" s="13">
        <f t="shared" si="1018"/>
        <v>7.1372802402265137E-2</v>
      </c>
      <c r="V833" s="13">
        <f t="shared" si="1019"/>
        <v>2.2875284918370898E-3</v>
      </c>
      <c r="W833" s="13">
        <f t="shared" si="1020"/>
        <v>9.9263420473740677E-3</v>
      </c>
      <c r="X833" s="13">
        <f t="shared" si="1021"/>
        <v>1.1058564236462336E-2</v>
      </c>
      <c r="Y833" s="13">
        <f t="shared" si="1022"/>
        <v>6.159965191019948E-3</v>
      </c>
      <c r="Z833" s="13">
        <f t="shared" si="1023"/>
        <v>3.6831772871219852E-2</v>
      </c>
      <c r="AA833" s="13">
        <f t="shared" si="1024"/>
        <v>2.6504584681006433E-2</v>
      </c>
      <c r="AB833" s="13">
        <f t="shared" si="1025"/>
        <v>9.5365082149163269E-3</v>
      </c>
      <c r="AC833" s="13">
        <f t="shared" si="1026"/>
        <v>1.1461842004241824E-4</v>
      </c>
      <c r="AD833" s="13">
        <f t="shared" si="1027"/>
        <v>1.7857786420378953E-3</v>
      </c>
      <c r="AE833" s="13">
        <f t="shared" si="1028"/>
        <v>1.9894688023875578E-3</v>
      </c>
      <c r="AF833" s="13">
        <f t="shared" si="1029"/>
        <v>1.1081961735068715E-3</v>
      </c>
      <c r="AG833" s="13">
        <f t="shared" si="1030"/>
        <v>4.1153322183336321E-4</v>
      </c>
      <c r="AH833" s="13">
        <f t="shared" si="1031"/>
        <v>1.0258223127293036E-2</v>
      </c>
      <c r="AI833" s="13">
        <f t="shared" si="1032"/>
        <v>7.3819401662972963E-3</v>
      </c>
      <c r="AJ833" s="13">
        <f t="shared" si="1033"/>
        <v>2.6560662574110481E-3</v>
      </c>
      <c r="AK833" s="13">
        <f t="shared" si="1034"/>
        <v>6.3711235843445324E-4</v>
      </c>
      <c r="AL833" s="13">
        <f t="shared" si="1035"/>
        <v>3.6755496800744203E-6</v>
      </c>
      <c r="AM833" s="13">
        <f t="shared" si="1036"/>
        <v>2.570135377676079E-4</v>
      </c>
      <c r="AN833" s="13">
        <f t="shared" si="1037"/>
        <v>2.8632911333086806E-4</v>
      </c>
      <c r="AO833" s="13">
        <f t="shared" si="1038"/>
        <v>1.5949424659290038E-4</v>
      </c>
      <c r="AP833" s="13">
        <f t="shared" si="1039"/>
        <v>5.9228846600826325E-5</v>
      </c>
      <c r="AQ833" s="13">
        <f t="shared" si="1040"/>
        <v>1.6496157437977957E-5</v>
      </c>
      <c r="AR833" s="13">
        <f t="shared" si="1041"/>
        <v>2.285660092383044E-3</v>
      </c>
      <c r="AS833" s="13">
        <f t="shared" si="1042"/>
        <v>1.6447883647192187E-3</v>
      </c>
      <c r="AT833" s="13">
        <f t="shared" si="1043"/>
        <v>5.9180469872384389E-4</v>
      </c>
      <c r="AU833" s="13">
        <f t="shared" si="1044"/>
        <v>1.4195658195065433E-4</v>
      </c>
      <c r="AV833" s="13">
        <f t="shared" si="1045"/>
        <v>2.5538413942852477E-5</v>
      </c>
      <c r="AW833" s="13">
        <f t="shared" si="1046"/>
        <v>8.1851696394578632E-8</v>
      </c>
      <c r="AX833" s="13">
        <f t="shared" si="1047"/>
        <v>3.0825003092413787E-5</v>
      </c>
      <c r="AY833" s="13">
        <f t="shared" si="1048"/>
        <v>3.4340976279049858E-5</v>
      </c>
      <c r="AZ833" s="13">
        <f t="shared" si="1049"/>
        <v>1.9128994865997249E-5</v>
      </c>
      <c r="BA833" s="13">
        <f t="shared" si="1050"/>
        <v>7.103631176352279E-6</v>
      </c>
      <c r="BB833" s="13">
        <f t="shared" si="1051"/>
        <v>1.9784720620374345E-6</v>
      </c>
      <c r="BC833" s="13">
        <f t="shared" si="1052"/>
        <v>4.4082825845951944E-7</v>
      </c>
      <c r="BD833" s="13">
        <f t="shared" si="1053"/>
        <v>4.2439465336617294E-4</v>
      </c>
      <c r="BE833" s="13">
        <f t="shared" si="1054"/>
        <v>3.0539947310273367E-4</v>
      </c>
      <c r="BF833" s="13">
        <f t="shared" si="1055"/>
        <v>1.0988455843122255E-4</v>
      </c>
      <c r="BG833" s="13">
        <f t="shared" si="1056"/>
        <v>2.6358081234722088E-5</v>
      </c>
      <c r="BH833" s="13">
        <f t="shared" si="1057"/>
        <v>4.7418976990137521E-6</v>
      </c>
      <c r="BI833" s="13">
        <f t="shared" si="1058"/>
        <v>6.8246527014390258E-7</v>
      </c>
      <c r="BJ833" s="14">
        <f t="shared" si="1059"/>
        <v>0.23580863688170459</v>
      </c>
      <c r="BK833" s="14">
        <f t="shared" si="1060"/>
        <v>0.31607646969349035</v>
      </c>
      <c r="BL833" s="14">
        <f t="shared" si="1061"/>
        <v>0.41114607098689987</v>
      </c>
      <c r="BM833" s="14">
        <f t="shared" si="1062"/>
        <v>0.278240910097526</v>
      </c>
      <c r="BN833" s="14">
        <f t="shared" si="1063"/>
        <v>0.72158778121120581</v>
      </c>
    </row>
    <row r="834" spans="1:66" x14ac:dyDescent="0.25">
      <c r="A834" t="s">
        <v>145</v>
      </c>
      <c r="B834" t="s">
        <v>347</v>
      </c>
      <c r="C834" t="s">
        <v>419</v>
      </c>
      <c r="D834" s="11">
        <v>44450</v>
      </c>
      <c r="E834" s="10">
        <f>VLOOKUP(A834,home!$A$2:$E$405,3,FALSE)</f>
        <v>1.4406000000000001</v>
      </c>
      <c r="F834" s="10">
        <f>VLOOKUP(B834,home!$B$2:$E$405,3,FALSE)</f>
        <v>0.99170000000000003</v>
      </c>
      <c r="G834" s="10">
        <f>VLOOKUP(C834,away!$B$2:$E$405,4,FALSE)</f>
        <v>1.0246999999999999</v>
      </c>
      <c r="H834" s="10">
        <f>VLOOKUP(A834,away!$A$2:$E$405,3,FALSE)</f>
        <v>1.2678</v>
      </c>
      <c r="I834" s="10">
        <f>VLOOKUP(C834,away!$B$2:$E$405,3,FALSE)</f>
        <v>0.82630000000000003</v>
      </c>
      <c r="J834" s="10">
        <f>VLOOKUP(B834,home!$B$2:$E$405,4,FALSE)</f>
        <v>1.2395</v>
      </c>
      <c r="K834" s="12">
        <f t="shared" si="1008"/>
        <v>1.4639305025940001</v>
      </c>
      <c r="L834" s="12">
        <f t="shared" si="1009"/>
        <v>1.2984793020300001</v>
      </c>
      <c r="M834" s="13">
        <f t="shared" si="1010"/>
        <v>6.3139431188716455E-2</v>
      </c>
      <c r="N834" s="13">
        <f t="shared" si="1011"/>
        <v>9.2431739233596974E-2</v>
      </c>
      <c r="O834" s="13">
        <f t="shared" si="1012"/>
        <v>8.1985244540495772E-2</v>
      </c>
      <c r="P834" s="13">
        <f t="shared" si="1013"/>
        <v>0.12002070024545997</v>
      </c>
      <c r="Q834" s="13">
        <f t="shared" si="1014"/>
        <v>6.7656821235938594E-2</v>
      </c>
      <c r="R834" s="13">
        <f t="shared" si="1015"/>
        <v>5.3228071553850918E-2</v>
      </c>
      <c r="S834" s="13">
        <f t="shared" si="1016"/>
        <v>5.7036340905399413E-2</v>
      </c>
      <c r="T834" s="13">
        <f t="shared" si="1017"/>
        <v>8.7850982016010035E-2</v>
      </c>
      <c r="U834" s="13">
        <f t="shared" si="1018"/>
        <v>7.7922197541938382E-2</v>
      </c>
      <c r="V834" s="13">
        <f t="shared" si="1019"/>
        <v>1.2046604098658828E-2</v>
      </c>
      <c r="W834" s="13">
        <f t="shared" si="1020"/>
        <v>3.3014961438613322E-2</v>
      </c>
      <c r="X834" s="13">
        <f t="shared" si="1021"/>
        <v>4.2869244085357999E-2</v>
      </c>
      <c r="Y834" s="13">
        <f t="shared" si="1022"/>
        <v>2.7832413069254686E-2</v>
      </c>
      <c r="Z834" s="13">
        <f t="shared" si="1023"/>
        <v>2.3038516399882417E-2</v>
      </c>
      <c r="AA834" s="13">
        <f t="shared" si="1024"/>
        <v>3.3726786892299986E-2</v>
      </c>
      <c r="AB834" s="13">
        <f t="shared" si="1025"/>
        <v>2.4686836043062731E-2</v>
      </c>
      <c r="AC834" s="13">
        <f t="shared" si="1026"/>
        <v>1.4311994029327397E-3</v>
      </c>
      <c r="AD834" s="13">
        <f t="shared" si="1027"/>
        <v>1.2082902272987691E-2</v>
      </c>
      <c r="AE834" s="13">
        <f t="shared" si="1028"/>
        <v>1.5689398509925758E-2</v>
      </c>
      <c r="AF834" s="13">
        <f t="shared" si="1029"/>
        <v>1.0186179613219463E-2</v>
      </c>
      <c r="AG834" s="13">
        <f t="shared" si="1030"/>
        <v>4.4088477981751428E-3</v>
      </c>
      <c r="AH834" s="13">
        <f t="shared" si="1031"/>
        <v>7.4787591736815038E-3</v>
      </c>
      <c r="AI834" s="13">
        <f t="shared" si="1032"/>
        <v>1.0948383675907053E-2</v>
      </c>
      <c r="AJ834" s="13">
        <f t="shared" si="1033"/>
        <v>8.0138364086312797E-3</v>
      </c>
      <c r="AK834" s="13">
        <f t="shared" si="1034"/>
        <v>3.9105665204645611E-3</v>
      </c>
      <c r="AL834" s="13">
        <f t="shared" si="1035"/>
        <v>1.0882173076121657E-4</v>
      </c>
      <c r="AM834" s="13">
        <f t="shared" si="1036"/>
        <v>3.5377058394578114E-3</v>
      </c>
      <c r="AN834" s="13">
        <f t="shared" si="1037"/>
        <v>4.5936378092066342E-3</v>
      </c>
      <c r="AO834" s="13">
        <f t="shared" si="1038"/>
        <v>2.9823718081386252E-3</v>
      </c>
      <c r="AP834" s="13">
        <f t="shared" si="1039"/>
        <v>1.2908493546085974E-3</v>
      </c>
      <c r="AQ834" s="13">
        <f t="shared" si="1040"/>
        <v>4.1903529224951165E-4</v>
      </c>
      <c r="AR834" s="13">
        <f t="shared" si="1041"/>
        <v>1.9422027983784836E-3</v>
      </c>
      <c r="AS834" s="13">
        <f t="shared" si="1042"/>
        <v>2.843249918769687E-3</v>
      </c>
      <c r="AT834" s="13">
        <f t="shared" si="1043"/>
        <v>2.0811601412924294E-3</v>
      </c>
      <c r="AU834" s="13">
        <f t="shared" si="1044"/>
        <v>1.0155579372069417E-3</v>
      </c>
      <c r="AV834" s="13">
        <f t="shared" si="1045"/>
        <v>3.7167656035717124E-4</v>
      </c>
      <c r="AW834" s="13">
        <f t="shared" si="1046"/>
        <v>5.7460396608608523E-6</v>
      </c>
      <c r="AX834" s="13">
        <f t="shared" si="1047"/>
        <v>8.6315924793120113E-4</v>
      </c>
      <c r="AY834" s="13">
        <f t="shared" si="1048"/>
        <v>1.1207944177944458E-3</v>
      </c>
      <c r="AZ834" s="13">
        <f t="shared" si="1049"/>
        <v>7.2766417666842635E-4</v>
      </c>
      <c r="BA834" s="13">
        <f t="shared" si="1050"/>
        <v>3.1495229074421767E-4</v>
      </c>
      <c r="BB834" s="13">
        <f t="shared" si="1051"/>
        <v>1.0223975766457529E-4</v>
      </c>
      <c r="BC834" s="13">
        <f t="shared" si="1052"/>
        <v>2.6551241834402812E-5</v>
      </c>
      <c r="BD834" s="13">
        <f t="shared" si="1053"/>
        <v>4.2031835567320121E-4</v>
      </c>
      <c r="BE834" s="13">
        <f t="shared" si="1054"/>
        <v>6.1531686167015317E-4</v>
      </c>
      <c r="BF834" s="13">
        <f t="shared" si="1055"/>
        <v>4.5039056127967514E-4</v>
      </c>
      <c r="BG834" s="13">
        <f t="shared" si="1056"/>
        <v>2.1978016024591613E-4</v>
      </c>
      <c r="BH834" s="13">
        <f t="shared" si="1057"/>
        <v>8.0435720112248516E-5</v>
      </c>
      <c r="BI834" s="13">
        <f t="shared" si="1058"/>
        <v>2.3550460834086857E-5</v>
      </c>
      <c r="BJ834" s="14">
        <f t="shared" si="1059"/>
        <v>0.41000245050937817</v>
      </c>
      <c r="BK834" s="14">
        <f t="shared" si="1060"/>
        <v>0.25490389198972307</v>
      </c>
      <c r="BL834" s="14">
        <f t="shared" si="1061"/>
        <v>0.31196432182615219</v>
      </c>
      <c r="BM834" s="14">
        <f t="shared" si="1062"/>
        <v>0.52033212434894371</v>
      </c>
      <c r="BN834" s="14">
        <f t="shared" si="1063"/>
        <v>0.47846200799805866</v>
      </c>
    </row>
    <row r="835" spans="1:66" x14ac:dyDescent="0.25">
      <c r="A835" t="s">
        <v>145</v>
      </c>
      <c r="B835" t="s">
        <v>355</v>
      </c>
      <c r="C835" t="s">
        <v>375</v>
      </c>
      <c r="D835" s="11">
        <v>44450</v>
      </c>
      <c r="E835" s="10">
        <f>VLOOKUP(A835,home!$A$2:$E$405,3,FALSE)</f>
        <v>1.4406000000000001</v>
      </c>
      <c r="F835" s="10">
        <f>VLOOKUP(B835,home!$B$2:$E$405,3,FALSE)</f>
        <v>0.43840000000000001</v>
      </c>
      <c r="G835" s="10">
        <f>VLOOKUP(C835,away!$B$2:$E$405,4,FALSE)</f>
        <v>0.9718</v>
      </c>
      <c r="H835" s="10">
        <f>VLOOKUP(A835,away!$A$2:$E$405,3,FALSE)</f>
        <v>1.2678</v>
      </c>
      <c r="I835" s="10">
        <f>VLOOKUP(C835,away!$B$2:$E$405,3,FALSE)</f>
        <v>0.98599999999999999</v>
      </c>
      <c r="J835" s="10">
        <f>VLOOKUP(B835,home!$B$2:$E$405,4,FALSE)</f>
        <v>1.619</v>
      </c>
      <c r="K835" s="12">
        <f t="shared" si="1008"/>
        <v>0.61374907507200005</v>
      </c>
      <c r="L835" s="12">
        <f t="shared" si="1009"/>
        <v>2.0238322452000004</v>
      </c>
      <c r="M835" s="13">
        <f t="shared" si="1010"/>
        <v>7.1534078512941898E-2</v>
      </c>
      <c r="N835" s="13">
        <f t="shared" si="1011"/>
        <v>4.3903974523445917E-2</v>
      </c>
      <c r="O835" s="13">
        <f t="shared" si="1012"/>
        <v>0.14477297472516029</v>
      </c>
      <c r="P835" s="13">
        <f t="shared" si="1013"/>
        <v>8.8854279332989158E-2</v>
      </c>
      <c r="Q835" s="13">
        <f t="shared" si="1014"/>
        <v>1.3473011877874794E-2</v>
      </c>
      <c r="R835" s="13">
        <f t="shared" si="1015"/>
        <v>0.14649810724115209</v>
      </c>
      <c r="S835" s="13">
        <f t="shared" si="1016"/>
        <v>2.7592034174161117E-2</v>
      </c>
      <c r="T835" s="13">
        <f t="shared" si="1017"/>
        <v>2.7267115878405614E-2</v>
      </c>
      <c r="U835" s="13">
        <f t="shared" si="1018"/>
        <v>8.9913077819055762E-2</v>
      </c>
      <c r="V835" s="13">
        <f t="shared" si="1019"/>
        <v>3.8080844555985378E-3</v>
      </c>
      <c r="W835" s="13">
        <f t="shared" si="1020"/>
        <v>2.7563495261599081E-3</v>
      </c>
      <c r="X835" s="13">
        <f t="shared" si="1021"/>
        <v>5.5783890500841629E-3</v>
      </c>
      <c r="Y835" s="13">
        <f t="shared" si="1022"/>
        <v>5.6448618179154664E-3</v>
      </c>
      <c r="Z835" s="13">
        <f t="shared" si="1023"/>
        <v>9.8829197765137058E-2</v>
      </c>
      <c r="AA835" s="13">
        <f t="shared" si="1024"/>
        <v>6.0656328718460648E-2</v>
      </c>
      <c r="AB835" s="13">
        <f t="shared" si="1025"/>
        <v>1.8613882824109206E-2</v>
      </c>
      <c r="AC835" s="13">
        <f t="shared" si="1026"/>
        <v>2.9563234665152437E-4</v>
      </c>
      <c r="AD835" s="13">
        <f t="shared" si="1027"/>
        <v>4.229267430639473E-4</v>
      </c>
      <c r="AE835" s="13">
        <f t="shared" si="1028"/>
        <v>8.5593277997023196E-4</v>
      </c>
      <c r="AF835" s="13">
        <f t="shared" si="1029"/>
        <v>8.6613217991371655E-4</v>
      </c>
      <c r="AG835" s="13">
        <f t="shared" si="1030"/>
        <v>5.8430207810491585E-4</v>
      </c>
      <c r="AH835" s="13">
        <f t="shared" si="1031"/>
        <v>5.0003429301083042E-2</v>
      </c>
      <c r="AI835" s="13">
        <f t="shared" si="1032"/>
        <v>3.0689558483967865E-2</v>
      </c>
      <c r="AJ835" s="13">
        <f t="shared" si="1033"/>
        <v>9.4178440669516646E-3</v>
      </c>
      <c r="AK835" s="13">
        <f t="shared" si="1034"/>
        <v>1.9267310284213021E-3</v>
      </c>
      <c r="AL835" s="13">
        <f t="shared" si="1035"/>
        <v>1.468849513703555E-5</v>
      </c>
      <c r="AM835" s="13">
        <f t="shared" si="1036"/>
        <v>5.1914179475742229E-5</v>
      </c>
      <c r="AN835" s="13">
        <f t="shared" si="1037"/>
        <v>1.0506559040610715E-4</v>
      </c>
      <c r="AO835" s="13">
        <f t="shared" si="1038"/>
        <v>1.0631756486242778E-4</v>
      </c>
      <c r="AP835" s="13">
        <f t="shared" si="1039"/>
        <v>7.1722971999907945E-5</v>
      </c>
      <c r="AQ835" s="13">
        <f t="shared" si="1040"/>
        <v>3.6288815863747609E-5</v>
      </c>
      <c r="AR835" s="13">
        <f t="shared" si="1041"/>
        <v>2.0239710518022085E-2</v>
      </c>
      <c r="AS835" s="13">
        <f t="shared" si="1042"/>
        <v>1.2422103610161085E-2</v>
      </c>
      <c r="AT835" s="13">
        <f t="shared" si="1043"/>
        <v>3.8120273005924593E-3</v>
      </c>
      <c r="AU835" s="13">
        <f t="shared" si="1044"/>
        <v>7.7987607662927821E-4</v>
      </c>
      <c r="AV835" s="13">
        <f t="shared" si="1045"/>
        <v>1.1966205517549993E-4</v>
      </c>
      <c r="AW835" s="13">
        <f t="shared" si="1046"/>
        <v>5.0680415273496507E-7</v>
      </c>
      <c r="AX835" s="13">
        <f t="shared" si="1047"/>
        <v>5.3103799393930972E-6</v>
      </c>
      <c r="AY835" s="13">
        <f t="shared" si="1048"/>
        <v>1.0747318155606973E-5</v>
      </c>
      <c r="AZ835" s="13">
        <f t="shared" si="1049"/>
        <v>1.0875384516370398E-5</v>
      </c>
      <c r="BA835" s="13">
        <f t="shared" si="1050"/>
        <v>7.3366512877264057E-6</v>
      </c>
      <c r="BB835" s="13">
        <f t="shared" si="1051"/>
        <v>3.7120378619722009E-6</v>
      </c>
      <c r="BC835" s="13">
        <f t="shared" si="1052"/>
        <v>1.5025083840925224E-6</v>
      </c>
      <c r="BD835" s="13">
        <f t="shared" si="1053"/>
        <v>6.8269631299811085E-3</v>
      </c>
      <c r="BE835" s="13">
        <f t="shared" si="1054"/>
        <v>4.1900423065765521E-3</v>
      </c>
      <c r="BF835" s="13">
        <f t="shared" si="1055"/>
        <v>1.2858172950869541E-3</v>
      </c>
      <c r="BG835" s="13">
        <f t="shared" si="1056"/>
        <v>2.6305639185706634E-4</v>
      </c>
      <c r="BH835" s="13">
        <f t="shared" si="1057"/>
        <v>4.0362654298513011E-5</v>
      </c>
      <c r="BI835" s="13">
        <f t="shared" si="1058"/>
        <v>4.9545083486326514E-6</v>
      </c>
      <c r="BJ835" s="14">
        <f t="shared" si="1059"/>
        <v>0.10176378985769177</v>
      </c>
      <c r="BK835" s="14">
        <f t="shared" si="1060"/>
        <v>0.1921095446356349</v>
      </c>
      <c r="BL835" s="14">
        <f t="shared" si="1061"/>
        <v>0.60247651005509117</v>
      </c>
      <c r="BM835" s="14">
        <f t="shared" si="1062"/>
        <v>0.48613237558598787</v>
      </c>
      <c r="BN835" s="14">
        <f t="shared" si="1063"/>
        <v>0.50903642621356426</v>
      </c>
    </row>
    <row r="836" spans="1:66" x14ac:dyDescent="0.25">
      <c r="A836" t="s">
        <v>145</v>
      </c>
      <c r="B836" t="s">
        <v>360</v>
      </c>
      <c r="C836" t="s">
        <v>357</v>
      </c>
      <c r="D836" s="11">
        <v>44450</v>
      </c>
      <c r="E836" s="10">
        <f>VLOOKUP(A836,home!$A$2:$E$405,3,FALSE)</f>
        <v>1.4406000000000001</v>
      </c>
      <c r="F836" s="10">
        <f>VLOOKUP(B836,home!$B$2:$E$405,3,FALSE)</f>
        <v>1.0908</v>
      </c>
      <c r="G836" s="10">
        <f>VLOOKUP(C836,away!$B$2:$E$405,4,FALSE)</f>
        <v>0.66259999999999997</v>
      </c>
      <c r="H836" s="10">
        <f>VLOOKUP(A836,away!$A$2:$E$405,3,FALSE)</f>
        <v>1.2678</v>
      </c>
      <c r="I836" s="10">
        <f>VLOOKUP(C836,away!$B$2:$E$405,3,FALSE)</f>
        <v>0.96799999999999997</v>
      </c>
      <c r="J836" s="10">
        <f>VLOOKUP(B836,home!$B$2:$E$405,4,FALSE)</f>
        <v>1.0892999999999999</v>
      </c>
      <c r="K836" s="12">
        <f t="shared" si="1008"/>
        <v>1.041213933648</v>
      </c>
      <c r="L836" s="12">
        <f t="shared" si="1009"/>
        <v>1.3368220747199999</v>
      </c>
      <c r="M836" s="13">
        <f t="shared" si="1010"/>
        <v>9.2732524682987802E-2</v>
      </c>
      <c r="N836" s="13">
        <f t="shared" si="1011"/>
        <v>9.6554396802283962E-2</v>
      </c>
      <c r="O836" s="13">
        <f t="shared" si="1012"/>
        <v>0.12396688604073536</v>
      </c>
      <c r="P836" s="13">
        <f t="shared" si="1013"/>
        <v>0.12907604905656739</v>
      </c>
      <c r="Q836" s="13">
        <f t="shared" si="1014"/>
        <v>5.0266891652757981E-2</v>
      </c>
      <c r="R836" s="13">
        <f t="shared" si="1015"/>
        <v>8.2860834896776828E-2</v>
      </c>
      <c r="S836" s="13">
        <f t="shared" si="1016"/>
        <v>4.4915811623291918E-2</v>
      </c>
      <c r="T836" s="13">
        <f t="shared" si="1017"/>
        <v>6.719789038896537E-2</v>
      </c>
      <c r="U836" s="13">
        <f t="shared" si="1018"/>
        <v>8.6275855848230457E-2</v>
      </c>
      <c r="V836" s="13">
        <f t="shared" si="1019"/>
        <v>6.9465684886276602E-3</v>
      </c>
      <c r="W836" s="13">
        <f t="shared" si="1020"/>
        <v>1.7446195996675316E-2</v>
      </c>
      <c r="X836" s="13">
        <f t="shared" si="1021"/>
        <v>2.3322459928247254E-2</v>
      </c>
      <c r="Y836" s="13">
        <f t="shared" si="1022"/>
        <v>1.5588989634426779E-2</v>
      </c>
      <c r="Z836" s="13">
        <f t="shared" si="1023"/>
        <v>3.6923397739913523E-2</v>
      </c>
      <c r="AA836" s="13">
        <f t="shared" si="1024"/>
        <v>3.8445156204425027E-2</v>
      </c>
      <c r="AB836" s="13">
        <f t="shared" si="1025"/>
        <v>2.0014816160660597E-2</v>
      </c>
      <c r="AC836" s="13">
        <f t="shared" si="1026"/>
        <v>6.0431575792724648E-4</v>
      </c>
      <c r="AD836" s="13">
        <f t="shared" si="1027"/>
        <v>4.5413055902230742E-3</v>
      </c>
      <c r="AE836" s="13">
        <f t="shared" si="1028"/>
        <v>6.0709175610595438E-3</v>
      </c>
      <c r="AF836" s="13">
        <f t="shared" si="1029"/>
        <v>4.0578683047148515E-3</v>
      </c>
      <c r="AG836" s="13">
        <f t="shared" si="1030"/>
        <v>1.8082159753498119E-3</v>
      </c>
      <c r="AH836" s="13">
        <f t="shared" si="1031"/>
        <v>1.2340003293095748E-2</v>
      </c>
      <c r="AI836" s="13">
        <f t="shared" si="1032"/>
        <v>1.2848583370033497E-2</v>
      </c>
      <c r="AJ836" s="13">
        <f t="shared" si="1033"/>
        <v>6.689062016258426E-3</v>
      </c>
      <c r="AK836" s="13">
        <f t="shared" si="1034"/>
        <v>2.3215815247879528E-3</v>
      </c>
      <c r="AL836" s="13">
        <f t="shared" si="1035"/>
        <v>3.364631371033246E-5</v>
      </c>
      <c r="AM836" s="13">
        <f t="shared" si="1036"/>
        <v>9.456941314987642E-4</v>
      </c>
      <c r="AN836" s="13">
        <f t="shared" si="1037"/>
        <v>1.2642247909207065E-3</v>
      </c>
      <c r="AO836" s="13">
        <f t="shared" si="1038"/>
        <v>8.4502180395553859E-4</v>
      </c>
      <c r="AP836" s="13">
        <f t="shared" si="1039"/>
        <v>3.7654793371582669E-4</v>
      </c>
      <c r="AQ836" s="13">
        <f t="shared" si="1040"/>
        <v>1.2584439749538021E-4</v>
      </c>
      <c r="AR836" s="13">
        <f t="shared" si="1041"/>
        <v>3.2992777608655734E-3</v>
      </c>
      <c r="AS836" s="13">
        <f t="shared" si="1042"/>
        <v>3.4352539755882084E-3</v>
      </c>
      <c r="AT836" s="13">
        <f t="shared" si="1043"/>
        <v>1.7884171525010646E-3</v>
      </c>
      <c r="AU836" s="13">
        <f t="shared" si="1044"/>
        <v>6.2070828611972945E-4</v>
      </c>
      <c r="AV836" s="13">
        <f t="shared" si="1045"/>
        <v>1.6157252905965794E-4</v>
      </c>
      <c r="AW836" s="13">
        <f t="shared" si="1046"/>
        <v>1.3009139439521599E-6</v>
      </c>
      <c r="AX836" s="13">
        <f t="shared" si="1047"/>
        <v>1.6411165111427609E-4</v>
      </c>
      <c r="AY836" s="13">
        <f t="shared" si="1048"/>
        <v>2.1938807792831137E-4</v>
      </c>
      <c r="AZ836" s="13">
        <f t="shared" si="1049"/>
        <v>1.4664141275247915E-4</v>
      </c>
      <c r="BA836" s="13">
        <f t="shared" si="1050"/>
        <v>6.534449254521367E-5</v>
      </c>
      <c r="BB836" s="13">
        <f t="shared" si="1051"/>
        <v>2.1838490023954546E-5</v>
      </c>
      <c r="BC836" s="13">
        <f t="shared" si="1052"/>
        <v>5.8388351085149789E-6</v>
      </c>
      <c r="BD836" s="13">
        <f t="shared" si="1053"/>
        <v>7.3509122355964432E-4</v>
      </c>
      <c r="BE836" s="13">
        <f t="shared" si="1054"/>
        <v>7.6538722447265853E-4</v>
      </c>
      <c r="BF836" s="13">
        <f t="shared" si="1055"/>
        <v>3.9846592137855074E-4</v>
      </c>
      <c r="BG836" s="13">
        <f t="shared" si="1056"/>
        <v>1.3829608980774516E-4</v>
      </c>
      <c r="BH836" s="13">
        <f t="shared" si="1057"/>
        <v>3.5998953919214856E-5</v>
      </c>
      <c r="BI836" s="13">
        <f t="shared" si="1058"/>
        <v>7.4965224834877602E-6</v>
      </c>
      <c r="BJ836" s="14">
        <f t="shared" si="1059"/>
        <v>0.2910356278517629</v>
      </c>
      <c r="BK836" s="14">
        <f t="shared" si="1060"/>
        <v>0.27452830400104072</v>
      </c>
      <c r="BL836" s="14">
        <f t="shared" si="1061"/>
        <v>0.39714874499475933</v>
      </c>
      <c r="BM836" s="14">
        <f t="shared" si="1062"/>
        <v>0.42396040429138271</v>
      </c>
      <c r="BN836" s="14">
        <f t="shared" si="1063"/>
        <v>0.57545758313210937</v>
      </c>
    </row>
    <row r="837" spans="1:66" x14ac:dyDescent="0.25">
      <c r="A837" t="s">
        <v>145</v>
      </c>
      <c r="B837" t="s">
        <v>149</v>
      </c>
      <c r="C837" t="s">
        <v>366</v>
      </c>
      <c r="D837" s="11">
        <v>44450</v>
      </c>
      <c r="E837" s="10">
        <f>VLOOKUP(A837,home!$A$2:$E$405,3,FALSE)</f>
        <v>1.4406000000000001</v>
      </c>
      <c r="F837" s="10">
        <f>VLOOKUP(B837,home!$B$2:$E$405,3,FALSE)</f>
        <v>0.69420000000000004</v>
      </c>
      <c r="G837" s="10">
        <f>VLOOKUP(C837,away!$B$2:$E$405,4,FALSE)</f>
        <v>0.79830000000000001</v>
      </c>
      <c r="H837" s="10">
        <f>VLOOKUP(A837,away!$A$2:$E$405,3,FALSE)</f>
        <v>1.2678</v>
      </c>
      <c r="I837" s="10">
        <f>VLOOKUP(C837,away!$B$2:$E$405,3,FALSE)</f>
        <v>1.0254000000000001</v>
      </c>
      <c r="J837" s="10">
        <f>VLOOKUP(B837,home!$B$2:$E$405,4,FALSE)</f>
        <v>1.5774999999999999</v>
      </c>
      <c r="K837" s="12">
        <f t="shared" si="1008"/>
        <v>0.79835150631600016</v>
      </c>
      <c r="L837" s="12">
        <f t="shared" si="1009"/>
        <v>2.0507533443000003</v>
      </c>
      <c r="M837" s="13">
        <f t="shared" si="1010"/>
        <v>5.7896123365061967E-2</v>
      </c>
      <c r="N837" s="13">
        <f t="shared" si="1011"/>
        <v>4.6221457298354189E-2</v>
      </c>
      <c r="O837" s="13">
        <f t="shared" si="1012"/>
        <v>0.11873066861290622</v>
      </c>
      <c r="P837" s="13">
        <f t="shared" si="1013"/>
        <v>9.4788808133019528E-2</v>
      </c>
      <c r="Q837" s="13">
        <f t="shared" si="1014"/>
        <v>1.8450485029130877E-2</v>
      </c>
      <c r="R837" s="13">
        <f t="shared" si="1015"/>
        <v>0.1217436578644463</v>
      </c>
      <c r="S837" s="13">
        <f t="shared" si="1016"/>
        <v>3.879758101688565E-2</v>
      </c>
      <c r="T837" s="13">
        <f t="shared" si="1017"/>
        <v>3.7837393877447237E-2</v>
      </c>
      <c r="U837" s="13">
        <f t="shared" si="1018"/>
        <v>9.719423264050045E-2</v>
      </c>
      <c r="V837" s="13">
        <f t="shared" si="1019"/>
        <v>7.0578060024388163E-3</v>
      </c>
      <c r="W837" s="13">
        <f t="shared" si="1020"/>
        <v>4.9099908384224811E-3</v>
      </c>
      <c r="X837" s="13">
        <f t="shared" si="1021"/>
        <v>1.0069180132377266E-2</v>
      </c>
      <c r="Y837" s="13">
        <f t="shared" si="1022"/>
        <v>1.0324702415415901E-2</v>
      </c>
      <c r="Z837" s="13">
        <f t="shared" si="1023"/>
        <v>8.3222071170942741E-2</v>
      </c>
      <c r="AA837" s="13">
        <f t="shared" si="1024"/>
        <v>6.6440465878059504E-2</v>
      </c>
      <c r="AB837" s="13">
        <f t="shared" si="1025"/>
        <v>2.6521423007042813E-2</v>
      </c>
      <c r="AC837" s="13">
        <f t="shared" si="1026"/>
        <v>7.2219971316870831E-4</v>
      </c>
      <c r="AD837" s="13">
        <f t="shared" si="1027"/>
        <v>9.7997464546308705E-4</v>
      </c>
      <c r="AE837" s="13">
        <f t="shared" si="1028"/>
        <v>2.0096862815126332E-3</v>
      </c>
      <c r="AF837" s="13">
        <f t="shared" si="1029"/>
        <v>2.0606854314029325E-3</v>
      </c>
      <c r="AG837" s="13">
        <f t="shared" si="1030"/>
        <v>1.4086525133332841E-3</v>
      </c>
      <c r="AH837" s="13">
        <f t="shared" si="1031"/>
        <v>4.2666985193345872E-2</v>
      </c>
      <c r="AI837" s="13">
        <f t="shared" si="1032"/>
        <v>3.4063251899070147E-2</v>
      </c>
      <c r="AJ837" s="13">
        <f t="shared" si="1033"/>
        <v>1.3597224231822004E-2</v>
      </c>
      <c r="AK837" s="13">
        <f t="shared" si="1034"/>
        <v>3.6184548157305045E-3</v>
      </c>
      <c r="AL837" s="13">
        <f t="shared" si="1035"/>
        <v>4.7296050972961125E-5</v>
      </c>
      <c r="AM837" s="13">
        <f t="shared" si="1036"/>
        <v>1.564728468713888E-4</v>
      </c>
      <c r="AN837" s="13">
        <f t="shared" si="1037"/>
        <v>3.2088721401364248E-4</v>
      </c>
      <c r="AO837" s="13">
        <f t="shared" si="1038"/>
        <v>3.2903026364079367E-4</v>
      </c>
      <c r="AP837" s="13">
        <f t="shared" si="1039"/>
        <v>2.2491997117908945E-4</v>
      </c>
      <c r="AQ837" s="13">
        <f t="shared" si="1040"/>
        <v>1.1531384577384434E-4</v>
      </c>
      <c r="AR837" s="13">
        <f t="shared" si="1041"/>
        <v>1.7499892515290518E-2</v>
      </c>
      <c r="AS837" s="13">
        <f t="shared" si="1042"/>
        <v>1.3971065549950281E-2</v>
      </c>
      <c r="AT837" s="13">
        <f t="shared" si="1043"/>
        <v>5.5769106133211925E-3</v>
      </c>
      <c r="AU837" s="13">
        <f t="shared" si="1044"/>
        <v>1.484111662911554E-3</v>
      </c>
      <c r="AV837" s="13">
        <f t="shared" si="1045"/>
        <v>2.9621069540664577E-4</v>
      </c>
      <c r="AW837" s="13">
        <f t="shared" si="1046"/>
        <v>2.1509482273091757E-6</v>
      </c>
      <c r="AX837" s="13">
        <f t="shared" si="1047"/>
        <v>2.0820055499554341E-5</v>
      </c>
      <c r="AY837" s="13">
        <f t="shared" si="1048"/>
        <v>4.2696798444222677E-5</v>
      </c>
      <c r="AZ837" s="13">
        <f t="shared" si="1049"/>
        <v>4.3780301100196369E-5</v>
      </c>
      <c r="BA837" s="13">
        <f t="shared" si="1050"/>
        <v>2.9927532965229556E-5</v>
      </c>
      <c r="BB837" s="13">
        <f t="shared" si="1051"/>
        <v>1.5343497078773252E-5</v>
      </c>
      <c r="BC837" s="13">
        <f t="shared" si="1052"/>
        <v>6.2931455895103044E-6</v>
      </c>
      <c r="BD837" s="13">
        <f t="shared" si="1053"/>
        <v>5.9813271834370969E-3</v>
      </c>
      <c r="BE837" s="13">
        <f t="shared" si="1054"/>
        <v>4.7752015666658442E-3</v>
      </c>
      <c r="BF837" s="13">
        <f t="shared" si="1055"/>
        <v>1.9061446818551006E-3</v>
      </c>
      <c r="BG837" s="13">
        <f t="shared" si="1056"/>
        <v>5.072578260050841E-4</v>
      </c>
      <c r="BH837" s="13">
        <f t="shared" si="1057"/>
        <v>1.012425123704346E-4</v>
      </c>
      <c r="BI837" s="13">
        <f t="shared" si="1058"/>
        <v>1.6165422450830555E-5</v>
      </c>
      <c r="BJ837" s="14">
        <f t="shared" si="1059"/>
        <v>0.13557769393501612</v>
      </c>
      <c r="BK837" s="14">
        <f t="shared" si="1060"/>
        <v>0.19935251107999186</v>
      </c>
      <c r="BL837" s="14">
        <f t="shared" si="1061"/>
        <v>0.57669189437258861</v>
      </c>
      <c r="BM837" s="14">
        <f t="shared" si="1062"/>
        <v>0.53697242440540349</v>
      </c>
      <c r="BN837" s="14">
        <f t="shared" si="1063"/>
        <v>0.45783120030291907</v>
      </c>
    </row>
    <row r="838" spans="1:66" x14ac:dyDescent="0.25">
      <c r="A838" t="s">
        <v>145</v>
      </c>
      <c r="B838" t="s">
        <v>388</v>
      </c>
      <c r="C838" t="s">
        <v>134</v>
      </c>
      <c r="D838" s="11">
        <v>44450</v>
      </c>
      <c r="E838" s="10">
        <f>VLOOKUP(A838,home!$A$2:$E$405,3,FALSE)</f>
        <v>1.4406000000000001</v>
      </c>
      <c r="F838" s="10">
        <f>VLOOKUP(B838,home!$B$2:$E$405,3,FALSE)</f>
        <v>1.1106</v>
      </c>
      <c r="G838" s="10">
        <f>VLOOKUP(C838,away!$B$2:$E$405,4,FALSE)</f>
        <v>1</v>
      </c>
      <c r="H838" s="10">
        <f>VLOOKUP(A838,away!$A$2:$E$405,3,FALSE)</f>
        <v>1.2678</v>
      </c>
      <c r="I838" s="10">
        <f>VLOOKUP(C838,away!$B$2:$E$405,3,FALSE)</f>
        <v>0.51400000000000001</v>
      </c>
      <c r="J838" s="10">
        <f>VLOOKUP(B838,home!$B$2:$E$405,4,FALSE)</f>
        <v>1.1043000000000001</v>
      </c>
      <c r="K838" s="12">
        <f t="shared" si="1008"/>
        <v>1.5999303600000001</v>
      </c>
      <c r="L838" s="12">
        <f t="shared" si="1009"/>
        <v>0.71961621156000011</v>
      </c>
      <c r="M838" s="13">
        <f t="shared" si="1010"/>
        <v>9.8318155746896771E-2</v>
      </c>
      <c r="N838" s="13">
        <f t="shared" si="1011"/>
        <v>0.15730220231866862</v>
      </c>
      <c r="O838" s="13">
        <f t="shared" si="1012"/>
        <v>7.075133876614792E-2</v>
      </c>
      <c r="P838" s="13">
        <f t="shared" si="1013"/>
        <v>0.113197214902605</v>
      </c>
      <c r="Q838" s="13">
        <f t="shared" si="1014"/>
        <v>0.12583628459225021</v>
      </c>
      <c r="R838" s="13">
        <f t="shared" si="1015"/>
        <v>2.5456905182846764E-2</v>
      </c>
      <c r="S838" s="13">
        <f t="shared" si="1016"/>
        <v>3.2582002185570329E-2</v>
      </c>
      <c r="T838" s="13">
        <f t="shared" si="1017"/>
        <v>9.0553830395061111E-2</v>
      </c>
      <c r="U838" s="13">
        <f t="shared" si="1018"/>
        <v>4.0729275473677884E-2</v>
      </c>
      <c r="V838" s="13">
        <f t="shared" si="1019"/>
        <v>4.1680918164084995E-3</v>
      </c>
      <c r="W838" s="13">
        <f t="shared" si="1020"/>
        <v>6.7109764036247105E-2</v>
      </c>
      <c r="X838" s="13">
        <f t="shared" si="1021"/>
        <v>4.8293274154449693E-2</v>
      </c>
      <c r="Y838" s="13">
        <f t="shared" si="1022"/>
        <v>1.7376311495426774E-2</v>
      </c>
      <c r="Z838" s="13">
        <f t="shared" si="1023"/>
        <v>6.106400555240774E-3</v>
      </c>
      <c r="AA838" s="13">
        <f t="shared" si="1024"/>
        <v>9.7698156386505711E-3</v>
      </c>
      <c r="AB838" s="13">
        <f t="shared" si="1025"/>
        <v>7.8155123259399228E-3</v>
      </c>
      <c r="AC838" s="13">
        <f t="shared" si="1026"/>
        <v>2.9992958923222193E-4</v>
      </c>
      <c r="AD838" s="13">
        <f t="shared" si="1027"/>
        <v>2.6842737233506973E-2</v>
      </c>
      <c r="AE838" s="13">
        <f t="shared" si="1028"/>
        <v>1.931646887587685E-2</v>
      </c>
      <c r="AF838" s="13">
        <f t="shared" si="1029"/>
        <v>6.9502220765875746E-3</v>
      </c>
      <c r="AG838" s="13">
        <f t="shared" si="1030"/>
        <v>1.6671641600848762E-3</v>
      </c>
      <c r="AH838" s="13">
        <f t="shared" si="1031"/>
        <v>1.0985662084575614E-3</v>
      </c>
      <c r="AI838" s="13">
        <f t="shared" si="1032"/>
        <v>1.7576294293813414E-3</v>
      </c>
      <c r="AJ838" s="13">
        <f t="shared" si="1033"/>
        <v>1.4060423428483425E-3</v>
      </c>
      <c r="AK838" s="13">
        <f t="shared" si="1034"/>
        <v>7.4985661058953068E-4</v>
      </c>
      <c r="AL838" s="13">
        <f t="shared" si="1035"/>
        <v>1.3812787235501609E-5</v>
      </c>
      <c r="AM838" s="13">
        <f t="shared" si="1036"/>
        <v>8.589302049078042E-3</v>
      </c>
      <c r="AN838" s="13">
        <f t="shared" si="1037"/>
        <v>6.1810010005020882E-3</v>
      </c>
      <c r="AO838" s="13">
        <f t="shared" si="1038"/>
        <v>2.2239742618149409E-3</v>
      </c>
      <c r="AP838" s="13">
        <f t="shared" si="1039"/>
        <v>5.3346931096473862E-4</v>
      </c>
      <c r="AQ838" s="13">
        <f t="shared" si="1040"/>
        <v>9.5973291134992183E-5</v>
      </c>
      <c r="AR838" s="13">
        <f t="shared" si="1041"/>
        <v>1.5810921061561281E-4</v>
      </c>
      <c r="AS838" s="13">
        <f t="shared" si="1042"/>
        <v>2.5296372625955319E-4</v>
      </c>
      <c r="AT838" s="13">
        <f t="shared" si="1043"/>
        <v>2.0236217281069429E-4</v>
      </c>
      <c r="AU838" s="13">
        <f t="shared" si="1044"/>
        <v>1.079217946651321E-4</v>
      </c>
      <c r="AV838" s="13">
        <f t="shared" si="1045"/>
        <v>4.3166838947607727E-5</v>
      </c>
      <c r="AW838" s="13">
        <f t="shared" si="1046"/>
        <v>4.4175435498239205E-7</v>
      </c>
      <c r="AX838" s="13">
        <f t="shared" si="1047"/>
        <v>2.2903808532550294E-3</v>
      </c>
      <c r="AY838" s="13">
        <f t="shared" si="1048"/>
        <v>1.6481951926489451E-3</v>
      </c>
      <c r="AZ838" s="13">
        <f t="shared" si="1049"/>
        <v>5.9303399022271901E-4</v>
      </c>
      <c r="BA838" s="13">
        <f t="shared" si="1050"/>
        <v>1.4225229112346111E-4</v>
      </c>
      <c r="BB838" s="13">
        <f t="shared" si="1051"/>
        <v>2.5591763705998817E-5</v>
      </c>
      <c r="BC838" s="13">
        <f t="shared" si="1052"/>
        <v>3.6832496090499174E-6</v>
      </c>
      <c r="BD838" s="13">
        <f t="shared" si="1053"/>
        <v>1.8962991859324903E-5</v>
      </c>
      <c r="BE838" s="13">
        <f t="shared" si="1054"/>
        <v>3.0339466392166758E-5</v>
      </c>
      <c r="BF838" s="13">
        <f t="shared" si="1055"/>
        <v>2.4270516693513641E-5</v>
      </c>
      <c r="BG838" s="13">
        <f t="shared" si="1056"/>
        <v>1.2943712170279764E-5</v>
      </c>
      <c r="BH838" s="13">
        <f t="shared" si="1057"/>
        <v>5.1772595180830214E-6</v>
      </c>
      <c r="BI838" s="13">
        <f t="shared" si="1058"/>
        <v>1.6566509369159986E-6</v>
      </c>
      <c r="BJ838" s="14">
        <f t="shared" si="1059"/>
        <v>0.58357511659221972</v>
      </c>
      <c r="BK838" s="14">
        <f t="shared" si="1060"/>
        <v>0.25022740222059731</v>
      </c>
      <c r="BL838" s="14">
        <f t="shared" si="1061"/>
        <v>0.16039281631940872</v>
      </c>
      <c r="BM838" s="14">
        <f t="shared" si="1062"/>
        <v>0.40779188073975725</v>
      </c>
      <c r="BN838" s="14">
        <f t="shared" si="1063"/>
        <v>0.59086210150941521</v>
      </c>
    </row>
    <row r="839" spans="1:66" x14ac:dyDescent="0.25">
      <c r="A839" t="s">
        <v>145</v>
      </c>
      <c r="B839" t="s">
        <v>423</v>
      </c>
      <c r="C839" t="s">
        <v>147</v>
      </c>
      <c r="D839" s="11">
        <v>44450</v>
      </c>
      <c r="E839" s="10">
        <f>VLOOKUP(A839,home!$A$2:$E$405,3,FALSE)</f>
        <v>1.4406000000000001</v>
      </c>
      <c r="F839" s="10">
        <f>VLOOKUP(B839,home!$B$2:$E$405,3,FALSE)</f>
        <v>1.0728</v>
      </c>
      <c r="G839" s="10">
        <f>VLOOKUP(C839,away!$B$2:$E$405,4,FALSE)</f>
        <v>1.4214</v>
      </c>
      <c r="H839" s="10">
        <f>VLOOKUP(A839,away!$A$2:$E$405,3,FALSE)</f>
        <v>1.2678</v>
      </c>
      <c r="I839" s="10">
        <f>VLOOKUP(C839,away!$B$2:$E$405,3,FALSE)</f>
        <v>1.0141</v>
      </c>
      <c r="J839" s="10">
        <f>VLOOKUP(B839,home!$B$2:$E$405,4,FALSE)</f>
        <v>0.5736</v>
      </c>
      <c r="K839" s="12">
        <f t="shared" ref="K839:K902" si="1064">E839*F839*G839</f>
        <v>2.196739131552</v>
      </c>
      <c r="L839" s="12">
        <f t="shared" ref="L839:L902" si="1065">H839*I839*J839</f>
        <v>0.73746374212799992</v>
      </c>
      <c r="M839" s="13">
        <f t="shared" ref="M839:M902" si="1066">_xlfn.POISSON.DIST(0,K839,FALSE) * _xlfn.POISSON.DIST(0,L839,FALSE)</f>
        <v>5.3173088085549498E-2</v>
      </c>
      <c r="N839" s="13">
        <f t="shared" ref="N839:N902" si="1067">_xlfn.POISSON.DIST(1,K839,FALSE) * _xlfn.POISSON.DIST(0,L839,FALSE)</f>
        <v>0.116807403342988</v>
      </c>
      <c r="O839" s="13">
        <f t="shared" ref="O839:O902" si="1068">_xlfn.POISSON.DIST(0,K839,FALSE) * _xlfn.POISSON.DIST(1,L839,FALSE)</f>
        <v>3.9213224520071095E-2</v>
      </c>
      <c r="P839" s="13">
        <f t="shared" ref="P839:P902" si="1069">_xlfn.POISSON.DIST(1,K839,FALSE) * _xlfn.POISSON.DIST(1,L839,FALSE)</f>
        <v>8.6141224777574577E-2</v>
      </c>
      <c r="Q839" s="13">
        <f t="shared" ref="Q839:Q902" si="1070">_xlfn.POISSON.DIST(2,K839,FALSE) * _xlfn.POISSON.DIST(0,L839,FALSE)</f>
        <v>0.12829769688925985</v>
      </c>
      <c r="R839" s="13">
        <f t="shared" ref="R839:R902" si="1071">_xlfn.POISSON.DIST(0,K839,FALSE) * _xlfn.POISSON.DIST(2,L839,FALSE)</f>
        <v>1.4459165647738538E-2</v>
      </c>
      <c r="S839" s="13">
        <f t="shared" ref="S839:S902" si="1072">_xlfn.POISSON.DIST(2,K839,FALSE) * _xlfn.POISSON.DIST(2,L839,FALSE)</f>
        <v>3.4887528980083814E-2</v>
      </c>
      <c r="T839" s="13">
        <f t="shared" ref="T839:T902" si="1073">_xlfn.POISSON.DIST(2,K839,FALSE) * _xlfn.POISSON.DIST(1,L839,FALSE)</f>
        <v>9.4614899654357404E-2</v>
      </c>
      <c r="U839" s="13">
        <f t="shared" ref="U839:U902" si="1074">_xlfn.POISSON.DIST(1,K839,FALSE) * _xlfn.POISSON.DIST(2,L839,FALSE)</f>
        <v>3.1763014987979669E-2</v>
      </c>
      <c r="V839" s="13">
        <f t="shared" ref="V839:V902" si="1075">_xlfn.POISSON.DIST(3,K839,FALSE) * _xlfn.POISSON.DIST(3,L839,FALSE)</f>
        <v>6.2798151471169256E-3</v>
      </c>
      <c r="W839" s="13">
        <f t="shared" ref="W839:W902" si="1076">_xlfn.POISSON.DIST(3,K839,FALSE) * _xlfn.POISSON.DIST(0,L839,FALSE)</f>
        <v>9.3945523748211454E-2</v>
      </c>
      <c r="X839" s="13">
        <f t="shared" ref="X839:X902" si="1077">_xlfn.POISSON.DIST(3,K839,FALSE) * _xlfn.POISSON.DIST(1,L839,FALSE)</f>
        <v>6.9281417499530901E-2</v>
      </c>
      <c r="Y839" s="13">
        <f t="shared" ref="Y839:Y902" si="1078">_xlfn.POISSON.DIST(3,K839,FALSE) * _xlfn.POISSON.DIST(2,L839,FALSE)</f>
        <v>2.554626670456818E-2</v>
      </c>
      <c r="Z839" s="13">
        <f t="shared" ref="Z839:Z902" si="1079">_xlfn.POISSON.DIST(0,K839,FALSE) * _xlfn.POISSON.DIST(3,L839,FALSE)</f>
        <v>3.5543701355432956E-3</v>
      </c>
      <c r="AA839" s="13">
        <f t="shared" ref="AA839:AA902" si="1080">_xlfn.POISSON.DIST(1,K839,FALSE) * _xlfn.POISSON.DIST(3,L839,FALSE)</f>
        <v>7.8080239647677439E-3</v>
      </c>
      <c r="AB839" s="13">
        <f t="shared" ref="AB839:AB902" si="1081">_xlfn.POISSON.DIST(2,K839,FALSE) * _xlfn.POISSON.DIST(3,L839,FALSE)</f>
        <v>8.576095891750549E-3</v>
      </c>
      <c r="AC839" s="13">
        <f t="shared" ref="AC839:AC902" si="1082">_xlfn.POISSON.DIST(4,K839,FALSE) * _xlfn.POISSON.DIST(4,L839,FALSE)</f>
        <v>6.3583735168705956E-4</v>
      </c>
      <c r="AD839" s="13">
        <f t="shared" ref="AD839:AD902" si="1083">_xlfn.POISSON.DIST(4,K839,FALSE) * _xlfn.POISSON.DIST(0,L839,FALSE)</f>
        <v>5.1593452062960947E-2</v>
      </c>
      <c r="AE839" s="13">
        <f t="shared" ref="AE839:AE902" si="1084">_xlfn.POISSON.DIST(4,K839,FALSE) * _xlfn.POISSON.DIST(1,L839,FALSE)</f>
        <v>3.8048300227652758E-2</v>
      </c>
      <c r="AF839" s="13">
        <f t="shared" ref="AF839:AF902" si="1085">_xlfn.POISSON.DIST(4,K839,FALSE) * _xlfn.POISSON.DIST(2,L839,FALSE)</f>
        <v>1.4029620933747216E-2</v>
      </c>
      <c r="AG839" s="13">
        <f t="shared" ref="AG839:AG902" si="1086">_xlfn.POISSON.DIST(4,K839,FALSE) * _xlfn.POISSON.DIST(3,L839,FALSE)</f>
        <v>3.4487789181461819E-3</v>
      </c>
      <c r="AH839" s="13">
        <f t="shared" ref="AH839:AH902" si="1087">_xlfn.POISSON.DIST(0,K839,FALSE) * _xlfn.POISSON.DIST(4,L839,FALSE)</f>
        <v>6.5530477526644121E-4</v>
      </c>
      <c r="AI839" s="13">
        <f t="shared" ref="AI839:AI902" si="1088">_xlfn.POISSON.DIST(1,K839,FALSE) * _xlfn.POISSON.DIST(4,L839,FALSE)</f>
        <v>1.4395336429206807E-3</v>
      </c>
      <c r="AJ839" s="13">
        <f t="shared" ref="AJ839:AJ902" si="1089">_xlfn.POISSON.DIST(2,K839,FALSE) * _xlfn.POISSON.DIST(4,L839,FALSE)</f>
        <v>1.5811399422947317E-3</v>
      </c>
      <c r="AK839" s="13">
        <f t="shared" ref="AK839:AK902" si="1090">_xlfn.POISSON.DIST(3,K839,FALSE) * _xlfn.POISSON.DIST(4,L839,FALSE)</f>
        <v>1.1577839945662359E-3</v>
      </c>
      <c r="AL839" s="13">
        <f t="shared" ref="AL839:AL902" si="1091">_xlfn.POISSON.DIST(5,K839,FALSE) * _xlfn.POISSON.DIST(5,L839,FALSE)</f>
        <v>4.120265360216139E-5</v>
      </c>
      <c r="AM839" s="13">
        <f t="shared" ref="AM839:AM902" si="1092">_xlfn.POISSON.DIST(5,K839,FALSE) * _xlfn.POISSON.DIST(0,L839,FALSE)</f>
        <v>2.2667471015711722E-2</v>
      </c>
      <c r="AN839" s="13">
        <f t="shared" ref="AN839:AN902" si="1093">_xlfn.POISSON.DIST(5,K839,FALSE) * _xlfn.POISSON.DIST(1,L839,FALSE)</f>
        <v>1.6716437999824741E-2</v>
      </c>
      <c r="AO839" s="13">
        <f t="shared" ref="AO839:AO902" si="1094">_xlfn.POISSON.DIST(5,K839,FALSE) * _xlfn.POISSON.DIST(2,L839,FALSE)</f>
        <v>6.1638834612007254E-3</v>
      </c>
      <c r="AP839" s="13">
        <f t="shared" ref="AP839:AP902" si="1095">_xlfn.POISSON.DIST(5,K839,FALSE) * _xlfn.POISSON.DIST(3,L839,FALSE)</f>
        <v>1.5152135211126583E-3</v>
      </c>
      <c r="AQ839" s="13">
        <f t="shared" ref="AQ839:AQ902" si="1096">_xlfn.POISSON.DIST(5,K839,FALSE) * _xlfn.POISSON.DIST(4,L839,FALSE)</f>
        <v>2.7935375835067103E-4</v>
      </c>
      <c r="AR839" s="13">
        <f t="shared" ref="AR839:AR902" si="1097">_xlfn.POISSON.DIST(0,K839,FALSE) * _xlfn.POISSON.DIST(5,L839,FALSE)</f>
        <v>9.6652702360467579E-5</v>
      </c>
      <c r="AS839" s="13">
        <f t="shared" ref="AS839:AS902" si="1098">_xlfn.POISSON.DIST(1,K839,FALSE) * _xlfn.POISSON.DIST(5,L839,FALSE)</f>
        <v>2.1232077344548751E-4</v>
      </c>
      <c r="AT839" s="13">
        <f t="shared" ref="AT839:AT902" si="1099">_xlfn.POISSON.DIST(2,K839,FALSE) * _xlfn.POISSON.DIST(5,L839,FALSE)</f>
        <v>2.3320667573454462E-4</v>
      </c>
      <c r="AU839" s="13">
        <f t="shared" ref="AU839:AU902" si="1100">_xlfn.POISSON.DIST(3,K839,FALSE) * _xlfn.POISSON.DIST(5,L839,FALSE)</f>
        <v>1.7076474344174413E-4</v>
      </c>
      <c r="AV839" s="13">
        <f t="shared" ref="AV839:AV902" si="1101">_xlfn.POISSON.DIST(4,K839,FALSE) * _xlfn.POISSON.DIST(5,L839,FALSE)</f>
        <v>9.378139855197925E-5</v>
      </c>
      <c r="AW839" s="13">
        <f t="shared" ref="AW839:AW902" si="1102">_xlfn.POISSON.DIST(6,K839,FALSE) * _xlfn.POISSON.DIST(6,L839,FALSE)</f>
        <v>1.8541371068439249E-6</v>
      </c>
      <c r="AX839" s="13">
        <f t="shared" ref="AX839:AX902" si="1103">_xlfn.POISSON.DIST(6,K839,FALSE) * _xlfn.POISSON.DIST(0,L839,FALSE)</f>
        <v>8.2990867655891153E-3</v>
      </c>
      <c r="AY839" s="13">
        <f t="shared" ref="AY839:AY902" si="1104">_xlfn.POISSON.DIST(6,K839,FALSE) * _xlfn.POISSON.DIST(1,L839,FALSE)</f>
        <v>6.1202755823963079E-3</v>
      </c>
      <c r="AZ839" s="13">
        <f t="shared" ref="AZ839:AZ902" si="1105">_xlfn.POISSON.DIST(6,K839,FALSE) * _xlfn.POISSON.DIST(2,L839,FALSE)</f>
        <v>2.2567406669243028E-3</v>
      </c>
      <c r="BA839" s="13">
        <f t="shared" ref="BA839:BA902" si="1106">_xlfn.POISSON.DIST(6,K839,FALSE) * _xlfn.POISSON.DIST(3,L839,FALSE)</f>
        <v>5.5475480574747815E-4</v>
      </c>
      <c r="BB839" s="13">
        <f t="shared" ref="BB839:BB902" si="1107">_xlfn.POISSON.DIST(6,K839,FALSE) * _xlfn.POISSON.DIST(4,L839,FALSE)</f>
        <v>1.0227788875250671E-4</v>
      </c>
      <c r="BC839" s="13">
        <f t="shared" ref="BC839:BC902" si="1108">_xlfn.POISSON.DIST(6,K839,FALSE) * _xlfn.POISSON.DIST(5,L839,FALSE)</f>
        <v>1.5085246915274982E-5</v>
      </c>
      <c r="BD839" s="13">
        <f t="shared" ref="BD839:BD902" si="1109">_xlfn.POISSON.DIST(0,K839,FALSE) * _xlfn.POISSON.DIST(6,L839,FALSE)</f>
        <v>1.1879643928255694E-5</v>
      </c>
      <c r="BE839" s="13">
        <f t="shared" ref="BE839:BE902" si="1110">_xlfn.POISSON.DIST(1,K839,FALSE) * _xlfn.POISSON.DIST(6,L839,FALSE)</f>
        <v>2.6096478686103402E-5</v>
      </c>
      <c r="BF839" s="13">
        <f t="shared" ref="BF839:BF902" si="1111">_xlfn.POISSON.DIST(2,K839,FALSE) * _xlfn.POISSON.DIST(6,L839,FALSE)</f>
        <v>2.8663577962738036E-5</v>
      </c>
      <c r="BG839" s="13">
        <f t="shared" ref="BG839:BG902" si="1112">_xlfn.POISSON.DIST(3,K839,FALSE) * _xlfn.POISSON.DIST(6,L839,FALSE)</f>
        <v>2.0988801120346066E-5</v>
      </c>
      <c r="BH839" s="13">
        <f t="shared" ref="BH839:BH902" si="1113">_xlfn.POISSON.DIST(4,K839,FALSE) * _xlfn.POISSON.DIST(6,L839,FALSE)</f>
        <v>1.1526730186356664E-5</v>
      </c>
      <c r="BI839" s="13">
        <f t="shared" ref="BI839:BI902" si="1114">_xlfn.POISSON.DIST(5,K839,FALSE) * _xlfn.POISSON.DIST(6,L839,FALSE)</f>
        <v>5.0642438518422731E-6</v>
      </c>
      <c r="BJ839" s="14">
        <f t="shared" ref="BJ839:BJ902" si="1115">SUM(N839,Q839,T839,W839,X839,Y839,AD839,AE839,AF839,AG839,AM839,AN839,AO839,AP839,AQ839,AX839,AY839,AZ839,BA839,BB839,BC839)</f>
        <v>0.70030394069394852</v>
      </c>
      <c r="BK839" s="14">
        <f t="shared" ref="BK839:BK902" si="1116">SUM(M839,P839,S839,V839,AC839,AL839,AY839)</f>
        <v>0.18727897257801035</v>
      </c>
      <c r="BL839" s="14">
        <f t="shared" ref="BL839:BL902" si="1117">SUM(O839,R839,U839,AA839,AB839,AH839,AI839,AJ839,AK839,AR839,AS839,AT839,AU839,AV839,BD839,BE839,BF839,BG839,BH839,BI839)</f>
        <v>0.10756423313662557</v>
      </c>
      <c r="BM839" s="14">
        <f t="shared" ref="BM839:BM902" si="1118">SUM(S839:BI839)</f>
        <v>0.55449129183565649</v>
      </c>
      <c r="BN839" s="14">
        <f t="shared" ref="BN839:BN902" si="1119">SUM(M839:R839)</f>
        <v>0.43809180326318153</v>
      </c>
    </row>
    <row r="840" spans="1:66" x14ac:dyDescent="0.25">
      <c r="A840" t="s">
        <v>145</v>
      </c>
      <c r="B840" t="s">
        <v>427</v>
      </c>
      <c r="C840" t="s">
        <v>133</v>
      </c>
      <c r="D840" s="11">
        <v>44450</v>
      </c>
      <c r="E840" s="10">
        <f>VLOOKUP(A840,home!$A$2:$E$405,3,FALSE)</f>
        <v>1.4406000000000001</v>
      </c>
      <c r="F840" s="10">
        <f>VLOOKUP(B840,home!$B$2:$E$405,3,FALSE)</f>
        <v>1.1358999999999999</v>
      </c>
      <c r="G840" s="10">
        <f>VLOOKUP(C840,away!$B$2:$E$405,4,FALSE)</f>
        <v>1.3448</v>
      </c>
      <c r="H840" s="10">
        <f>VLOOKUP(A840,away!$A$2:$E$405,3,FALSE)</f>
        <v>1.2678</v>
      </c>
      <c r="I840" s="10">
        <f>VLOOKUP(C840,away!$B$2:$E$405,3,FALSE)</f>
        <v>0.79079999999999995</v>
      </c>
      <c r="J840" s="10">
        <f>VLOOKUP(B840,home!$B$2:$E$405,4,FALSE)</f>
        <v>0.71709999999999996</v>
      </c>
      <c r="K840" s="12">
        <f t="shared" si="1064"/>
        <v>2.2006005157919999</v>
      </c>
      <c r="L840" s="12">
        <f t="shared" si="1065"/>
        <v>0.71894742170399994</v>
      </c>
      <c r="M840" s="13">
        <f t="shared" si="1066"/>
        <v>5.3958074209875362E-2</v>
      </c>
      <c r="N840" s="13">
        <f t="shared" si="1067"/>
        <v>0.11874016593739471</v>
      </c>
      <c r="O840" s="13">
        <f t="shared" si="1068"/>
        <v>3.8793018333302981E-2</v>
      </c>
      <c r="P840" s="13">
        <f t="shared" si="1069"/>
        <v>8.5367936153395052E-2</v>
      </c>
      <c r="Q840" s="13">
        <f t="shared" si="1070"/>
        <v>0.13064983520352927</v>
      </c>
      <c r="R840" s="13">
        <f t="shared" si="1071"/>
        <v>1.3945070255422088E-2</v>
      </c>
      <c r="S840" s="13">
        <f t="shared" si="1072"/>
        <v>3.3765495849351256E-2</v>
      </c>
      <c r="T840" s="13">
        <f t="shared" si="1073"/>
        <v>9.3930362165629847E-2</v>
      </c>
      <c r="U840" s="13">
        <f t="shared" si="1074"/>
        <v>3.0687528796837522E-2</v>
      </c>
      <c r="V840" s="13">
        <f t="shared" si="1075"/>
        <v>5.935659277162747E-3</v>
      </c>
      <c r="W840" s="13">
        <f t="shared" si="1076"/>
        <v>9.583603157900876E-2</v>
      </c>
      <c r="X840" s="13">
        <f t="shared" si="1077"/>
        <v>6.8901067810071465E-2</v>
      </c>
      <c r="Y840" s="13">
        <f t="shared" si="1078"/>
        <v>2.4768122527351669E-2</v>
      </c>
      <c r="Z840" s="13">
        <f t="shared" si="1079"/>
        <v>3.3419241018722836E-3</v>
      </c>
      <c r="AA840" s="13">
        <f t="shared" si="1080"/>
        <v>7.3542399023178631E-3</v>
      </c>
      <c r="AB840" s="13">
        <f t="shared" si="1081"/>
        <v>8.0918720611493997E-3</v>
      </c>
      <c r="AC840" s="13">
        <f t="shared" si="1082"/>
        <v>5.8693136942561375E-4</v>
      </c>
      <c r="AD840" s="13">
        <f t="shared" si="1083"/>
        <v>5.2724205131056287E-2</v>
      </c>
      <c r="AE840" s="13">
        <f t="shared" si="1084"/>
        <v>3.7905931340365719E-2</v>
      </c>
      <c r="AF840" s="13">
        <f t="shared" si="1085"/>
        <v>1.362618580222239E-2</v>
      </c>
      <c r="AG840" s="13">
        <f t="shared" si="1086"/>
        <v>3.265503716722479E-3</v>
      </c>
      <c r="AH840" s="13">
        <f t="shared" si="1087"/>
        <v>6.0066692914288343E-4</v>
      </c>
      <c r="AI840" s="13">
        <f t="shared" si="1088"/>
        <v>1.3218279540910258E-3</v>
      </c>
      <c r="AJ840" s="13">
        <f t="shared" si="1089"/>
        <v>1.4544076387804981E-3</v>
      </c>
      <c r="AK840" s="13">
        <f t="shared" si="1090"/>
        <v>1.0668567333573962E-3</v>
      </c>
      <c r="AL840" s="13">
        <f t="shared" si="1091"/>
        <v>3.714374199246742E-5</v>
      </c>
      <c r="AM840" s="13">
        <f t="shared" si="1092"/>
        <v>2.3204982601225121E-2</v>
      </c>
      <c r="AN840" s="13">
        <f t="shared" si="1093"/>
        <v>1.6683162411836979E-2</v>
      </c>
      <c r="AO840" s="13">
        <f t="shared" si="1094"/>
        <v>5.9971583009296395E-3</v>
      </c>
      <c r="AP840" s="13">
        <f t="shared" si="1095"/>
        <v>1.4372138326680353E-3</v>
      </c>
      <c r="AQ840" s="13">
        <f t="shared" si="1096"/>
        <v>2.5832029485850196E-4</v>
      </c>
      <c r="AR840" s="13">
        <f t="shared" si="1097"/>
        <v>8.63695880020271E-5</v>
      </c>
      <c r="AS840" s="13">
        <f t="shared" si="1098"/>
        <v>1.9006495990600333E-4</v>
      </c>
      <c r="AT840" s="13">
        <f t="shared" si="1099"/>
        <v>2.0912852440156841E-4</v>
      </c>
      <c r="AU840" s="13">
        <f t="shared" si="1100"/>
        <v>1.5340277955497043E-4</v>
      </c>
      <c r="AV840" s="13">
        <f t="shared" si="1101"/>
        <v>8.4394558953148623E-5</v>
      </c>
      <c r="AW840" s="13">
        <f t="shared" si="1102"/>
        <v>1.6323808609963338E-6</v>
      </c>
      <c r="AX840" s="13">
        <f t="shared" si="1103"/>
        <v>8.5108161135333954E-3</v>
      </c>
      <c r="AY840" s="13">
        <f t="shared" si="1104"/>
        <v>6.1188293014216924E-3</v>
      </c>
      <c r="AZ840" s="13">
        <f t="shared" si="1105"/>
        <v>2.1995582750520062E-3</v>
      </c>
      <c r="BA840" s="13">
        <f t="shared" si="1106"/>
        <v>5.2712225024544577E-4</v>
      </c>
      <c r="BB840" s="13">
        <f t="shared" si="1107"/>
        <v>9.4743295684193463E-5</v>
      </c>
      <c r="BC840" s="13">
        <f t="shared" si="1108"/>
        <v>1.3623089631178125E-5</v>
      </c>
      <c r="BD840" s="13">
        <f t="shared" si="1109"/>
        <v>1.0349198767949012E-5</v>
      </c>
      <c r="BE840" s="13">
        <f t="shared" si="1110"/>
        <v>2.2774452146782521E-5</v>
      </c>
      <c r="BF840" s="13">
        <f t="shared" si="1111"/>
        <v>2.5058735570544924E-5</v>
      </c>
      <c r="BG840" s="13">
        <f t="shared" si="1112"/>
        <v>1.8381422140545497E-5</v>
      </c>
      <c r="BH840" s="13">
        <f t="shared" si="1113"/>
        <v>1.0112541760868731E-5</v>
      </c>
      <c r="BI840" s="13">
        <f t="shared" si="1114"/>
        <v>4.4507329229871714E-6</v>
      </c>
      <c r="BJ840" s="14">
        <f t="shared" si="1115"/>
        <v>0.70539294098043881</v>
      </c>
      <c r="BK840" s="14">
        <f t="shared" si="1116"/>
        <v>0.18577006990262418</v>
      </c>
      <c r="BL840" s="14">
        <f t="shared" si="1117"/>
        <v>0.10412997609852905</v>
      </c>
      <c r="BM840" s="14">
        <f t="shared" si="1118"/>
        <v>0.55106361406998439</v>
      </c>
      <c r="BN840" s="14">
        <f t="shared" si="1119"/>
        <v>0.44145410009291947</v>
      </c>
    </row>
    <row r="841" spans="1:66" x14ac:dyDescent="0.25">
      <c r="A841" t="s">
        <v>145</v>
      </c>
      <c r="B841" t="s">
        <v>432</v>
      </c>
      <c r="C841" t="s">
        <v>349</v>
      </c>
      <c r="D841" s="11">
        <v>44450</v>
      </c>
      <c r="E841" s="10">
        <f>VLOOKUP(A841,home!$A$2:$E$405,3,FALSE)</f>
        <v>1.4406000000000001</v>
      </c>
      <c r="F841" s="10">
        <f>VLOOKUP(B841,home!$B$2:$E$405,3,FALSE)</f>
        <v>1.0578000000000001</v>
      </c>
      <c r="G841" s="10">
        <f>VLOOKUP(C841,away!$B$2:$E$405,4,FALSE)</f>
        <v>1.0097</v>
      </c>
      <c r="H841" s="10">
        <f>VLOOKUP(A841,away!$A$2:$E$405,3,FALSE)</f>
        <v>1.2678</v>
      </c>
      <c r="I841" s="10">
        <f>VLOOKUP(C841,away!$B$2:$E$405,3,FALSE)</f>
        <v>0.78879999999999995</v>
      </c>
      <c r="J841" s="10">
        <f>VLOOKUP(B841,home!$B$2:$E$405,4,FALSE)</f>
        <v>1.9156</v>
      </c>
      <c r="K841" s="12">
        <f t="shared" si="1064"/>
        <v>1.5386481867960002</v>
      </c>
      <c r="L841" s="12">
        <f t="shared" si="1065"/>
        <v>1.9156778499839999</v>
      </c>
      <c r="M841" s="13">
        <f t="shared" si="1066"/>
        <v>3.1608600212951768E-2</v>
      </c>
      <c r="N841" s="13">
        <f t="shared" si="1067"/>
        <v>4.8634515404817905E-2</v>
      </c>
      <c r="O841" s="13">
        <f t="shared" si="1068"/>
        <v>6.055189529695125E-2</v>
      </c>
      <c r="P841" s="13">
        <f t="shared" si="1069"/>
        <v>9.316806390571529E-2</v>
      </c>
      <c r="Q841" s="13">
        <f t="shared" si="1070"/>
        <v>3.7415704471662613E-2</v>
      </c>
      <c r="R841" s="13">
        <f t="shared" si="1071"/>
        <v>5.7998962297459933E-2</v>
      </c>
      <c r="S841" s="13">
        <f t="shared" si="1072"/>
        <v>6.8654480690849007E-2</v>
      </c>
      <c r="T841" s="13">
        <f t="shared" si="1073"/>
        <v>7.1676436297911372E-2</v>
      </c>
      <c r="U841" s="13">
        <f t="shared" si="1074"/>
        <v>8.9239998175036306E-2</v>
      </c>
      <c r="V841" s="13">
        <f t="shared" si="1075"/>
        <v>2.248475626297625E-2</v>
      </c>
      <c r="W841" s="13">
        <f t="shared" si="1076"/>
        <v>1.9189868614339561E-2</v>
      </c>
      <c r="X841" s="13">
        <f t="shared" si="1077"/>
        <v>3.6761606248593447E-2</v>
      </c>
      <c r="Y841" s="13">
        <f t="shared" si="1078"/>
        <v>3.5211697410131942E-2</v>
      </c>
      <c r="Z841" s="13">
        <f t="shared" si="1079"/>
        <v>3.7035775798433708E-2</v>
      </c>
      <c r="AA841" s="13">
        <f t="shared" si="1080"/>
        <v>5.6985029278843219E-2</v>
      </c>
      <c r="AB841" s="13">
        <f t="shared" si="1081"/>
        <v>4.3839955987204554E-2</v>
      </c>
      <c r="AC841" s="13">
        <f t="shared" si="1082"/>
        <v>4.1421899307071816E-3</v>
      </c>
      <c r="AD841" s="13">
        <f t="shared" si="1083"/>
        <v>7.3816141370767604E-3</v>
      </c>
      <c r="AE841" s="13">
        <f t="shared" si="1084"/>
        <v>1.4140794699526707E-2</v>
      </c>
      <c r="AF841" s="13">
        <f t="shared" si="1085"/>
        <v>1.3544603593527235E-2</v>
      </c>
      <c r="AG841" s="13">
        <f t="shared" si="1086"/>
        <v>8.649032363644605E-3</v>
      </c>
      <c r="AH841" s="13">
        <f t="shared" si="1087"/>
        <v>1.7737153838508234E-2</v>
      </c>
      <c r="AI841" s="13">
        <f t="shared" si="1088"/>
        <v>2.7291239592542409E-2</v>
      </c>
      <c r="AJ841" s="13">
        <f t="shared" si="1089"/>
        <v>2.0995808157240298E-2</v>
      </c>
      <c r="AK841" s="13">
        <f t="shared" si="1090"/>
        <v>1.0768387383818152E-2</v>
      </c>
      <c r="AL841" s="13">
        <f t="shared" si="1091"/>
        <v>4.883731814426947E-4</v>
      </c>
      <c r="AM841" s="13">
        <f t="shared" si="1092"/>
        <v>2.2715414415281758E-3</v>
      </c>
      <c r="AN841" s="13">
        <f t="shared" si="1093"/>
        <v>4.3515416248562514E-3</v>
      </c>
      <c r="AO841" s="13">
        <f t="shared" si="1094"/>
        <v>4.1680759520102539E-3</v>
      </c>
      <c r="AP841" s="13">
        <f t="shared" si="1095"/>
        <v>2.6615635927723391E-3</v>
      </c>
      <c r="AQ841" s="13">
        <f t="shared" si="1096"/>
        <v>1.2746746052494508E-3</v>
      </c>
      <c r="AR841" s="13">
        <f t="shared" si="1097"/>
        <v>6.7957345460377848E-3</v>
      </c>
      <c r="AS841" s="13">
        <f t="shared" si="1098"/>
        <v>1.0456244637207977E-2</v>
      </c>
      <c r="AT841" s="13">
        <f t="shared" si="1099"/>
        <v>8.0442409258677291E-3</v>
      </c>
      <c r="AU841" s="13">
        <f t="shared" si="1100"/>
        <v>4.1257522382455196E-3</v>
      </c>
      <c r="AV841" s="13">
        <f t="shared" si="1101"/>
        <v>1.5870203001365024E-3</v>
      </c>
      <c r="AW841" s="13">
        <f t="shared" si="1102"/>
        <v>3.998629018679953E-5</v>
      </c>
      <c r="AX841" s="13">
        <f t="shared" si="1103"/>
        <v>5.8251718670655024E-4</v>
      </c>
      <c r="AY841" s="13">
        <f t="shared" si="1104"/>
        <v>1.1159152718087323E-3</v>
      </c>
      <c r="AZ841" s="13">
        <f t="shared" si="1105"/>
        <v>1.0688670843314318E-3</v>
      </c>
      <c r="BA841" s="13">
        <f t="shared" si="1106"/>
        <v>6.8253499934356812E-4</v>
      </c>
      <c r="BB841" s="13">
        <f t="shared" si="1107"/>
        <v>3.2687929502032926E-4</v>
      </c>
      <c r="BC841" s="13">
        <f t="shared" si="1108"/>
        <v>1.2523908501776607E-4</v>
      </c>
      <c r="BD841" s="13">
        <f t="shared" si="1109"/>
        <v>2.1697396907026066E-3</v>
      </c>
      <c r="BE841" s="13">
        <f t="shared" si="1110"/>
        <v>3.3384660409188803E-3</v>
      </c>
      <c r="BF841" s="13">
        <f t="shared" si="1111"/>
        <v>2.5683623602699287E-3</v>
      </c>
      <c r="BG841" s="13">
        <f t="shared" si="1112"/>
        <v>1.3172686962214738E-3</v>
      </c>
      <c r="BH841" s="13">
        <f t="shared" si="1113"/>
        <v>5.0670327274107555E-4</v>
      </c>
      <c r="BI841" s="13">
        <f t="shared" si="1114"/>
        <v>1.55927614369331E-4</v>
      </c>
      <c r="BJ841" s="14">
        <f t="shared" si="1115"/>
        <v>0.31123522337987697</v>
      </c>
      <c r="BK841" s="14">
        <f t="shared" si="1116"/>
        <v>0.22166237945645093</v>
      </c>
      <c r="BL841" s="14">
        <f t="shared" si="1117"/>
        <v>0.42647389033032312</v>
      </c>
      <c r="BM841" s="14">
        <f t="shared" si="1118"/>
        <v>0.66595359839390411</v>
      </c>
      <c r="BN841" s="14">
        <f t="shared" si="1119"/>
        <v>0.32937774158955874</v>
      </c>
    </row>
    <row r="842" spans="1:66" x14ac:dyDescent="0.25">
      <c r="A842" t="s">
        <v>145</v>
      </c>
      <c r="B842" t="s">
        <v>433</v>
      </c>
      <c r="C842" t="s">
        <v>404</v>
      </c>
      <c r="D842" s="11">
        <v>44450</v>
      </c>
      <c r="E842" s="10">
        <f>VLOOKUP(A842,home!$A$2:$E$405,3,FALSE)</f>
        <v>1.4406000000000001</v>
      </c>
      <c r="F842" s="10">
        <f>VLOOKUP(B842,home!$B$2:$E$405,3,FALSE)</f>
        <v>0.82640000000000002</v>
      </c>
      <c r="G842" s="10">
        <f>VLOOKUP(C842,away!$B$2:$E$405,4,FALSE)</f>
        <v>0.69420000000000004</v>
      </c>
      <c r="H842" s="10">
        <f>VLOOKUP(A842,away!$A$2:$E$405,3,FALSE)</f>
        <v>1.2678</v>
      </c>
      <c r="I842" s="10">
        <f>VLOOKUP(C842,away!$B$2:$E$405,3,FALSE)</f>
        <v>1.0892999999999999</v>
      </c>
      <c r="J842" s="10">
        <f>VLOOKUP(B842,home!$B$2:$E$405,4,FALSE)</f>
        <v>1.3522000000000001</v>
      </c>
      <c r="K842" s="12">
        <f t="shared" si="1064"/>
        <v>0.82645331932800015</v>
      </c>
      <c r="L842" s="12">
        <f t="shared" si="1065"/>
        <v>1.867407860988</v>
      </c>
      <c r="M842" s="13">
        <f t="shared" si="1066"/>
        <v>6.761934418292842E-2</v>
      </c>
      <c r="N842" s="13">
        <f t="shared" si="1067"/>
        <v>5.5884231450763697E-2</v>
      </c>
      <c r="O842" s="13">
        <f t="shared" si="1068"/>
        <v>0.12627289488205373</v>
      </c>
      <c r="P842" s="13">
        <f t="shared" si="1069"/>
        <v>0.10435865311642895</v>
      </c>
      <c r="Q842" s="13">
        <f t="shared" si="1070"/>
        <v>2.3092854290288935E-2</v>
      </c>
      <c r="R842" s="13">
        <f t="shared" si="1071"/>
        <v>0.11790149826622927</v>
      </c>
      <c r="S842" s="13">
        <f t="shared" si="1072"/>
        <v>4.026484067492879E-2</v>
      </c>
      <c r="T842" s="13">
        <f t="shared" si="1073"/>
        <v>4.3123777634336016E-2</v>
      </c>
      <c r="U842" s="13">
        <f t="shared" si="1074"/>
        <v>9.7440084595869642E-2</v>
      </c>
      <c r="V842" s="13">
        <f t="shared" si="1075"/>
        <v>6.9046391508186707E-3</v>
      </c>
      <c r="W842" s="13">
        <f t="shared" si="1076"/>
        <v>6.3617220269890466E-3</v>
      </c>
      <c r="X842" s="13">
        <f t="shared" si="1077"/>
        <v>1.1879929722619859E-2</v>
      </c>
      <c r="Y842" s="13">
        <f t="shared" si="1078"/>
        <v>1.1092337076002658E-2</v>
      </c>
      <c r="Z842" s="13">
        <f t="shared" si="1079"/>
        <v>7.3390061561539863E-2</v>
      </c>
      <c r="AA842" s="13">
        <f t="shared" si="1080"/>
        <v>6.06534599832209E-2</v>
      </c>
      <c r="AB842" s="13">
        <f t="shared" si="1081"/>
        <v>2.5063626665930466E-2</v>
      </c>
      <c r="AC842" s="13">
        <f t="shared" si="1082"/>
        <v>6.660065721033685E-4</v>
      </c>
      <c r="AD842" s="13">
        <f t="shared" si="1083"/>
        <v>1.3144165714617875E-3</v>
      </c>
      <c r="AE842" s="13">
        <f t="shared" si="1084"/>
        <v>2.4545518381606374E-3</v>
      </c>
      <c r="AF842" s="13">
        <f t="shared" si="1085"/>
        <v>2.2918246988918598E-3</v>
      </c>
      <c r="AG842" s="13">
        <f t="shared" si="1086"/>
        <v>1.4265904862390385E-3</v>
      </c>
      <c r="AH842" s="13">
        <f t="shared" si="1087"/>
        <v>3.4262294469603209E-2</v>
      </c>
      <c r="AI842" s="13">
        <f t="shared" si="1088"/>
        <v>2.8316186992196953E-2</v>
      </c>
      <c r="AJ842" s="13">
        <f t="shared" si="1089"/>
        <v>1.1701003365206753E-2</v>
      </c>
      <c r="AK842" s="13">
        <f t="shared" si="1090"/>
        <v>3.2234443568810744E-3</v>
      </c>
      <c r="AL842" s="13">
        <f t="shared" si="1091"/>
        <v>4.1114595044501878E-5</v>
      </c>
      <c r="AM842" s="13">
        <f t="shared" si="1092"/>
        <v>2.1726078769286486E-4</v>
      </c>
      <c r="AN842" s="13">
        <f t="shared" si="1093"/>
        <v>4.057145028221008E-4</v>
      </c>
      <c r="AO842" s="13">
        <f t="shared" si="1094"/>
        <v>3.7881722594341457E-4</v>
      </c>
      <c r="AP842" s="13">
        <f t="shared" si="1095"/>
        <v>2.3580208853479992E-4</v>
      </c>
      <c r="AQ842" s="13">
        <f t="shared" si="1096"/>
        <v>1.1008466844181846E-4</v>
      </c>
      <c r="AR842" s="13">
        <f t="shared" si="1097"/>
        <v>1.2796335605604541E-2</v>
      </c>
      <c r="AS842" s="13">
        <f t="shared" si="1098"/>
        <v>1.057557403648695E-2</v>
      </c>
      <c r="AT842" s="13">
        <f t="shared" si="1099"/>
        <v>4.3701091331268269E-3</v>
      </c>
      <c r="AU842" s="13">
        <f t="shared" si="1100"/>
        <v>1.2038970662994254E-3</v>
      </c>
      <c r="AV842" s="13">
        <f t="shared" si="1101"/>
        <v>2.4874118164310032E-4</v>
      </c>
      <c r="AW842" s="13">
        <f t="shared" si="1102"/>
        <v>1.762588885587493E-6</v>
      </c>
      <c r="AX842" s="13">
        <f t="shared" si="1103"/>
        <v>2.9925983191430664E-5</v>
      </c>
      <c r="AY842" s="13">
        <f t="shared" si="1104"/>
        <v>5.5884016259472381E-5</v>
      </c>
      <c r="AZ842" s="13">
        <f t="shared" si="1105"/>
        <v>5.217912563325997E-5</v>
      </c>
      <c r="BA842" s="13">
        <f t="shared" si="1106"/>
        <v>3.2479903129010045E-5</v>
      </c>
      <c r="BB842" s="13">
        <f t="shared" si="1107"/>
        <v>1.5163306606810525E-5</v>
      </c>
      <c r="BC842" s="13">
        <f t="shared" si="1108"/>
        <v>5.6632155912258509E-6</v>
      </c>
      <c r="BD842" s="13">
        <f t="shared" si="1109"/>
        <v>3.9826629502910937E-3</v>
      </c>
      <c r="BE842" s="13">
        <f t="shared" si="1110"/>
        <v>3.291485015032721E-3</v>
      </c>
      <c r="BF842" s="13">
        <f t="shared" si="1111"/>
        <v>1.3601293580960819E-3</v>
      </c>
      <c r="BG842" s="13">
        <f t="shared" si="1112"/>
        <v>3.7469447423798971E-4</v>
      </c>
      <c r="BH842" s="13">
        <f t="shared" si="1113"/>
        <v>7.7416872991961603E-5</v>
      </c>
      <c r="BI842" s="13">
        <f t="shared" si="1114"/>
        <v>1.2796286331240181E-5</v>
      </c>
      <c r="BJ842" s="14">
        <f t="shared" si="1115"/>
        <v>0.16046121061959973</v>
      </c>
      <c r="BK842" s="14">
        <f t="shared" si="1116"/>
        <v>0.21991048230851218</v>
      </c>
      <c r="BL842" s="14">
        <f t="shared" si="1117"/>
        <v>0.54312833555733397</v>
      </c>
      <c r="BM842" s="14">
        <f t="shared" si="1118"/>
        <v>0.50170649243091892</v>
      </c>
      <c r="BN842" s="14">
        <f t="shared" si="1119"/>
        <v>0.49512947618869302</v>
      </c>
    </row>
    <row r="843" spans="1:66" x14ac:dyDescent="0.25">
      <c r="A843" t="s">
        <v>145</v>
      </c>
      <c r="B843" t="s">
        <v>148</v>
      </c>
      <c r="C843" t="s">
        <v>434</v>
      </c>
      <c r="D843" s="11">
        <v>44450</v>
      </c>
      <c r="E843" s="10">
        <f>VLOOKUP(A843,home!$A$2:$E$405,3,FALSE)</f>
        <v>1.4406000000000001</v>
      </c>
      <c r="F843" s="10">
        <f>VLOOKUP(B843,home!$B$2:$E$405,3,FALSE)</f>
        <v>1.1043000000000001</v>
      </c>
      <c r="G843" s="10">
        <f>VLOOKUP(C843,away!$B$2:$E$405,4,FALSE)</f>
        <v>1.0728</v>
      </c>
      <c r="H843" s="10">
        <f>VLOOKUP(A843,away!$A$2:$E$405,3,FALSE)</f>
        <v>1.2678</v>
      </c>
      <c r="I843" s="10">
        <f>VLOOKUP(C843,away!$B$2:$E$405,3,FALSE)</f>
        <v>0.71709999999999996</v>
      </c>
      <c r="J843" s="10">
        <f>VLOOKUP(B843,home!$B$2:$E$405,4,FALSE)</f>
        <v>0.64539999999999997</v>
      </c>
      <c r="K843" s="12">
        <f t="shared" si="1064"/>
        <v>1.7066687934240001</v>
      </c>
      <c r="L843" s="12">
        <f t="shared" si="1065"/>
        <v>0.58675855585199999</v>
      </c>
      <c r="M843" s="13">
        <f t="shared" si="1066"/>
        <v>0.10091998041478852</v>
      </c>
      <c r="N843" s="13">
        <f t="shared" si="1067"/>
        <v>0.17223698120688083</v>
      </c>
      <c r="O843" s="13">
        <f t="shared" si="1068"/>
        <v>5.9215661964793422E-2</v>
      </c>
      <c r="P843" s="13">
        <f t="shared" si="1069"/>
        <v>0.10106152235725745</v>
      </c>
      <c r="Q843" s="13">
        <f t="shared" si="1070"/>
        <v>0.1469757404496698</v>
      </c>
      <c r="R843" s="13">
        <f t="shared" si="1071"/>
        <v>1.7372648149141197E-2</v>
      </c>
      <c r="S843" s="13">
        <f t="shared" si="1072"/>
        <v>2.530081570366071E-2</v>
      </c>
      <c r="T843" s="13">
        <f t="shared" si="1073"/>
        <v>8.6239273211526607E-2</v>
      </c>
      <c r="U843" s="13">
        <f t="shared" si="1074"/>
        <v>2.9649356455274493E-2</v>
      </c>
      <c r="V843" s="13">
        <f t="shared" si="1075"/>
        <v>2.8151445018156978E-3</v>
      </c>
      <c r="W843" s="13">
        <f t="shared" si="1076"/>
        <v>8.361296987194565E-2</v>
      </c>
      <c r="X843" s="13">
        <f t="shared" si="1077"/>
        <v>4.9060625452559604E-2</v>
      </c>
      <c r="Y843" s="13">
        <f t="shared" si="1078"/>
        <v>1.4393370869869873E-2</v>
      </c>
      <c r="Z843" s="13">
        <f t="shared" si="1079"/>
        <v>3.3978499797716701E-3</v>
      </c>
      <c r="AA843" s="13">
        <f t="shared" si="1080"/>
        <v>5.7990045252126789E-3</v>
      </c>
      <c r="AB843" s="13">
        <f t="shared" si="1081"/>
        <v>4.9484900280525211E-3</v>
      </c>
      <c r="AC843" s="13">
        <f t="shared" si="1082"/>
        <v>1.7619329928513053E-4</v>
      </c>
      <c r="AD843" s="13">
        <f t="shared" si="1083"/>
        <v>3.5674911601487697E-2</v>
      </c>
      <c r="AE843" s="13">
        <f t="shared" si="1084"/>
        <v>2.0932559611436675E-2</v>
      </c>
      <c r="AF843" s="13">
        <f t="shared" si="1085"/>
        <v>6.1411792239462427E-3</v>
      </c>
      <c r="AG843" s="13">
        <f t="shared" si="1086"/>
        <v>1.2011298175570015E-3</v>
      </c>
      <c r="AH843" s="13">
        <f t="shared" si="1087"/>
        <v>4.9842938678314294E-4</v>
      </c>
      <c r="AI843" s="13">
        <f t="shared" si="1088"/>
        <v>8.5065388014825077E-4</v>
      </c>
      <c r="AJ843" s="13">
        <f t="shared" si="1089"/>
        <v>7.258922156270297E-4</v>
      </c>
      <c r="AK843" s="13">
        <f t="shared" si="1090"/>
        <v>4.1295253060001901E-4</v>
      </c>
      <c r="AL843" s="13">
        <f t="shared" si="1091"/>
        <v>7.0576165321149333E-6</v>
      </c>
      <c r="AM843" s="13">
        <f t="shared" si="1092"/>
        <v>1.2177051667683767E-2</v>
      </c>
      <c r="AN843" s="13">
        <f t="shared" si="1093"/>
        <v>7.1449892510653144E-3</v>
      </c>
      <c r="AO843" s="13">
        <f t="shared" si="1094"/>
        <v>2.0961917872665734E-3</v>
      </c>
      <c r="AP843" s="13">
        <f t="shared" si="1095"/>
        <v>4.099861552951192E-4</v>
      </c>
      <c r="AQ843" s="13">
        <f t="shared" si="1096"/>
        <v>6.0140721100069457E-5</v>
      </c>
      <c r="AR843" s="13">
        <f t="shared" si="1097"/>
        <v>5.8491541436614984E-5</v>
      </c>
      <c r="AS843" s="13">
        <f t="shared" si="1098"/>
        <v>9.9825688449137597E-5</v>
      </c>
      <c r="AT843" s="13">
        <f t="shared" si="1099"/>
        <v>8.5184693629104921E-5</v>
      </c>
      <c r="AU843" s="13">
        <f t="shared" si="1100"/>
        <v>4.8460686098059205E-5</v>
      </c>
      <c r="AV843" s="13">
        <f t="shared" si="1101"/>
        <v>2.0676585167868486E-5</v>
      </c>
      <c r="AW843" s="13">
        <f t="shared" si="1102"/>
        <v>1.9631985989123898E-7</v>
      </c>
      <c r="AX843" s="13">
        <f t="shared" si="1103"/>
        <v>3.4636990128579267E-3</v>
      </c>
      <c r="AY843" s="13">
        <f t="shared" si="1104"/>
        <v>2.0323550306905148E-3</v>
      </c>
      <c r="AZ843" s="13">
        <f t="shared" si="1105"/>
        <v>5.9625085139325678E-4</v>
      </c>
      <c r="BA843" s="13">
        <f t="shared" si="1106"/>
        <v>1.1661842949634428E-4</v>
      </c>
      <c r="BB843" s="13">
        <f t="shared" si="1107"/>
        <v>1.7106715319250805E-5</v>
      </c>
      <c r="BC843" s="13">
        <f t="shared" si="1108"/>
        <v>2.0075023152189778E-6</v>
      </c>
      <c r="BD843" s="13">
        <f t="shared" si="1109"/>
        <v>5.7200687304842703E-6</v>
      </c>
      <c r="BE843" s="13">
        <f t="shared" si="1110"/>
        <v>9.7622627985579419E-6</v>
      </c>
      <c r="BF843" s="13">
        <f t="shared" si="1111"/>
        <v>8.3304746357514441E-6</v>
      </c>
      <c r="BG843" s="13">
        <f t="shared" si="1112"/>
        <v>4.7391203650823851E-6</v>
      </c>
      <c r="BH843" s="13">
        <f t="shared" si="1113"/>
        <v>2.0220272088415657E-6</v>
      </c>
      <c r="BI843" s="13">
        <f t="shared" si="1114"/>
        <v>6.9018614735682641E-7</v>
      </c>
      <c r="BJ843" s="14">
        <f t="shared" si="1115"/>
        <v>0.64458513844136367</v>
      </c>
      <c r="BK843" s="14">
        <f t="shared" si="1116"/>
        <v>0.23231306892403014</v>
      </c>
      <c r="BL843" s="14">
        <f t="shared" si="1117"/>
        <v>0.11981699247029959</v>
      </c>
      <c r="BM843" s="14">
        <f t="shared" si="1118"/>
        <v>0.40029835656210294</v>
      </c>
      <c r="BN843" s="14">
        <f t="shared" si="1119"/>
        <v>0.59778253454253127</v>
      </c>
    </row>
    <row r="844" spans="1:66" x14ac:dyDescent="0.25">
      <c r="A844" t="s">
        <v>145</v>
      </c>
      <c r="B844" t="s">
        <v>391</v>
      </c>
      <c r="C844" t="s">
        <v>371</v>
      </c>
      <c r="D844" s="11">
        <v>44450</v>
      </c>
      <c r="E844" s="10">
        <f>VLOOKUP(A844,home!$A$2:$E$405,3,FALSE)</f>
        <v>1.4406000000000001</v>
      </c>
      <c r="F844" s="10">
        <f>VLOOKUP(B844,home!$B$2:$E$405,3,FALSE)</f>
        <v>0.86770000000000003</v>
      </c>
      <c r="G844" s="10">
        <f>VLOOKUP(C844,away!$B$2:$E$405,4,FALSE)</f>
        <v>0.82040000000000002</v>
      </c>
      <c r="H844" s="10">
        <f>VLOOKUP(A844,away!$A$2:$E$405,3,FALSE)</f>
        <v>1.2678</v>
      </c>
      <c r="I844" s="10">
        <f>VLOOKUP(C844,away!$B$2:$E$405,3,FALSE)</f>
        <v>0.96799999999999997</v>
      </c>
      <c r="J844" s="10">
        <f>VLOOKUP(B844,home!$B$2:$E$405,4,FALSE)</f>
        <v>1.3409</v>
      </c>
      <c r="K844" s="12">
        <f t="shared" si="1064"/>
        <v>1.0255070718480002</v>
      </c>
      <c r="L844" s="12">
        <f t="shared" si="1065"/>
        <v>1.64559324336</v>
      </c>
      <c r="M844" s="13">
        <f t="shared" si="1066"/>
        <v>6.917606793889032E-2</v>
      </c>
      <c r="N844" s="13">
        <f t="shared" si="1067"/>
        <v>7.0940546873969723E-2</v>
      </c>
      <c r="O844" s="13">
        <f t="shared" si="1068"/>
        <v>0.11383567000245022</v>
      </c>
      <c r="P844" s="13">
        <f t="shared" si="1069"/>
        <v>0.11673928461606795</v>
      </c>
      <c r="Q844" s="13">
        <f t="shared" si="1070"/>
        <v>3.6375016250010252E-2</v>
      </c>
      <c r="R844" s="13">
        <f t="shared" si="1071"/>
        <v>9.3663604704695369E-2</v>
      </c>
      <c r="S844" s="13">
        <f t="shared" si="1072"/>
        <v>4.925135591947153E-2</v>
      </c>
      <c r="T844" s="13">
        <f t="shared" si="1073"/>
        <v>5.985848096812707E-2</v>
      </c>
      <c r="U844" s="13">
        <f t="shared" si="1074"/>
        <v>9.6052688999440708E-2</v>
      </c>
      <c r="V844" s="13">
        <f t="shared" si="1075"/>
        <v>9.2349986663171502E-3</v>
      </c>
      <c r="W844" s="13">
        <f t="shared" si="1076"/>
        <v>1.2434278800990479E-2</v>
      </c>
      <c r="X844" s="13">
        <f t="shared" si="1077"/>
        <v>2.046176518096441E-2</v>
      </c>
      <c r="Y844" s="13">
        <f t="shared" si="1078"/>
        <v>1.6835871264506974E-2</v>
      </c>
      <c r="Z844" s="13">
        <f t="shared" si="1079"/>
        <v>5.1377398350262858E-2</v>
      </c>
      <c r="AA844" s="13">
        <f t="shared" si="1080"/>
        <v>5.2687885341346337E-2</v>
      </c>
      <c r="AB844" s="13">
        <f t="shared" si="1081"/>
        <v>2.7015899509133627E-2</v>
      </c>
      <c r="AC844" s="13">
        <f t="shared" si="1082"/>
        <v>9.7404273061655244E-4</v>
      </c>
      <c r="AD844" s="13">
        <f t="shared" si="1083"/>
        <v>3.1878602109363515E-3</v>
      </c>
      <c r="AE844" s="13">
        <f t="shared" si="1084"/>
        <v>5.2459212238930445E-3</v>
      </c>
      <c r="AF844" s="13">
        <f t="shared" si="1085"/>
        <v>4.316326260618608E-3</v>
      </c>
      <c r="AG844" s="13">
        <f t="shared" si="1086"/>
        <v>2.3676391102037714E-3</v>
      </c>
      <c r="AH844" s="13">
        <f t="shared" si="1087"/>
        <v>2.1136574896651945E-2</v>
      </c>
      <c r="AI844" s="13">
        <f t="shared" si="1088"/>
        <v>2.1675707031161482E-2</v>
      </c>
      <c r="AJ844" s="13">
        <f t="shared" si="1089"/>
        <v>1.1114295423880762E-2</v>
      </c>
      <c r="AK844" s="13">
        <f t="shared" si="1090"/>
        <v>3.7992628519325292E-3</v>
      </c>
      <c r="AL844" s="13">
        <f t="shared" si="1091"/>
        <v>6.575051456125416E-5</v>
      </c>
      <c r="AM844" s="13">
        <f t="shared" si="1092"/>
        <v>6.5383463807561746E-4</v>
      </c>
      <c r="AN844" s="13">
        <f t="shared" si="1093"/>
        <v>1.0759458626919669E-3</v>
      </c>
      <c r="AO844" s="13">
        <f t="shared" si="1094"/>
        <v>8.8528462093352374E-4</v>
      </c>
      <c r="AP844" s="13">
        <f t="shared" si="1095"/>
        <v>4.8560613021957506E-4</v>
      </c>
      <c r="AQ844" s="13">
        <f t="shared" si="1096"/>
        <v>1.9977754170588229E-4</v>
      </c>
      <c r="AR844" s="13">
        <f t="shared" si="1097"/>
        <v>6.9564409675406122E-3</v>
      </c>
      <c r="AS844" s="13">
        <f t="shared" si="1098"/>
        <v>7.1338794071060417E-3</v>
      </c>
      <c r="AT844" s="13">
        <f t="shared" si="1099"/>
        <v>3.6579218908490323E-3</v>
      </c>
      <c r="AU844" s="13">
        <f t="shared" si="1100"/>
        <v>1.2504082557777637E-3</v>
      </c>
      <c r="AV844" s="13">
        <f t="shared" si="1101"/>
        <v>3.2057562724930488E-4</v>
      </c>
      <c r="AW844" s="13">
        <f t="shared" si="1102"/>
        <v>3.0821786677084589E-6</v>
      </c>
      <c r="AX844" s="13">
        <f t="shared" si="1103"/>
        <v>1.1175200752762053E-4</v>
      </c>
      <c r="AY844" s="13">
        <f t="shared" si="1104"/>
        <v>1.838983485193682E-4</v>
      </c>
      <c r="AZ844" s="13">
        <f t="shared" si="1105"/>
        <v>1.5131093989426741E-4</v>
      </c>
      <c r="BA844" s="13">
        <f t="shared" si="1106"/>
        <v>8.2998753445485818E-5</v>
      </c>
      <c r="BB844" s="13">
        <f t="shared" si="1107"/>
        <v>3.41455469692985E-5</v>
      </c>
      <c r="BC844" s="13">
        <f t="shared" si="1108"/>
        <v>1.1237936276701837E-5</v>
      </c>
      <c r="BD844" s="13">
        <f t="shared" si="1109"/>
        <v>1.9079120423362529E-3</v>
      </c>
      <c r="BE844" s="13">
        <f t="shared" si="1110"/>
        <v>1.9565772918797883E-3</v>
      </c>
      <c r="BF844" s="13">
        <f t="shared" si="1111"/>
        <v>1.0032419247199659E-3</v>
      </c>
      <c r="BG844" s="13">
        <f t="shared" si="1112"/>
        <v>3.4294389619157469E-4</v>
      </c>
      <c r="BH844" s="13">
        <f t="shared" si="1113"/>
        <v>8.7922847697891553E-5</v>
      </c>
      <c r="BI844" s="13">
        <f t="shared" si="1114"/>
        <v>1.8033100418240497E-5</v>
      </c>
      <c r="BJ844" s="14">
        <f t="shared" si="1115"/>
        <v>0.23589949847047995</v>
      </c>
      <c r="BK844" s="14">
        <f t="shared" si="1116"/>
        <v>0.24562539873444414</v>
      </c>
      <c r="BL844" s="14">
        <f t="shared" si="1117"/>
        <v>0.46561744601245941</v>
      </c>
      <c r="BM844" s="14">
        <f t="shared" si="1118"/>
        <v>0.49760873501171099</v>
      </c>
      <c r="BN844" s="14">
        <f t="shared" si="1119"/>
        <v>0.5007301903860838</v>
      </c>
    </row>
    <row r="845" spans="1:66" x14ac:dyDescent="0.25">
      <c r="A845" t="s">
        <v>21</v>
      </c>
      <c r="B845" t="s">
        <v>153</v>
      </c>
      <c r="C845" t="s">
        <v>167</v>
      </c>
      <c r="D845" s="11">
        <v>44450</v>
      </c>
      <c r="E845" s="10">
        <f>VLOOKUP(A845,home!$A$2:$E$405,3,FALSE)</f>
        <v>1.3974</v>
      </c>
      <c r="F845" s="10">
        <f>VLOOKUP(B845,home!$B$2:$E$405,3,FALSE)</f>
        <v>1.6572</v>
      </c>
      <c r="G845" s="10">
        <f>VLOOKUP(C845,away!$B$2:$E$405,4,FALSE)</f>
        <v>0.62619999999999998</v>
      </c>
      <c r="H845" s="10">
        <f>VLOOKUP(A845,away!$A$2:$E$405,3,FALSE)</f>
        <v>1.3632</v>
      </c>
      <c r="I845" s="10">
        <f>VLOOKUP(C845,away!$B$2:$E$405,3,FALSE)</f>
        <v>1.2030000000000001</v>
      </c>
      <c r="J845" s="10">
        <f>VLOOKUP(B845,home!$B$2:$E$405,4,FALSE)</f>
        <v>0.54049999999999998</v>
      </c>
      <c r="K845" s="12">
        <f t="shared" si="1064"/>
        <v>1.4501359755359999</v>
      </c>
      <c r="L845" s="12">
        <f t="shared" si="1065"/>
        <v>0.88638194879999999</v>
      </c>
      <c r="M845" s="13">
        <f t="shared" si="1066"/>
        <v>9.6663643012883313E-2</v>
      </c>
      <c r="N845" s="13">
        <f t="shared" si="1067"/>
        <v>0.14017542625935117</v>
      </c>
      <c r="O845" s="13">
        <f t="shared" si="1068"/>
        <v>8.5680908271867015E-2</v>
      </c>
      <c r="P845" s="13">
        <f t="shared" si="1069"/>
        <v>0.12424896750163437</v>
      </c>
      <c r="Q845" s="13">
        <f t="shared" si="1070"/>
        <v>0.10163671425238945</v>
      </c>
      <c r="R845" s="13">
        <f t="shared" si="1071"/>
        <v>3.797300522448576E-2</v>
      </c>
      <c r="S845" s="13">
        <f t="shared" si="1072"/>
        <v>3.9926609022910127E-2</v>
      </c>
      <c r="T845" s="13">
        <f t="shared" si="1073"/>
        <v>9.0088948848661698E-2</v>
      </c>
      <c r="U845" s="13">
        <f t="shared" si="1074"/>
        <v>5.5066020975243268E-2</v>
      </c>
      <c r="V845" s="13">
        <f t="shared" si="1075"/>
        <v>5.7022932445780581E-3</v>
      </c>
      <c r="W845" s="13">
        <f t="shared" si="1076"/>
        <v>4.9129018590887495E-2</v>
      </c>
      <c r="X845" s="13">
        <f t="shared" si="1077"/>
        <v>4.354707524122229E-2</v>
      </c>
      <c r="Y845" s="13">
        <f t="shared" si="1078"/>
        <v>1.9299670708427419E-2</v>
      </c>
      <c r="Z845" s="13">
        <f t="shared" si="1079"/>
        <v>1.1219528790890757E-2</v>
      </c>
      <c r="AA845" s="13">
        <f t="shared" si="1080"/>
        <v>1.6269842328232604E-2</v>
      </c>
      <c r="AB845" s="13">
        <f t="shared" si="1081"/>
        <v>1.1796741838234249E-2</v>
      </c>
      <c r="AC845" s="13">
        <f t="shared" si="1082"/>
        <v>4.5809884276755604E-4</v>
      </c>
      <c r="AD845" s="13">
        <f t="shared" si="1083"/>
        <v>1.7810939325355723E-2</v>
      </c>
      <c r="AE845" s="13">
        <f t="shared" si="1084"/>
        <v>1.5787295109167362E-2</v>
      </c>
      <c r="AF845" s="13">
        <f t="shared" si="1085"/>
        <v>6.9967867025722361E-3</v>
      </c>
      <c r="AG845" s="13">
        <f t="shared" si="1086"/>
        <v>2.0672751442546351E-3</v>
      </c>
      <c r="AH845" s="13">
        <f t="shared" si="1087"/>
        <v>2.4861969485718634E-3</v>
      </c>
      <c r="AI845" s="13">
        <f t="shared" si="1088"/>
        <v>3.6053236373918851E-3</v>
      </c>
      <c r="AJ845" s="13">
        <f t="shared" si="1089"/>
        <v>2.6141047550161415E-3</v>
      </c>
      <c r="AK845" s="13">
        <f t="shared" si="1090"/>
        <v>1.2636024496895432E-3</v>
      </c>
      <c r="AL845" s="13">
        <f t="shared" si="1091"/>
        <v>2.355314012734916E-5</v>
      </c>
      <c r="AM845" s="13">
        <f t="shared" si="1092"/>
        <v>5.1656567747574433E-3</v>
      </c>
      <c r="AN845" s="13">
        <f t="shared" si="1093"/>
        <v>4.5787449188414257E-3</v>
      </c>
      <c r="AO845" s="13">
        <f t="shared" si="1094"/>
        <v>2.02925842211038E-3</v>
      </c>
      <c r="AP845" s="13">
        <f t="shared" si="1095"/>
        <v>5.9956601160300388E-4</v>
      </c>
      <c r="AQ845" s="13">
        <f t="shared" si="1096"/>
        <v>1.3286112244972849E-4</v>
      </c>
      <c r="AR845" s="13">
        <f t="shared" si="1097"/>
        <v>4.407440192751485E-4</v>
      </c>
      <c r="AS845" s="13">
        <f t="shared" si="1098"/>
        <v>6.3913875835322498E-4</v>
      </c>
      <c r="AT845" s="13">
        <f t="shared" si="1099"/>
        <v>4.6341905342371095E-4</v>
      </c>
      <c r="AU845" s="13">
        <f t="shared" si="1100"/>
        <v>2.2400688037285433E-4</v>
      </c>
      <c r="AV845" s="13">
        <f t="shared" si="1101"/>
        <v>8.1210108999066246E-5</v>
      </c>
      <c r="AW845" s="13">
        <f t="shared" si="1102"/>
        <v>8.4096117303448753E-7</v>
      </c>
      <c r="AX845" s="13">
        <f t="shared" si="1103"/>
        <v>1.2484841210578391E-3</v>
      </c>
      <c r="AY845" s="13">
        <f t="shared" si="1104"/>
        <v>1.1066337882691024E-3</v>
      </c>
      <c r="AZ845" s="13">
        <f t="shared" si="1105"/>
        <v>4.9045010692694681E-4</v>
      </c>
      <c r="BA845" s="13">
        <f t="shared" si="1106"/>
        <v>1.4490870718902516E-4</v>
      </c>
      <c r="BB845" s="13">
        <f t="shared" si="1107"/>
        <v>3.2111115569074165E-5</v>
      </c>
      <c r="BC845" s="13">
        <f t="shared" si="1108"/>
        <v>5.6925426392515979E-6</v>
      </c>
      <c r="BD845" s="13">
        <f t="shared" si="1109"/>
        <v>6.5111257121175121E-5</v>
      </c>
      <c r="BE845" s="13">
        <f t="shared" si="1110"/>
        <v>9.4420176363790604E-5</v>
      </c>
      <c r="BF845" s="13">
        <f t="shared" si="1111"/>
        <v>6.8461047280793342E-5</v>
      </c>
      <c r="BG845" s="13">
        <f t="shared" si="1112"/>
        <v>3.3092609194916505E-5</v>
      </c>
      <c r="BH845" s="13">
        <f t="shared" si="1113"/>
        <v>1.1997195779475455E-5</v>
      </c>
      <c r="BI845" s="13">
        <f t="shared" si="1114"/>
        <v>3.4795130410732036E-6</v>
      </c>
      <c r="BJ845" s="14">
        <f t="shared" si="1115"/>
        <v>0.50207351781370269</v>
      </c>
      <c r="BK845" s="14">
        <f t="shared" si="1116"/>
        <v>0.26812979855316987</v>
      </c>
      <c r="BL845" s="14">
        <f t="shared" si="1117"/>
        <v>0.21888082704793754</v>
      </c>
      <c r="BM845" s="14">
        <f t="shared" si="1118"/>
        <v>0.41281921485599382</v>
      </c>
      <c r="BN845" s="14">
        <f t="shared" si="1119"/>
        <v>0.58637866452261111</v>
      </c>
    </row>
    <row r="846" spans="1:66" x14ac:dyDescent="0.25">
      <c r="A846" t="s">
        <v>21</v>
      </c>
      <c r="B846" t="s">
        <v>23</v>
      </c>
      <c r="C846" t="s">
        <v>150</v>
      </c>
      <c r="D846" s="11">
        <v>44450</v>
      </c>
      <c r="E846" s="10">
        <f>VLOOKUP(A846,home!$A$2:$E$405,3,FALSE)</f>
        <v>1.3974</v>
      </c>
      <c r="F846" s="10">
        <f>VLOOKUP(B846,home!$B$2:$E$405,3,FALSE)</f>
        <v>1.6194999999999999</v>
      </c>
      <c r="G846" s="10">
        <f>VLOOKUP(C846,away!$B$2:$E$405,4,FALSE)</f>
        <v>0.90390000000000004</v>
      </c>
      <c r="H846" s="10">
        <f>VLOOKUP(A846,away!$A$2:$E$405,3,FALSE)</f>
        <v>1.3632</v>
      </c>
      <c r="I846" s="10">
        <f>VLOOKUP(C846,away!$B$2:$E$405,3,FALSE)</f>
        <v>0.84940000000000004</v>
      </c>
      <c r="J846" s="10">
        <f>VLOOKUP(B846,home!$B$2:$E$405,4,FALSE)</f>
        <v>0.81079999999999997</v>
      </c>
      <c r="K846" s="12">
        <f t="shared" si="1064"/>
        <v>2.0456064182699998</v>
      </c>
      <c r="L846" s="12">
        <f t="shared" si="1065"/>
        <v>0.93882700646399997</v>
      </c>
      <c r="M846" s="13">
        <f t="shared" si="1066"/>
        <v>5.0568146095114411E-2</v>
      </c>
      <c r="N846" s="13">
        <f t="shared" si="1067"/>
        <v>0.10344252421218106</v>
      </c>
      <c r="O846" s="13">
        <f t="shared" si="1068"/>
        <v>4.7474741220910471E-2</v>
      </c>
      <c r="P846" s="13">
        <f t="shared" si="1069"/>
        <v>9.7114635347201786E-2</v>
      </c>
      <c r="Q846" s="13">
        <f t="shared" si="1070"/>
        <v>0.10580134572524372</v>
      </c>
      <c r="R846" s="13">
        <f t="shared" si="1071"/>
        <v>2.2285284591540219E-2</v>
      </c>
      <c r="S846" s="13">
        <f t="shared" si="1072"/>
        <v>4.6626449291222706E-2</v>
      </c>
      <c r="T846" s="13">
        <f t="shared" si="1073"/>
        <v>9.9329160687093285E-2</v>
      </c>
      <c r="U846" s="13">
        <f t="shared" si="1074"/>
        <v>4.55869211934282E-2</v>
      </c>
      <c r="V846" s="13">
        <f t="shared" si="1075"/>
        <v>9.9494136353367492E-3</v>
      </c>
      <c r="W846" s="13">
        <f t="shared" si="1076"/>
        <v>7.2142637292387263E-2</v>
      </c>
      <c r="X846" s="13">
        <f t="shared" si="1077"/>
        <v>6.7729456207630059E-2</v>
      </c>
      <c r="Y846" s="13">
        <f t="shared" si="1078"/>
        <v>3.1793121310421946E-2</v>
      </c>
      <c r="Z846" s="13">
        <f t="shared" si="1079"/>
        <v>6.974009007091336E-3</v>
      </c>
      <c r="AA846" s="13">
        <f t="shared" si="1080"/>
        <v>1.4266077585978826E-2</v>
      </c>
      <c r="AB846" s="13">
        <f t="shared" si="1081"/>
        <v>1.4591389936708037E-2</v>
      </c>
      <c r="AC846" s="13">
        <f t="shared" si="1082"/>
        <v>1.1942222423193076E-3</v>
      </c>
      <c r="AD846" s="13">
        <f t="shared" si="1083"/>
        <v>3.6893860469058022E-2</v>
      </c>
      <c r="AE846" s="13">
        <f t="shared" si="1084"/>
        <v>3.4636952581066249E-2</v>
      </c>
      <c r="AF846" s="13">
        <f t="shared" si="1085"/>
        <v>1.625905325235897E-2</v>
      </c>
      <c r="AG846" s="13">
        <f t="shared" si="1086"/>
        <v>5.0881460976169787E-3</v>
      </c>
      <c r="AH846" s="13">
        <f t="shared" si="1087"/>
        <v>1.6368469997951327E-3</v>
      </c>
      <c r="AI846" s="13">
        <f t="shared" si="1088"/>
        <v>3.3483447285069167E-3</v>
      </c>
      <c r="AJ846" s="13">
        <f t="shared" si="1089"/>
        <v>3.4246977336071347E-3</v>
      </c>
      <c r="AK846" s="13">
        <f t="shared" si="1090"/>
        <v>2.3351945548338257E-3</v>
      </c>
      <c r="AL846" s="13">
        <f t="shared" si="1091"/>
        <v>9.1738745864414537E-5</v>
      </c>
      <c r="AM846" s="13">
        <f t="shared" si="1092"/>
        <v>1.5094063554052576E-2</v>
      </c>
      <c r="AN846" s="13">
        <f t="shared" si="1093"/>
        <v>1.4170714501828545E-2</v>
      </c>
      <c r="AO846" s="13">
        <f t="shared" si="1094"/>
        <v>6.6519247376038418E-3</v>
      </c>
      <c r="AP846" s="13">
        <f t="shared" si="1095"/>
        <v>2.0816688628761478E-3</v>
      </c>
      <c r="AQ846" s="13">
        <f t="shared" si="1096"/>
        <v>4.8858173674583315E-4</v>
      </c>
      <c r="AR846" s="13">
        <f t="shared" si="1097"/>
        <v>3.0734323377144888E-4</v>
      </c>
      <c r="AS846" s="13">
        <f t="shared" si="1098"/>
        <v>6.2870329161473278E-4</v>
      </c>
      <c r="AT846" s="13">
        <f t="shared" si="1099"/>
        <v>6.4303974425728642E-4</v>
      </c>
      <c r="AU846" s="13">
        <f t="shared" si="1100"/>
        <v>4.3846874268513476E-4</v>
      </c>
      <c r="AV846" s="13">
        <f t="shared" si="1101"/>
        <v>2.2423361856187228E-4</v>
      </c>
      <c r="AW846" s="13">
        <f t="shared" si="1102"/>
        <v>4.8939322147993831E-6</v>
      </c>
      <c r="AX846" s="13">
        <f t="shared" si="1103"/>
        <v>5.1460855473242058E-3</v>
      </c>
      <c r="AY846" s="13">
        <f t="shared" si="1104"/>
        <v>4.8312840894020395E-3</v>
      </c>
      <c r="AZ846" s="13">
        <f t="shared" si="1105"/>
        <v>2.2678699895152341E-3</v>
      </c>
      <c r="BA846" s="13">
        <f t="shared" si="1106"/>
        <v>7.0971253110204346E-4</v>
      </c>
      <c r="BB846" s="13">
        <f t="shared" si="1107"/>
        <v>1.6657432275612996E-4</v>
      </c>
      <c r="BC846" s="13">
        <f t="shared" si="1108"/>
        <v>3.1276894557381136E-5</v>
      </c>
      <c r="BD846" s="13">
        <f t="shared" si="1109"/>
        <v>4.8090354686435769E-5</v>
      </c>
      <c r="BE846" s="13">
        <f t="shared" si="1110"/>
        <v>9.8373938203453771E-5</v>
      </c>
      <c r="BF846" s="13">
        <f t="shared" si="1111"/>
        <v>1.006171796897407E-4</v>
      </c>
      <c r="BG846" s="13">
        <f t="shared" si="1112"/>
        <v>6.8607716187186476E-5</v>
      </c>
      <c r="BH846" s="13">
        <f t="shared" si="1113"/>
        <v>3.5086096143838817E-5</v>
      </c>
      <c r="BI846" s="13">
        <f t="shared" si="1114"/>
        <v>1.435446869277499E-5</v>
      </c>
      <c r="BJ846" s="14">
        <f t="shared" si="1115"/>
        <v>0.6247560146028216</v>
      </c>
      <c r="BK846" s="14">
        <f t="shared" si="1116"/>
        <v>0.21037588944646138</v>
      </c>
      <c r="BL846" s="14">
        <f t="shared" si="1117"/>
        <v>0.15755641692980266</v>
      </c>
      <c r="BM846" s="14">
        <f t="shared" si="1118"/>
        <v>0.5681492626367981</v>
      </c>
      <c r="BN846" s="14">
        <f t="shared" si="1119"/>
        <v>0.42668667719219167</v>
      </c>
    </row>
    <row r="847" spans="1:66" x14ac:dyDescent="0.25">
      <c r="A847" t="s">
        <v>154</v>
      </c>
      <c r="B847" t="s">
        <v>174</v>
      </c>
      <c r="C847" t="s">
        <v>169</v>
      </c>
      <c r="D847" s="11">
        <v>44450</v>
      </c>
      <c r="E847" s="10">
        <f>VLOOKUP(A847,home!$A$2:$E$405,3,FALSE)</f>
        <v>1.3447</v>
      </c>
      <c r="F847" s="10">
        <f>VLOOKUP(B847,home!$B$2:$E$405,3,FALSE)</f>
        <v>1.2133</v>
      </c>
      <c r="G847" s="10">
        <f>VLOOKUP(C847,away!$B$2:$E$405,4,FALSE)</f>
        <v>0.78280000000000005</v>
      </c>
      <c r="H847" s="10">
        <f>VLOOKUP(A847,away!$A$2:$E$405,3,FALSE)</f>
        <v>1.05</v>
      </c>
      <c r="I847" s="10">
        <f>VLOOKUP(C847,away!$B$2:$E$405,3,FALSE)</f>
        <v>1.1028</v>
      </c>
      <c r="J847" s="10">
        <f>VLOOKUP(B847,home!$B$2:$E$405,4,FALSE)</f>
        <v>0.90229999999999999</v>
      </c>
      <c r="K847" s="12">
        <f t="shared" si="1064"/>
        <v>1.2771573864280001</v>
      </c>
      <c r="L847" s="12">
        <f t="shared" si="1065"/>
        <v>1.044809262</v>
      </c>
      <c r="M847" s="13">
        <f t="shared" si="1066"/>
        <v>9.8080505933865303E-2</v>
      </c>
      <c r="N847" s="13">
        <f t="shared" si="1067"/>
        <v>0.12526424261803135</v>
      </c>
      <c r="O847" s="13">
        <f t="shared" si="1068"/>
        <v>0.10247542102134842</v>
      </c>
      <c r="P847" s="13">
        <f t="shared" si="1069"/>
        <v>0.13087724088473426</v>
      </c>
      <c r="Q847" s="13">
        <f t="shared" si="1070"/>
        <v>7.9991076357463928E-2</v>
      </c>
      <c r="R847" s="13">
        <f t="shared" si="1071"/>
        <v>5.3533634505227162E-2</v>
      </c>
      <c r="S847" s="13">
        <f t="shared" si="1072"/>
        <v>4.3660185116578057E-2</v>
      </c>
      <c r="T847" s="13">
        <f t="shared" si="1073"/>
        <v>8.3575417455627521E-2</v>
      </c>
      <c r="U847" s="13">
        <f t="shared" si="1074"/>
        <v>6.8370876730687716E-2</v>
      </c>
      <c r="V847" s="13">
        <f t="shared" si="1075"/>
        <v>6.473281549192589E-3</v>
      </c>
      <c r="W847" s="13">
        <f t="shared" si="1076"/>
        <v>3.4053731339420412E-2</v>
      </c>
      <c r="X847" s="13">
        <f t="shared" si="1077"/>
        <v>3.5579653909086115E-2</v>
      </c>
      <c r="Y847" s="13">
        <f t="shared" si="1078"/>
        <v>1.858697597148384E-2</v>
      </c>
      <c r="Z847" s="13">
        <f t="shared" si="1079"/>
        <v>1.864414571986138E-2</v>
      </c>
      <c r="AA847" s="13">
        <f t="shared" si="1080"/>
        <v>2.381150841976094E-2</v>
      </c>
      <c r="AB847" s="13">
        <f t="shared" si="1081"/>
        <v>1.5205521930145105E-2</v>
      </c>
      <c r="AC847" s="13">
        <f t="shared" si="1082"/>
        <v>5.3986596301795048E-4</v>
      </c>
      <c r="AD847" s="13">
        <f t="shared" si="1083"/>
        <v>1.087299362889386E-2</v>
      </c>
      <c r="AE847" s="13">
        <f t="shared" si="1084"/>
        <v>1.1360204449135294E-2</v>
      </c>
      <c r="AF847" s="13">
        <f t="shared" si="1085"/>
        <v>5.9346234133350814E-3</v>
      </c>
      <c r="AG847" s="13">
        <f t="shared" si="1086"/>
        <v>2.0668498362448498E-3</v>
      </c>
      <c r="AH847" s="13">
        <f t="shared" si="1087"/>
        <v>4.8698940325472059E-3</v>
      </c>
      <c r="AI847" s="13">
        <f t="shared" si="1088"/>
        <v>6.2196211347893028E-3</v>
      </c>
      <c r="AJ847" s="13">
        <f t="shared" si="1089"/>
        <v>3.9717175365399301E-3</v>
      </c>
      <c r="AK847" s="13">
        <f t="shared" si="1090"/>
        <v>1.690836129532531E-3</v>
      </c>
      <c r="AL847" s="13">
        <f t="shared" si="1091"/>
        <v>2.8815580431451733E-5</v>
      </c>
      <c r="AM847" s="13">
        <f t="shared" si="1092"/>
        <v>2.777304825145275E-3</v>
      </c>
      <c r="AN847" s="13">
        <f t="shared" si="1093"/>
        <v>2.9017538047090737E-3</v>
      </c>
      <c r="AO847" s="13">
        <f t="shared" si="1094"/>
        <v>1.5158896256018896E-3</v>
      </c>
      <c r="AP847" s="13">
        <f t="shared" si="1095"/>
        <v>5.2793850699952237E-4</v>
      </c>
      <c r="AQ847" s="13">
        <f t="shared" si="1096"/>
        <v>1.3789876046988817E-4</v>
      </c>
      <c r="AR847" s="13">
        <f t="shared" si="1097"/>
        <v>1.0176220780327703E-3</v>
      </c>
      <c r="AS847" s="13">
        <f t="shared" si="1098"/>
        <v>1.299663553551763E-3</v>
      </c>
      <c r="AT847" s="13">
        <f t="shared" si="1099"/>
        <v>8.2993745364494864E-4</v>
      </c>
      <c r="AU847" s="13">
        <f t="shared" si="1100"/>
        <v>3.5332024973196412E-4</v>
      </c>
      <c r="AV847" s="13">
        <f t="shared" si="1101"/>
        <v>1.1281139167994084E-4</v>
      </c>
      <c r="AW847" s="13">
        <f t="shared" si="1102"/>
        <v>1.0680862016396048E-6</v>
      </c>
      <c r="AX847" s="13">
        <f t="shared" si="1103"/>
        <v>5.9117589529940242E-4</v>
      </c>
      <c r="AY847" s="13">
        <f t="shared" si="1104"/>
        <v>6.1766605087995791E-4</v>
      </c>
      <c r="AZ847" s="13">
        <f t="shared" si="1105"/>
        <v>3.2267160539117162E-4</v>
      </c>
      <c r="BA847" s="13">
        <f t="shared" si="1106"/>
        <v>1.1237676063236843E-4</v>
      </c>
      <c r="BB847" s="13">
        <f t="shared" si="1107"/>
        <v>2.9353070085563877E-5</v>
      </c>
      <c r="BC847" s="13">
        <f t="shared" si="1108"/>
        <v>6.1336718987064549E-6</v>
      </c>
      <c r="BD847" s="13">
        <f t="shared" si="1109"/>
        <v>1.7720349539072079E-4</v>
      </c>
      <c r="BE847" s="13">
        <f t="shared" si="1110"/>
        <v>2.2631675303911908E-4</v>
      </c>
      <c r="BF847" s="13">
        <f t="shared" si="1111"/>
        <v>1.4452105640815627E-4</v>
      </c>
      <c r="BG847" s="13">
        <f t="shared" si="1112"/>
        <v>6.1525378228684827E-5</v>
      </c>
      <c r="BH847" s="13">
        <f t="shared" si="1113"/>
        <v>1.9644397814385316E-5</v>
      </c>
      <c r="BI847" s="13">
        <f t="shared" si="1114"/>
        <v>5.0177975541144526E-6</v>
      </c>
      <c r="BJ847" s="14">
        <f t="shared" si="1115"/>
        <v>0.41682593155583503</v>
      </c>
      <c r="BK847" s="14">
        <f t="shared" si="1116"/>
        <v>0.28027756107869961</v>
      </c>
      <c r="BL847" s="14">
        <f t="shared" si="1117"/>
        <v>0.28439661504565489</v>
      </c>
      <c r="BM847" s="14">
        <f t="shared" si="1118"/>
        <v>0.40930553411470216</v>
      </c>
      <c r="BN847" s="14">
        <f t="shared" si="1119"/>
        <v>0.59022212132067042</v>
      </c>
    </row>
    <row r="848" spans="1:66" x14ac:dyDescent="0.25">
      <c r="A848" t="s">
        <v>154</v>
      </c>
      <c r="B848" t="s">
        <v>159</v>
      </c>
      <c r="C848" t="s">
        <v>158</v>
      </c>
      <c r="D848" s="11">
        <v>44450</v>
      </c>
      <c r="E848" s="10">
        <f>VLOOKUP(A848,home!$A$2:$E$405,3,FALSE)</f>
        <v>1.3447</v>
      </c>
      <c r="F848" s="10">
        <f>VLOOKUP(B848,home!$B$2:$E$405,3,FALSE)</f>
        <v>0.82189999999999996</v>
      </c>
      <c r="G848" s="10">
        <f>VLOOKUP(C848,away!$B$2:$E$405,4,FALSE)</f>
        <v>0.58709999999999996</v>
      </c>
      <c r="H848" s="10">
        <f>VLOOKUP(A848,away!$A$2:$E$405,3,FALSE)</f>
        <v>1.05</v>
      </c>
      <c r="I848" s="10">
        <f>VLOOKUP(C848,away!$B$2:$E$405,3,FALSE)</f>
        <v>1.0526</v>
      </c>
      <c r="J848" s="10">
        <f>VLOOKUP(B848,home!$B$2:$E$405,4,FALSE)</f>
        <v>0.85209999999999997</v>
      </c>
      <c r="K848" s="12">
        <f t="shared" si="1064"/>
        <v>0.64886816280299986</v>
      </c>
      <c r="L848" s="12">
        <f t="shared" si="1065"/>
        <v>0.94176648299999988</v>
      </c>
      <c r="M848" s="13">
        <f t="shared" si="1066"/>
        <v>0.20379623226001489</v>
      </c>
      <c r="N848" s="13">
        <f t="shared" si="1067"/>
        <v>0.13223688681272933</v>
      </c>
      <c r="O848" s="13">
        <f t="shared" si="1068"/>
        <v>0.19192846090416532</v>
      </c>
      <c r="P848" s="13">
        <f t="shared" si="1069"/>
        <v>0.12453626781649316</v>
      </c>
      <c r="Q848" s="13">
        <f t="shared" si="1070"/>
        <v>4.2902152900481952E-2</v>
      </c>
      <c r="R848" s="13">
        <f t="shared" si="1071"/>
        <v>9.0375895806659362E-2</v>
      </c>
      <c r="S848" s="13">
        <f t="shared" si="1072"/>
        <v>1.9025476857042273E-2</v>
      </c>
      <c r="T848" s="13">
        <f t="shared" si="1073"/>
        <v>4.0403809650215131E-2</v>
      </c>
      <c r="U848" s="13">
        <f t="shared" si="1074"/>
        <v>5.8642041473742405E-2</v>
      </c>
      <c r="V848" s="13">
        <f t="shared" si="1075"/>
        <v>1.291792435638E-3</v>
      </c>
      <c r="W848" s="13">
        <f t="shared" si="1076"/>
        <v>9.2792803776097048E-3</v>
      </c>
      <c r="X848" s="13">
        <f t="shared" si="1077"/>
        <v>8.7389152459924034E-3</v>
      </c>
      <c r="Y848" s="13">
        <f t="shared" si="1078"/>
        <v>4.1150087382266715E-3</v>
      </c>
      <c r="Z848" s="13">
        <f t="shared" si="1079"/>
        <v>2.837099651393735E-2</v>
      </c>
      <c r="AA848" s="13">
        <f t="shared" si="1080"/>
        <v>1.8409036384888843E-2</v>
      </c>
      <c r="AB848" s="13">
        <f t="shared" si="1081"/>
        <v>5.9725188090182001E-3</v>
      </c>
      <c r="AC848" s="13">
        <f t="shared" si="1082"/>
        <v>4.9336967293230055E-5</v>
      </c>
      <c r="AD848" s="13">
        <f t="shared" si="1083"/>
        <v>1.505257402688384E-3</v>
      </c>
      <c r="AE848" s="13">
        <f t="shared" si="1084"/>
        <v>1.417600970139554E-3</v>
      </c>
      <c r="AF848" s="13">
        <f t="shared" si="1085"/>
        <v>6.6752453997285762E-4</v>
      </c>
      <c r="AG848" s="13">
        <f t="shared" si="1086"/>
        <v>2.0955074610881037E-4</v>
      </c>
      <c r="AH848" s="13">
        <f t="shared" si="1087"/>
        <v>6.6797134015340069E-3</v>
      </c>
      <c r="AI848" s="13">
        <f t="shared" si="1088"/>
        <v>4.3342533629039488E-3</v>
      </c>
      <c r="AJ848" s="13">
        <f t="shared" si="1089"/>
        <v>1.4061795083551041E-3</v>
      </c>
      <c r="AK848" s="13">
        <f t="shared" si="1090"/>
        <v>3.0414170471920071E-4</v>
      </c>
      <c r="AL848" s="13">
        <f t="shared" si="1091"/>
        <v>1.2059578734986794E-6</v>
      </c>
      <c r="AM848" s="13">
        <f t="shared" si="1092"/>
        <v>1.9534272108560544E-4</v>
      </c>
      <c r="AN848" s="13">
        <f t="shared" si="1093"/>
        <v>1.8396722741644055E-4</v>
      </c>
      <c r="AO848" s="13">
        <f t="shared" si="1094"/>
        <v>8.6627084375621164E-5</v>
      </c>
      <c r="AP848" s="13">
        <f t="shared" si="1095"/>
        <v>2.7194161528324334E-5</v>
      </c>
      <c r="AQ848" s="13">
        <f t="shared" si="1096"/>
        <v>6.4026374651659763E-6</v>
      </c>
      <c r="AR848" s="13">
        <f t="shared" si="1097"/>
        <v>1.2581460395221298E-3</v>
      </c>
      <c r="AS848" s="13">
        <f t="shared" si="1098"/>
        <v>8.163709092025949E-4</v>
      </c>
      <c r="AT848" s="13">
        <f t="shared" si="1099"/>
        <v>2.6485854601005111E-4</v>
      </c>
      <c r="AU848" s="13">
        <f t="shared" si="1100"/>
        <v>5.7286092717405232E-5</v>
      </c>
      <c r="AV848" s="13">
        <f t="shared" si="1101"/>
        <v>9.29278043392626E-6</v>
      </c>
      <c r="AW848" s="13">
        <f t="shared" si="1102"/>
        <v>2.0470541558424124E-8</v>
      </c>
      <c r="AX848" s="13">
        <f t="shared" si="1103"/>
        <v>2.1125278757959263E-5</v>
      </c>
      <c r="AY848" s="13">
        <f t="shared" si="1104"/>
        <v>1.9895079478277904E-5</v>
      </c>
      <c r="AZ848" s="13">
        <f t="shared" si="1105"/>
        <v>9.368259514631624E-6</v>
      </c>
      <c r="BA848" s="13">
        <f t="shared" si="1106"/>
        <v>2.9409042716419709E-6</v>
      </c>
      <c r="BB848" s="13">
        <f t="shared" si="1107"/>
        <v>6.924112681859837E-7</v>
      </c>
      <c r="BC848" s="13">
        <f t="shared" si="1108"/>
        <v>1.3041794496581675E-7</v>
      </c>
      <c r="BD848" s="13">
        <f t="shared" si="1109"/>
        <v>1.9747996179018913E-4</v>
      </c>
      <c r="BE848" s="13">
        <f t="shared" si="1110"/>
        <v>1.2813845999720664E-4</v>
      </c>
      <c r="BF848" s="13">
        <f t="shared" si="1111"/>
        <v>4.1572483561396574E-5</v>
      </c>
      <c r="BG848" s="13">
        <f t="shared" si="1112"/>
        <v>8.9916870105471036E-6</v>
      </c>
      <c r="BH848" s="13">
        <f t="shared" si="1113"/>
        <v>1.4586048577583241E-6</v>
      </c>
      <c r="BI848" s="13">
        <f t="shared" si="1114"/>
        <v>1.8928845086183497E-7</v>
      </c>
      <c r="BJ848" s="14">
        <f t="shared" si="1115"/>
        <v>0.24202967356727159</v>
      </c>
      <c r="BK848" s="14">
        <f t="shared" si="1116"/>
        <v>0.34872020737383336</v>
      </c>
      <c r="BL848" s="14">
        <f t="shared" si="1117"/>
        <v>0.38083602620954049</v>
      </c>
      <c r="BM848" s="14">
        <f t="shared" si="1118"/>
        <v>0.21416113255510202</v>
      </c>
      <c r="BN848" s="14">
        <f t="shared" si="1119"/>
        <v>0.78577589650054402</v>
      </c>
    </row>
    <row r="849" spans="1:66" x14ac:dyDescent="0.25">
      <c r="A849" t="s">
        <v>154</v>
      </c>
      <c r="B849" t="s">
        <v>161</v>
      </c>
      <c r="C849" t="s">
        <v>171</v>
      </c>
      <c r="D849" s="11">
        <v>44450</v>
      </c>
      <c r="E849" s="10">
        <f>VLOOKUP(A849,home!$A$2:$E$405,3,FALSE)</f>
        <v>1.3447</v>
      </c>
      <c r="F849" s="10">
        <f>VLOOKUP(B849,home!$B$2:$E$405,3,FALSE)</f>
        <v>0.58709999999999996</v>
      </c>
      <c r="G849" s="10">
        <f>VLOOKUP(C849,away!$B$2:$E$405,4,FALSE)</f>
        <v>0.93940000000000001</v>
      </c>
      <c r="H849" s="10">
        <f>VLOOKUP(A849,away!$A$2:$E$405,3,FALSE)</f>
        <v>1.05</v>
      </c>
      <c r="I849" s="10">
        <f>VLOOKUP(C849,away!$B$2:$E$405,3,FALSE)</f>
        <v>0.75190000000000001</v>
      </c>
      <c r="J849" s="10">
        <f>VLOOKUP(B849,home!$B$2:$E$405,4,FALSE)</f>
        <v>0.60150000000000003</v>
      </c>
      <c r="K849" s="12">
        <f t="shared" si="1064"/>
        <v>0.74163128377799992</v>
      </c>
      <c r="L849" s="12">
        <f t="shared" si="1065"/>
        <v>0.47488124250000008</v>
      </c>
      <c r="M849" s="13">
        <f t="shared" si="1066"/>
        <v>0.29626157182648111</v>
      </c>
      <c r="N849" s="13">
        <f t="shared" si="1067"/>
        <v>0.21971684984776135</v>
      </c>
      <c r="O849" s="13">
        <f t="shared" si="1068"/>
        <v>0.14068906333396236</v>
      </c>
      <c r="P849" s="13">
        <f t="shared" si="1069"/>
        <v>0.10433941065389085</v>
      </c>
      <c r="Q849" s="13">
        <f t="shared" si="1070"/>
        <v>8.1474444710126645E-2</v>
      </c>
      <c r="R849" s="13">
        <f t="shared" si="1071"/>
        <v>3.3405298601096617E-2</v>
      </c>
      <c r="S849" s="13">
        <f t="shared" si="1072"/>
        <v>9.1867404102425748E-3</v>
      </c>
      <c r="T849" s="13">
        <f t="shared" si="1073"/>
        <v>3.8690685535942494E-2</v>
      </c>
      <c r="U849" s="13">
        <f t="shared" si="1074"/>
        <v>2.4774414486518712E-2</v>
      </c>
      <c r="V849" s="13">
        <f t="shared" si="1075"/>
        <v>3.5949428605175869E-4</v>
      </c>
      <c r="W849" s="13">
        <f t="shared" si="1076"/>
        <v>2.0141332341823633E-2</v>
      </c>
      <c r="X849" s="13">
        <f t="shared" si="1077"/>
        <v>9.5647409280906429E-3</v>
      </c>
      <c r="Y849" s="13">
        <f t="shared" si="1078"/>
        <v>2.2710580280611435E-3</v>
      </c>
      <c r="Z849" s="13">
        <f t="shared" si="1079"/>
        <v>5.2878499019240926E-3</v>
      </c>
      <c r="AA849" s="13">
        <f t="shared" si="1080"/>
        <v>3.921634911189336E-3</v>
      </c>
      <c r="AB849" s="13">
        <f t="shared" si="1081"/>
        <v>1.4542035668469848E-3</v>
      </c>
      <c r="AC849" s="13">
        <f t="shared" si="1082"/>
        <v>7.9130710635268488E-6</v>
      </c>
      <c r="AD849" s="13">
        <f t="shared" si="1083"/>
        <v>3.7343605404165014E-3</v>
      </c>
      <c r="AE849" s="13">
        <f t="shared" si="1084"/>
        <v>1.7733777733759599E-3</v>
      </c>
      <c r="AF849" s="13">
        <f t="shared" si="1085"/>
        <v>4.210719202213296E-4</v>
      </c>
      <c r="AG849" s="13">
        <f t="shared" si="1086"/>
        <v>6.6653052218855312E-5</v>
      </c>
      <c r="AH849" s="13">
        <f t="shared" si="1087"/>
        <v>6.2777518289480413E-4</v>
      </c>
      <c r="AI849" s="13">
        <f t="shared" si="1088"/>
        <v>4.6557771481424231E-4</v>
      </c>
      <c r="AJ849" s="13">
        <f t="shared" si="1089"/>
        <v>1.7264349916805701E-4</v>
      </c>
      <c r="AK849" s="13">
        <f t="shared" si="1090"/>
        <v>4.2679273307977394E-5</v>
      </c>
      <c r="AL849" s="13">
        <f t="shared" si="1091"/>
        <v>1.1147516245736055E-7</v>
      </c>
      <c r="AM849" s="13">
        <f t="shared" si="1092"/>
        <v>5.5390372033579927E-4</v>
      </c>
      <c r="AN849" s="13">
        <f t="shared" si="1093"/>
        <v>2.6303848693843694E-4</v>
      </c>
      <c r="AO849" s="13">
        <f t="shared" si="1094"/>
        <v>6.2456021751322463E-5</v>
      </c>
      <c r="AP849" s="13">
        <f t="shared" si="1095"/>
        <v>9.8863977369583485E-6</v>
      </c>
      <c r="AQ849" s="13">
        <f t="shared" si="1096"/>
        <v>1.1737162102939922E-6</v>
      </c>
      <c r="AR849" s="13">
        <f t="shared" si="1097"/>
        <v>5.96237317727499E-5</v>
      </c>
      <c r="AS849" s="13">
        <f t="shared" si="1098"/>
        <v>4.4218824738259636E-5</v>
      </c>
      <c r="AT849" s="13">
        <f t="shared" si="1099"/>
        <v>1.6397031878894936E-5</v>
      </c>
      <c r="AU849" s="13">
        <f t="shared" si="1100"/>
        <v>4.0535172674978812E-6</v>
      </c>
      <c r="AV849" s="13">
        <f t="shared" si="1101"/>
        <v>7.5155380372768575E-7</v>
      </c>
      <c r="AW849" s="13">
        <f t="shared" si="1102"/>
        <v>1.0905577536356672E-9</v>
      </c>
      <c r="AX849" s="13">
        <f t="shared" si="1103"/>
        <v>6.8465387867008167E-5</v>
      </c>
      <c r="AY849" s="13">
        <f t="shared" si="1104"/>
        <v>3.2512928458529267E-5</v>
      </c>
      <c r="AZ849" s="13">
        <f t="shared" si="1105"/>
        <v>7.719889931849992E-6</v>
      </c>
      <c r="BA849" s="13">
        <f t="shared" si="1106"/>
        <v>1.2220103076000552E-6</v>
      </c>
      <c r="BB849" s="13">
        <f t="shared" si="1107"/>
        <v>1.4507744330523038E-7</v>
      </c>
      <c r="BC849" s="13">
        <f t="shared" si="1108"/>
        <v>1.3778911307102229E-8</v>
      </c>
      <c r="BD849" s="13">
        <f t="shared" si="1109"/>
        <v>4.7190319711216984E-6</v>
      </c>
      <c r="BE849" s="13">
        <f t="shared" si="1110"/>
        <v>3.4997817389324109E-6</v>
      </c>
      <c r="BF849" s="13">
        <f t="shared" si="1111"/>
        <v>1.2977738119936222E-6</v>
      </c>
      <c r="BG849" s="13">
        <f t="shared" si="1112"/>
        <v>3.2082321941409965E-7</v>
      </c>
      <c r="BH849" s="13">
        <f t="shared" si="1113"/>
        <v>5.9483134019967399E-8</v>
      </c>
      <c r="BI849" s="13">
        <f t="shared" si="1114"/>
        <v>8.822910609273451E-9</v>
      </c>
      <c r="BJ849" s="14">
        <f t="shared" si="1115"/>
        <v>0.37885511209393097</v>
      </c>
      <c r="BK849" s="14">
        <f t="shared" si="1116"/>
        <v>0.41018775465135077</v>
      </c>
      <c r="BL849" s="14">
        <f t="shared" si="1117"/>
        <v>0.20568824094604632</v>
      </c>
      <c r="BM849" s="14">
        <f t="shared" si="1118"/>
        <v>0.12409980678203246</v>
      </c>
      <c r="BN849" s="14">
        <f t="shared" si="1119"/>
        <v>0.87588663897331898</v>
      </c>
    </row>
    <row r="850" spans="1:66" x14ac:dyDescent="0.25">
      <c r="A850" t="s">
        <v>154</v>
      </c>
      <c r="B850" t="s">
        <v>163</v>
      </c>
      <c r="C850" t="s">
        <v>166</v>
      </c>
      <c r="D850" s="11">
        <v>44450</v>
      </c>
      <c r="E850" s="10">
        <f>VLOOKUP(A850,home!$A$2:$E$405,3,FALSE)</f>
        <v>1.3447</v>
      </c>
      <c r="F850" s="10">
        <f>VLOOKUP(B850,home!$B$2:$E$405,3,FALSE)</f>
        <v>1.4873000000000001</v>
      </c>
      <c r="G850" s="10">
        <f>VLOOKUP(C850,away!$B$2:$E$405,4,FALSE)</f>
        <v>1.2916000000000001</v>
      </c>
      <c r="H850" s="10">
        <f>VLOOKUP(A850,away!$A$2:$E$405,3,FALSE)</f>
        <v>1.05</v>
      </c>
      <c r="I850" s="10">
        <f>VLOOKUP(C850,away!$B$2:$E$405,3,FALSE)</f>
        <v>0.85209999999999997</v>
      </c>
      <c r="J850" s="10">
        <f>VLOOKUP(B850,home!$B$2:$E$405,4,FALSE)</f>
        <v>0.90229999999999999</v>
      </c>
      <c r="K850" s="12">
        <f t="shared" si="1064"/>
        <v>2.5831642355960005</v>
      </c>
      <c r="L850" s="12">
        <f t="shared" si="1065"/>
        <v>0.80729232149999997</v>
      </c>
      <c r="M850" s="13">
        <f t="shared" si="1066"/>
        <v>3.3693290476594681E-2</v>
      </c>
      <c r="N850" s="13">
        <f t="shared" si="1067"/>
        <v>8.7035302938686707E-2</v>
      </c>
      <c r="O850" s="13">
        <f t="shared" si="1068"/>
        <v>2.7200334687823957E-2</v>
      </c>
      <c r="P850" s="13">
        <f t="shared" si="1069"/>
        <v>7.0262931761828157E-2</v>
      </c>
      <c r="Q850" s="13">
        <f t="shared" si="1070"/>
        <v>0.1124132408927395</v>
      </c>
      <c r="R850" s="13">
        <f t="shared" si="1071"/>
        <v>1.0979310667855192E-2</v>
      </c>
      <c r="S850" s="13">
        <f t="shared" si="1072"/>
        <v>3.6631028833446565E-2</v>
      </c>
      <c r="T850" s="13">
        <f t="shared" si="1073"/>
        <v>9.0750346207638388E-2</v>
      </c>
      <c r="U850" s="13">
        <f t="shared" si="1074"/>
        <v>2.836136264870117E-2</v>
      </c>
      <c r="V850" s="13">
        <f t="shared" si="1075"/>
        <v>8.4876888045177529E-3</v>
      </c>
      <c r="W850" s="13">
        <f t="shared" si="1076"/>
        <v>9.6793954493854167E-2</v>
      </c>
      <c r="X850" s="13">
        <f t="shared" si="1077"/>
        <v>7.814101623050887E-2</v>
      </c>
      <c r="Y850" s="13">
        <f t="shared" si="1078"/>
        <v>3.1541321198548349E-2</v>
      </c>
      <c r="Z850" s="13">
        <f t="shared" si="1079"/>
        <v>2.9545043991741778E-3</v>
      </c>
      <c r="AA850" s="13">
        <f t="shared" si="1080"/>
        <v>7.6319700978577853E-3</v>
      </c>
      <c r="AB850" s="13">
        <f t="shared" si="1081"/>
        <v>9.857316101962171E-3</v>
      </c>
      <c r="AC850" s="13">
        <f t="shared" si="1082"/>
        <v>1.1062475103569525E-3</v>
      </c>
      <c r="AD850" s="13">
        <f t="shared" si="1083"/>
        <v>6.2508670367607738E-2</v>
      </c>
      <c r="AE850" s="13">
        <f t="shared" si="1084"/>
        <v>5.0462769614944301E-2</v>
      </c>
      <c r="AF850" s="13">
        <f t="shared" si="1085"/>
        <v>2.0369103215884025E-2</v>
      </c>
      <c r="AG850" s="13">
        <f t="shared" si="1086"/>
        <v>5.4812735406747099E-3</v>
      </c>
      <c r="AH850" s="13">
        <f t="shared" si="1087"/>
        <v>5.9628717882282095E-4</v>
      </c>
      <c r="AI850" s="13">
        <f t="shared" si="1088"/>
        <v>1.5403077144795479E-3</v>
      </c>
      <c r="AJ850" s="13">
        <f t="shared" si="1089"/>
        <v>1.9894338999280922E-3</v>
      </c>
      <c r="AK850" s="13">
        <f t="shared" si="1090"/>
        <v>1.7130114997921733E-3</v>
      </c>
      <c r="AL850" s="13">
        <f t="shared" si="1091"/>
        <v>9.2277355203282787E-5</v>
      </c>
      <c r="AM850" s="13">
        <f t="shared" si="1092"/>
        <v>3.2294032341652741E-2</v>
      </c>
      <c r="AN850" s="13">
        <f t="shared" si="1093"/>
        <v>2.6070724339688919E-2</v>
      </c>
      <c r="AO850" s="13">
        <f t="shared" si="1094"/>
        <v>1.0523347787687013E-2</v>
      </c>
      <c r="AP850" s="13">
        <f t="shared" si="1095"/>
        <v>2.8318059551579126E-3</v>
      </c>
      <c r="AQ850" s="13">
        <f t="shared" si="1096"/>
        <v>5.7152380089423884E-4</v>
      </c>
      <c r="AR850" s="13">
        <f t="shared" si="1097"/>
        <v>9.6275612174512182E-5</v>
      </c>
      <c r="AS850" s="13">
        <f t="shared" si="1098"/>
        <v>2.4869571812931074E-4</v>
      </c>
      <c r="AT850" s="13">
        <f t="shared" si="1099"/>
        <v>3.2121094230874974E-4</v>
      </c>
      <c r="AU850" s="13">
        <f t="shared" si="1100"/>
        <v>2.7658020608468416E-4</v>
      </c>
      <c r="AV850" s="13">
        <f t="shared" si="1101"/>
        <v>1.7861302415793194E-4</v>
      </c>
      <c r="AW850" s="13">
        <f t="shared" si="1102"/>
        <v>5.3453417745277604E-6</v>
      </c>
      <c r="AX850" s="13">
        <f t="shared" si="1103"/>
        <v>1.390346489468966E-2</v>
      </c>
      <c r="AY850" s="13">
        <f t="shared" si="1104"/>
        <v>1.1224160451727767E-2</v>
      </c>
      <c r="AZ850" s="13">
        <f t="shared" si="1105"/>
        <v>4.5305892739818995E-3</v>
      </c>
      <c r="BA850" s="13">
        <f t="shared" si="1106"/>
        <v>1.2191699775852822E-3</v>
      </c>
      <c r="BB850" s="13">
        <f t="shared" si="1107"/>
        <v>2.4605664037698129E-4</v>
      </c>
      <c r="BC850" s="13">
        <f t="shared" si="1108"/>
        <v>3.9727927286084785E-5</v>
      </c>
      <c r="BD850" s="13">
        <f t="shared" si="1109"/>
        <v>1.2953760409365926E-5</v>
      </c>
      <c r="BE850" s="13">
        <f t="shared" si="1110"/>
        <v>3.346169060595347E-5</v>
      </c>
      <c r="BF850" s="13">
        <f t="shared" si="1111"/>
        <v>4.3218521217938837E-5</v>
      </c>
      <c r="BG850" s="13">
        <f t="shared" si="1112"/>
        <v>3.7213512775175495E-5</v>
      </c>
      <c r="BH850" s="13">
        <f t="shared" si="1113"/>
        <v>2.4032153820432065E-5</v>
      </c>
      <c r="BI850" s="13">
        <f t="shared" si="1114"/>
        <v>1.2415800050656372E-5</v>
      </c>
      <c r="BJ850" s="14">
        <f t="shared" si="1115"/>
        <v>0.73895160209181543</v>
      </c>
      <c r="BK850" s="14">
        <f t="shared" si="1116"/>
        <v>0.16149762519367517</v>
      </c>
      <c r="BL850" s="14">
        <f t="shared" si="1117"/>
        <v>9.115400543895763E-2</v>
      </c>
      <c r="BM850" s="14">
        <f t="shared" si="1118"/>
        <v>0.6417545105881407</v>
      </c>
      <c r="BN850" s="14">
        <f t="shared" si="1119"/>
        <v>0.3415844114255282</v>
      </c>
    </row>
    <row r="851" spans="1:66" x14ac:dyDescent="0.25">
      <c r="A851" t="s">
        <v>154</v>
      </c>
      <c r="B851" t="s">
        <v>160</v>
      </c>
      <c r="C851" t="s">
        <v>172</v>
      </c>
      <c r="D851" s="11">
        <v>44450</v>
      </c>
      <c r="E851" s="10">
        <f>VLOOKUP(A851,home!$A$2:$E$405,3,FALSE)</f>
        <v>1.3447</v>
      </c>
      <c r="F851" s="10">
        <f>VLOOKUP(B851,home!$B$2:$E$405,3,FALSE)</f>
        <v>0.66539999999999999</v>
      </c>
      <c r="G851" s="10">
        <f>VLOOKUP(C851,away!$B$2:$E$405,4,FALSE)</f>
        <v>1.1741999999999999</v>
      </c>
      <c r="H851" s="10">
        <f>VLOOKUP(A851,away!$A$2:$E$405,3,FALSE)</f>
        <v>1.05</v>
      </c>
      <c r="I851" s="10">
        <f>VLOOKUP(C851,away!$B$2:$E$405,3,FALSE)</f>
        <v>0.80200000000000005</v>
      </c>
      <c r="J851" s="10">
        <f>VLOOKUP(B851,home!$B$2:$E$405,4,FALSE)</f>
        <v>0.95240000000000002</v>
      </c>
      <c r="K851" s="12">
        <f t="shared" si="1064"/>
        <v>1.0506311607959999</v>
      </c>
      <c r="L851" s="12">
        <f t="shared" si="1065"/>
        <v>0.80201604000000004</v>
      </c>
      <c r="M851" s="13">
        <f t="shared" si="1066"/>
        <v>0.15682147840922747</v>
      </c>
      <c r="N851" s="13">
        <f t="shared" si="1067"/>
        <v>0.1647615318988315</v>
      </c>
      <c r="O851" s="13">
        <f t="shared" si="1068"/>
        <v>0.12577334110071409</v>
      </c>
      <c r="P851" s="13">
        <f t="shared" si="1069"/>
        <v>0.13214139135783451</v>
      </c>
      <c r="Q851" s="13">
        <f t="shared" si="1070"/>
        <v>8.6551799756698231E-2</v>
      </c>
      <c r="R851" s="13">
        <f t="shared" si="1071"/>
        <v>5.0436118483581989E-2</v>
      </c>
      <c r="S851" s="13">
        <f t="shared" si="1072"/>
        <v>2.7836345325763973E-2</v>
      </c>
      <c r="T851" s="13">
        <f t="shared" si="1073"/>
        <v>6.9415931695740077E-2</v>
      </c>
      <c r="U851" s="13">
        <f t="shared" si="1074"/>
        <v>5.2989757708450332E-2</v>
      </c>
      <c r="V851" s="13">
        <f t="shared" si="1075"/>
        <v>2.6061717785202812E-3</v>
      </c>
      <c r="W851" s="13">
        <f t="shared" si="1076"/>
        <v>3.0311339282454278E-2</v>
      </c>
      <c r="X851" s="13">
        <f t="shared" si="1077"/>
        <v>2.4310180298410419E-2</v>
      </c>
      <c r="Y851" s="13">
        <f t="shared" si="1078"/>
        <v>9.7485772673085724E-3</v>
      </c>
      <c r="Z851" s="13">
        <f t="shared" si="1079"/>
        <v>1.3483525339724411E-2</v>
      </c>
      <c r="AA851" s="13">
        <f t="shared" si="1080"/>
        <v>1.4166211879296939E-2</v>
      </c>
      <c r="AB851" s="13">
        <f t="shared" si="1081"/>
        <v>7.4417318154139118E-3</v>
      </c>
      <c r="AC851" s="13">
        <f t="shared" si="1082"/>
        <v>1.3725127467573356E-4</v>
      </c>
      <c r="AD851" s="13">
        <f t="shared" si="1083"/>
        <v>7.9615093939015801E-3</v>
      </c>
      <c r="AE851" s="13">
        <f t="shared" si="1084"/>
        <v>6.3852582365197452E-3</v>
      </c>
      <c r="AF851" s="13">
        <f t="shared" si="1085"/>
        <v>2.5605397626154748E-3</v>
      </c>
      <c r="AG851" s="13">
        <f t="shared" si="1086"/>
        <v>6.8453132022513455E-4</v>
      </c>
      <c r="AH851" s="13">
        <f t="shared" si="1087"/>
        <v>2.7035008995513568E-3</v>
      </c>
      <c r="AI851" s="13">
        <f t="shared" si="1088"/>
        <v>2.8403822883086719E-3</v>
      </c>
      <c r="AJ851" s="13">
        <f t="shared" si="1089"/>
        <v>1.4920970703350691E-3</v>
      </c>
      <c r="AK851" s="13">
        <f t="shared" si="1090"/>
        <v>5.2254789234214825E-4</v>
      </c>
      <c r="AL851" s="13">
        <f t="shared" si="1091"/>
        <v>4.6260434693671654E-6</v>
      </c>
      <c r="AM851" s="13">
        <f t="shared" si="1092"/>
        <v>1.6729219712406157E-3</v>
      </c>
      <c r="AN851" s="13">
        <f t="shared" si="1093"/>
        <v>1.3417102546033923E-3</v>
      </c>
      <c r="AO851" s="13">
        <f t="shared" si="1094"/>
        <v>5.3803657261220232E-4</v>
      </c>
      <c r="AP851" s="13">
        <f t="shared" si="1095"/>
        <v>1.4383798711387034E-4</v>
      </c>
      <c r="AQ851" s="13">
        <f t="shared" si="1096"/>
        <v>2.8840093206659328E-5</v>
      </c>
      <c r="AR851" s="13">
        <f t="shared" si="1097"/>
        <v>4.3365021711892353E-4</v>
      </c>
      <c r="AS851" s="13">
        <f t="shared" si="1098"/>
        <v>4.5560643099109205E-4</v>
      </c>
      <c r="AT851" s="13">
        <f t="shared" si="1099"/>
        <v>2.3933715672914681E-4</v>
      </c>
      <c r="AU851" s="13">
        <f t="shared" si="1100"/>
        <v>8.3818358265319243E-5</v>
      </c>
      <c r="AV851" s="13">
        <f t="shared" si="1101"/>
        <v>2.2015544760076833E-5</v>
      </c>
      <c r="AW851" s="13">
        <f t="shared" si="1102"/>
        <v>1.0827807848857631E-7</v>
      </c>
      <c r="AX851" s="13">
        <f t="shared" si="1103"/>
        <v>2.9293732542760999E-4</v>
      </c>
      <c r="AY851" s="13">
        <f t="shared" si="1104"/>
        <v>2.3494043370764304E-4</v>
      </c>
      <c r="AZ851" s="13">
        <f t="shared" si="1105"/>
        <v>9.4212998139043205E-5</v>
      </c>
      <c r="BA851" s="13">
        <f t="shared" si="1106"/>
        <v>2.5186778561334271E-5</v>
      </c>
      <c r="BB851" s="13">
        <f t="shared" si="1107"/>
        <v>5.0500501005295523E-6</v>
      </c>
      <c r="BC851" s="13">
        <f t="shared" si="1108"/>
        <v>8.1004423668566293E-7</v>
      </c>
      <c r="BD851" s="13">
        <f t="shared" si="1109"/>
        <v>5.7965738313143192E-5</v>
      </c>
      <c r="BE851" s="13">
        <f t="shared" si="1110"/>
        <v>6.0900610930334794E-5</v>
      </c>
      <c r="BF851" s="13">
        <f t="shared" si="1111"/>
        <v>3.1992039777461599E-5</v>
      </c>
      <c r="BG851" s="13">
        <f t="shared" si="1112"/>
        <v>1.1203944629208764E-5</v>
      </c>
      <c r="BH851" s="13">
        <f t="shared" si="1113"/>
        <v>2.9428033378199272E-6</v>
      </c>
      <c r="BI851" s="13">
        <f t="shared" si="1114"/>
        <v>6.1836017736161895E-7</v>
      </c>
      <c r="BJ851" s="14">
        <f t="shared" si="1115"/>
        <v>0.40706968342165456</v>
      </c>
      <c r="BK851" s="14">
        <f t="shared" si="1116"/>
        <v>0.31978220462319895</v>
      </c>
      <c r="BL851" s="14">
        <f t="shared" si="1117"/>
        <v>0.25976574034302435</v>
      </c>
      <c r="BM851" s="14">
        <f t="shared" si="1118"/>
        <v>0.28338066056508543</v>
      </c>
      <c r="BN851" s="14">
        <f t="shared" si="1119"/>
        <v>0.71648566100688782</v>
      </c>
    </row>
    <row r="852" spans="1:66" x14ac:dyDescent="0.25">
      <c r="A852" t="s">
        <v>154</v>
      </c>
      <c r="B852" t="s">
        <v>372</v>
      </c>
      <c r="C852" t="s">
        <v>497</v>
      </c>
      <c r="D852" s="11">
        <v>44450</v>
      </c>
      <c r="E852" s="10">
        <f>VLOOKUP(A852,home!$A$2:$E$405,3,FALSE)</f>
        <v>1.3447</v>
      </c>
      <c r="F852" s="10">
        <f>VLOOKUP(B852,home!$B$2:$E$405,3,FALSE)</f>
        <v>0.30130000000000001</v>
      </c>
      <c r="G852" s="10" t="e">
        <f>VLOOKUP(C852,away!$B$2:$E$405,4,FALSE)</f>
        <v>#N/A</v>
      </c>
      <c r="H852" s="10">
        <f>VLOOKUP(A852,away!$A$2:$E$405,3,FALSE)</f>
        <v>1.05</v>
      </c>
      <c r="I852" s="10" t="e">
        <f>VLOOKUP(C852,away!$B$2:$E$405,3,FALSE)</f>
        <v>#N/A</v>
      </c>
      <c r="J852" s="10">
        <f>VLOOKUP(B852,home!$B$2:$E$405,4,FALSE)</f>
        <v>1.1969000000000001</v>
      </c>
      <c r="K852" s="12" t="e">
        <f t="shared" si="1064"/>
        <v>#N/A</v>
      </c>
      <c r="L852" s="12" t="e">
        <f t="shared" si="1065"/>
        <v>#N/A</v>
      </c>
      <c r="M852" s="13" t="e">
        <f t="shared" si="1066"/>
        <v>#N/A</v>
      </c>
      <c r="N852" s="13" t="e">
        <f t="shared" si="1067"/>
        <v>#N/A</v>
      </c>
      <c r="O852" s="13" t="e">
        <f t="shared" si="1068"/>
        <v>#N/A</v>
      </c>
      <c r="P852" s="13" t="e">
        <f t="shared" si="1069"/>
        <v>#N/A</v>
      </c>
      <c r="Q852" s="13" t="e">
        <f t="shared" si="1070"/>
        <v>#N/A</v>
      </c>
      <c r="R852" s="13" t="e">
        <f t="shared" si="1071"/>
        <v>#N/A</v>
      </c>
      <c r="S852" s="13" t="e">
        <f t="shared" si="1072"/>
        <v>#N/A</v>
      </c>
      <c r="T852" s="13" t="e">
        <f t="shared" si="1073"/>
        <v>#N/A</v>
      </c>
      <c r="U852" s="13" t="e">
        <f t="shared" si="1074"/>
        <v>#N/A</v>
      </c>
      <c r="V852" s="13" t="e">
        <f t="shared" si="1075"/>
        <v>#N/A</v>
      </c>
      <c r="W852" s="13" t="e">
        <f t="shared" si="1076"/>
        <v>#N/A</v>
      </c>
      <c r="X852" s="13" t="e">
        <f t="shared" si="1077"/>
        <v>#N/A</v>
      </c>
      <c r="Y852" s="13" t="e">
        <f t="shared" si="1078"/>
        <v>#N/A</v>
      </c>
      <c r="Z852" s="13" t="e">
        <f t="shared" si="1079"/>
        <v>#N/A</v>
      </c>
      <c r="AA852" s="13" t="e">
        <f t="shared" si="1080"/>
        <v>#N/A</v>
      </c>
      <c r="AB852" s="13" t="e">
        <f t="shared" si="1081"/>
        <v>#N/A</v>
      </c>
      <c r="AC852" s="13" t="e">
        <f t="shared" si="1082"/>
        <v>#N/A</v>
      </c>
      <c r="AD852" s="13" t="e">
        <f t="shared" si="1083"/>
        <v>#N/A</v>
      </c>
      <c r="AE852" s="13" t="e">
        <f t="shared" si="1084"/>
        <v>#N/A</v>
      </c>
      <c r="AF852" s="13" t="e">
        <f t="shared" si="1085"/>
        <v>#N/A</v>
      </c>
      <c r="AG852" s="13" t="e">
        <f t="shared" si="1086"/>
        <v>#N/A</v>
      </c>
      <c r="AH852" s="13" t="e">
        <f t="shared" si="1087"/>
        <v>#N/A</v>
      </c>
      <c r="AI852" s="13" t="e">
        <f t="shared" si="1088"/>
        <v>#N/A</v>
      </c>
      <c r="AJ852" s="13" t="e">
        <f t="shared" si="1089"/>
        <v>#N/A</v>
      </c>
      <c r="AK852" s="13" t="e">
        <f t="shared" si="1090"/>
        <v>#N/A</v>
      </c>
      <c r="AL852" s="13" t="e">
        <f t="shared" si="1091"/>
        <v>#N/A</v>
      </c>
      <c r="AM852" s="13" t="e">
        <f t="shared" si="1092"/>
        <v>#N/A</v>
      </c>
      <c r="AN852" s="13" t="e">
        <f t="shared" si="1093"/>
        <v>#N/A</v>
      </c>
      <c r="AO852" s="13" t="e">
        <f t="shared" si="1094"/>
        <v>#N/A</v>
      </c>
      <c r="AP852" s="13" t="e">
        <f t="shared" si="1095"/>
        <v>#N/A</v>
      </c>
      <c r="AQ852" s="13" t="e">
        <f t="shared" si="1096"/>
        <v>#N/A</v>
      </c>
      <c r="AR852" s="13" t="e">
        <f t="shared" si="1097"/>
        <v>#N/A</v>
      </c>
      <c r="AS852" s="13" t="e">
        <f t="shared" si="1098"/>
        <v>#N/A</v>
      </c>
      <c r="AT852" s="13" t="e">
        <f t="shared" si="1099"/>
        <v>#N/A</v>
      </c>
      <c r="AU852" s="13" t="e">
        <f t="shared" si="1100"/>
        <v>#N/A</v>
      </c>
      <c r="AV852" s="13" t="e">
        <f t="shared" si="1101"/>
        <v>#N/A</v>
      </c>
      <c r="AW852" s="13" t="e">
        <f t="shared" si="1102"/>
        <v>#N/A</v>
      </c>
      <c r="AX852" s="13" t="e">
        <f t="shared" si="1103"/>
        <v>#N/A</v>
      </c>
      <c r="AY852" s="13" t="e">
        <f t="shared" si="1104"/>
        <v>#N/A</v>
      </c>
      <c r="AZ852" s="13" t="e">
        <f t="shared" si="1105"/>
        <v>#N/A</v>
      </c>
      <c r="BA852" s="13" t="e">
        <f t="shared" si="1106"/>
        <v>#N/A</v>
      </c>
      <c r="BB852" s="13" t="e">
        <f t="shared" si="1107"/>
        <v>#N/A</v>
      </c>
      <c r="BC852" s="13" t="e">
        <f t="shared" si="1108"/>
        <v>#N/A</v>
      </c>
      <c r="BD852" s="13" t="e">
        <f t="shared" si="1109"/>
        <v>#N/A</v>
      </c>
      <c r="BE852" s="13" t="e">
        <f t="shared" si="1110"/>
        <v>#N/A</v>
      </c>
      <c r="BF852" s="13" t="e">
        <f t="shared" si="1111"/>
        <v>#N/A</v>
      </c>
      <c r="BG852" s="13" t="e">
        <f t="shared" si="1112"/>
        <v>#N/A</v>
      </c>
      <c r="BH852" s="13" t="e">
        <f t="shared" si="1113"/>
        <v>#N/A</v>
      </c>
      <c r="BI852" s="13" t="e">
        <f t="shared" si="1114"/>
        <v>#N/A</v>
      </c>
      <c r="BJ852" s="14" t="e">
        <f t="shared" si="1115"/>
        <v>#N/A</v>
      </c>
      <c r="BK852" s="14" t="e">
        <f t="shared" si="1116"/>
        <v>#N/A</v>
      </c>
      <c r="BL852" s="14" t="e">
        <f t="shared" si="1117"/>
        <v>#N/A</v>
      </c>
      <c r="BM852" s="14" t="e">
        <f t="shared" si="1118"/>
        <v>#N/A</v>
      </c>
      <c r="BN852" s="14" t="e">
        <f t="shared" si="1119"/>
        <v>#N/A</v>
      </c>
    </row>
    <row r="853" spans="1:66" x14ac:dyDescent="0.25">
      <c r="A853" t="s">
        <v>154</v>
      </c>
      <c r="B853" t="s">
        <v>168</v>
      </c>
      <c r="C853" t="s">
        <v>170</v>
      </c>
      <c r="D853" s="11">
        <v>44450</v>
      </c>
      <c r="E853" s="10">
        <f>VLOOKUP(A853,home!$A$2:$E$405,3,FALSE)</f>
        <v>1.3447</v>
      </c>
      <c r="F853" s="10">
        <f>VLOOKUP(B853,home!$B$2:$E$405,3,FALSE)</f>
        <v>0.86109999999999998</v>
      </c>
      <c r="G853" s="10">
        <f>VLOOKUP(C853,away!$B$2:$E$405,4,FALSE)</f>
        <v>0.97850000000000004</v>
      </c>
      <c r="H853" s="10">
        <f>VLOOKUP(A853,away!$A$2:$E$405,3,FALSE)</f>
        <v>1.05</v>
      </c>
      <c r="I853" s="10">
        <f>VLOOKUP(C853,away!$B$2:$E$405,3,FALSE)</f>
        <v>1.2531000000000001</v>
      </c>
      <c r="J853" s="10">
        <f>VLOOKUP(B853,home!$B$2:$E$405,4,FALSE)</f>
        <v>0.90229999999999999</v>
      </c>
      <c r="K853" s="12">
        <f t="shared" si="1064"/>
        <v>1.133025864845</v>
      </c>
      <c r="L853" s="12">
        <f t="shared" si="1065"/>
        <v>1.1872057365000002</v>
      </c>
      <c r="M853" s="13">
        <f t="shared" si="1066"/>
        <v>9.8250827945211519E-2</v>
      </c>
      <c r="N853" s="13">
        <f t="shared" si="1067"/>
        <v>0.11132072930436059</v>
      </c>
      <c r="O853" s="13">
        <f t="shared" si="1068"/>
        <v>0.11664394655242966</v>
      </c>
      <c r="P853" s="13">
        <f t="shared" si="1069"/>
        <v>0.13216060842150057</v>
      </c>
      <c r="Q853" s="13">
        <f t="shared" si="1070"/>
        <v>6.3064632797624642E-2</v>
      </c>
      <c r="R853" s="13">
        <f t="shared" si="1071"/>
        <v>6.9240181237521958E-2</v>
      </c>
      <c r="S853" s="13">
        <f t="shared" si="1072"/>
        <v>4.4443458603934526E-2</v>
      </c>
      <c r="T853" s="13">
        <f t="shared" si="1073"/>
        <v>7.4870693827606041E-2</v>
      </c>
      <c r="U853" s="13">
        <f t="shared" si="1074"/>
        <v>7.8450916228667872E-2</v>
      </c>
      <c r="V853" s="13">
        <f t="shared" si="1075"/>
        <v>6.642493675843116E-3</v>
      </c>
      <c r="W853" s="13">
        <f t="shared" si="1076"/>
        <v>2.3817953372220337E-2</v>
      </c>
      <c r="X853" s="13">
        <f t="shared" si="1077"/>
        <v>2.8276810875189514E-2</v>
      </c>
      <c r="Y853" s="13">
        <f t="shared" si="1078"/>
        <v>1.6785196040475292E-2</v>
      </c>
      <c r="Z853" s="13">
        <f t="shared" si="1079"/>
        <v>2.7400780120495238E-2</v>
      </c>
      <c r="AA853" s="13">
        <f t="shared" si="1080"/>
        <v>3.1045792593451804E-2</v>
      </c>
      <c r="AB853" s="13">
        <f t="shared" si="1081"/>
        <v>1.758784300149711E-2</v>
      </c>
      <c r="AC853" s="13">
        <f t="shared" si="1082"/>
        <v>5.5844059026971657E-4</v>
      </c>
      <c r="AD853" s="13">
        <f t="shared" si="1083"/>
        <v>6.7465893045994575E-3</v>
      </c>
      <c r="AE853" s="13">
        <f t="shared" si="1084"/>
        <v>8.009589524230025E-3</v>
      </c>
      <c r="AF853" s="13">
        <f t="shared" si="1085"/>
        <v>4.7545153150880962E-3</v>
      </c>
      <c r="AG853" s="13">
        <f t="shared" si="1086"/>
        <v>1.8815292854498973E-3</v>
      </c>
      <c r="AH853" s="13">
        <f t="shared" si="1087"/>
        <v>8.1325908359067851E-3</v>
      </c>
      <c r="AI853" s="13">
        <f t="shared" si="1088"/>
        <v>9.2144357652838068E-3</v>
      </c>
      <c r="AJ853" s="13">
        <f t="shared" si="1089"/>
        <v>5.2200970260096926E-3</v>
      </c>
      <c r="AK853" s="13">
        <f t="shared" si="1090"/>
        <v>1.9715016491564817E-3</v>
      </c>
      <c r="AL853" s="13">
        <f t="shared" si="1091"/>
        <v>3.0047115009947206E-5</v>
      </c>
      <c r="AM853" s="13">
        <f t="shared" si="1092"/>
        <v>1.5288120363195655E-3</v>
      </c>
      <c r="AN853" s="13">
        <f t="shared" si="1093"/>
        <v>1.8150144195488351E-3</v>
      </c>
      <c r="AO853" s="13">
        <f t="shared" si="1094"/>
        <v>1.0773977653592975E-3</v>
      </c>
      <c r="AP853" s="13">
        <f t="shared" si="1095"/>
        <v>4.2636426917561294E-4</v>
      </c>
      <c r="AQ853" s="13">
        <f t="shared" si="1096"/>
        <v>1.2654552655097956E-4</v>
      </c>
      <c r="AR853" s="13">
        <f t="shared" si="1097"/>
        <v>1.9310116985991736E-3</v>
      </c>
      <c r="AS853" s="13">
        <f t="shared" si="1098"/>
        <v>2.1878861998311412E-3</v>
      </c>
      <c r="AT853" s="13">
        <f t="shared" si="1099"/>
        <v>1.2394658268730595E-3</v>
      </c>
      <c r="AU853" s="13">
        <f t="shared" si="1100"/>
        <v>4.6811561347955721E-4</v>
      </c>
      <c r="AV853" s="13">
        <f t="shared" si="1101"/>
        <v>1.3259677445253074E-4</v>
      </c>
      <c r="AW853" s="13">
        <f t="shared" si="1102"/>
        <v>1.1227061175051958E-6</v>
      </c>
      <c r="AX853" s="13">
        <f t="shared" si="1103"/>
        <v>2.8869726327273714E-4</v>
      </c>
      <c r="AY853" s="13">
        <f t="shared" si="1104"/>
        <v>3.427430470692444E-4</v>
      </c>
      <c r="AZ853" s="13">
        <f t="shared" si="1105"/>
        <v>2.0345325581304829E-4</v>
      </c>
      <c r="BA853" s="13">
        <f t="shared" si="1106"/>
        <v>8.0513624136950936E-5</v>
      </c>
      <c r="BB853" s="13">
        <f t="shared" si="1107"/>
        <v>2.389655911044828E-5</v>
      </c>
      <c r="BC853" s="13">
        <f t="shared" si="1108"/>
        <v>5.6740264117071078E-6</v>
      </c>
      <c r="BD853" s="13">
        <f t="shared" si="1109"/>
        <v>3.8208469430425714E-4</v>
      </c>
      <c r="BE853" s="13">
        <f t="shared" si="1110"/>
        <v>4.3291184120811842E-4</v>
      </c>
      <c r="BF853" s="13">
        <f t="shared" si="1111"/>
        <v>2.4525015664323481E-4</v>
      </c>
      <c r="BG853" s="13">
        <f t="shared" si="1112"/>
        <v>9.2624923611357642E-5</v>
      </c>
      <c r="BH853" s="13">
        <f t="shared" si="1113"/>
        <v>2.6236608545240133E-5</v>
      </c>
      <c r="BI853" s="13">
        <f t="shared" si="1114"/>
        <v>5.945351217514084E-6</v>
      </c>
      <c r="BJ853" s="14">
        <f t="shared" si="1115"/>
        <v>0.34544735143961242</v>
      </c>
      <c r="BK853" s="14">
        <f t="shared" si="1116"/>
        <v>0.28242861939883862</v>
      </c>
      <c r="BL853" s="14">
        <f t="shared" si="1117"/>
        <v>0.3446514345786903</v>
      </c>
      <c r="BM853" s="14">
        <f t="shared" si="1118"/>
        <v>0.40890563893803589</v>
      </c>
      <c r="BN853" s="14">
        <f t="shared" si="1119"/>
        <v>0.59068092625864888</v>
      </c>
    </row>
    <row r="854" spans="1:66" x14ac:dyDescent="0.25">
      <c r="A854" t="s">
        <v>154</v>
      </c>
      <c r="B854" t="s">
        <v>156</v>
      </c>
      <c r="C854" t="s">
        <v>151</v>
      </c>
      <c r="D854" s="11">
        <v>44450</v>
      </c>
      <c r="E854" s="10">
        <f>VLOOKUP(A854,home!$A$2:$E$405,3,FALSE)</f>
        <v>1.3447</v>
      </c>
      <c r="F854" s="10">
        <f>VLOOKUP(B854,home!$B$2:$E$405,3,FALSE)</f>
        <v>1.3698999999999999</v>
      </c>
      <c r="G854" s="10">
        <f>VLOOKUP(C854,away!$B$2:$E$405,4,FALSE)</f>
        <v>1.2052</v>
      </c>
      <c r="H854" s="10">
        <f>VLOOKUP(A854,away!$A$2:$E$405,3,FALSE)</f>
        <v>1.05</v>
      </c>
      <c r="I854" s="10">
        <f>VLOOKUP(C854,away!$B$2:$E$405,3,FALSE)</f>
        <v>0.69499999999999995</v>
      </c>
      <c r="J854" s="10">
        <f>VLOOKUP(B854,home!$B$2:$E$405,4,FALSE)</f>
        <v>0.70179999999999998</v>
      </c>
      <c r="K854" s="12">
        <f t="shared" si="1064"/>
        <v>2.220104379556</v>
      </c>
      <c r="L854" s="12">
        <f t="shared" si="1065"/>
        <v>0.51213854999999997</v>
      </c>
      <c r="M854" s="13">
        <f t="shared" si="1066"/>
        <v>6.5073171323543288E-2</v>
      </c>
      <c r="N854" s="13">
        <f t="shared" si="1067"/>
        <v>0.14446923264699635</v>
      </c>
      <c r="O854" s="13">
        <f t="shared" si="1068"/>
        <v>3.3326479605541033E-2</v>
      </c>
      <c r="P854" s="13">
        <f t="shared" si="1069"/>
        <v>7.3988263327445361E-2</v>
      </c>
      <c r="Q854" s="13">
        <f t="shared" si="1070"/>
        <v>0.16036838805534565</v>
      </c>
      <c r="R854" s="13">
        <f t="shared" si="1071"/>
        <v>8.533887470893179E-3</v>
      </c>
      <c r="S854" s="13">
        <f t="shared" si="1072"/>
        <v>2.1031183046978784E-2</v>
      </c>
      <c r="T854" s="13">
        <f t="shared" si="1073"/>
        <v>8.2130833724502028E-2</v>
      </c>
      <c r="U854" s="13">
        <f t="shared" si="1074"/>
        <v>1.8946120948768023E-2</v>
      </c>
      <c r="V854" s="13">
        <f t="shared" si="1075"/>
        <v>2.6569418833844584E-3</v>
      </c>
      <c r="W854" s="13">
        <f t="shared" si="1076"/>
        <v>0.118678186888003</v>
      </c>
      <c r="X854" s="13">
        <f t="shared" si="1077"/>
        <v>6.0779674549450859E-2</v>
      </c>
      <c r="Y854" s="13">
        <f t="shared" si="1078"/>
        <v>1.5563807196613834E-2</v>
      </c>
      <c r="Z854" s="13">
        <f t="shared" si="1079"/>
        <v>1.4568442517354668E-3</v>
      </c>
      <c r="AA854" s="13">
        <f t="shared" si="1080"/>
        <v>3.2343463036088936E-3</v>
      </c>
      <c r="AB854" s="13">
        <f t="shared" si="1081"/>
        <v>3.5902931968214325E-3</v>
      </c>
      <c r="AC854" s="13">
        <f t="shared" si="1082"/>
        <v>1.8880910492298094E-4</v>
      </c>
      <c r="AD854" s="13">
        <f t="shared" si="1083"/>
        <v>6.5869490616955254E-2</v>
      </c>
      <c r="AE854" s="13">
        <f t="shared" si="1084"/>
        <v>3.3734305413806065E-2</v>
      </c>
      <c r="AF854" s="13">
        <f t="shared" si="1085"/>
        <v>8.6383191299418943E-3</v>
      </c>
      <c r="AG854" s="13">
        <f t="shared" si="1086"/>
        <v>1.4746720778819012E-3</v>
      </c>
      <c r="AH854" s="13">
        <f t="shared" si="1087"/>
        <v>1.8652652566490918E-4</v>
      </c>
      <c r="AI854" s="13">
        <f t="shared" si="1088"/>
        <v>4.1410835653202949E-4</v>
      </c>
      <c r="AJ854" s="13">
        <f t="shared" si="1089"/>
        <v>4.5968188797374811E-4</v>
      </c>
      <c r="AK854" s="13">
        <f t="shared" si="1090"/>
        <v>3.4018059089769626E-4</v>
      </c>
      <c r="AL854" s="13">
        <f t="shared" si="1091"/>
        <v>8.587045929698893E-6</v>
      </c>
      <c r="AM854" s="13">
        <f t="shared" si="1092"/>
        <v>2.9247428919565041E-2</v>
      </c>
      <c r="AN854" s="13">
        <f t="shared" si="1093"/>
        <v>1.4978735838094104E-2</v>
      </c>
      <c r="AO854" s="13">
        <f t="shared" si="1094"/>
        <v>3.8355940264772747E-3</v>
      </c>
      <c r="AP854" s="13">
        <f t="shared" si="1095"/>
        <v>6.5478518770291112E-4</v>
      </c>
      <c r="AQ854" s="13">
        <f t="shared" si="1096"/>
        <v>8.3835184147911654E-5</v>
      </c>
      <c r="AR854" s="13">
        <f t="shared" si="1097"/>
        <v>1.9105484878112878E-5</v>
      </c>
      <c r="AS854" s="13">
        <f t="shared" si="1098"/>
        <v>4.2416170651439325E-5</v>
      </c>
      <c r="AT854" s="13">
        <f t="shared" si="1099"/>
        <v>4.7084163113627563E-5</v>
      </c>
      <c r="AU854" s="13">
        <f t="shared" si="1100"/>
        <v>3.4843918912097874E-5</v>
      </c>
      <c r="AV854" s="13">
        <f t="shared" si="1101"/>
        <v>1.9339284244410665E-5</v>
      </c>
      <c r="AW854" s="13">
        <f t="shared" si="1102"/>
        <v>2.7120778149045373E-7</v>
      </c>
      <c r="AX854" s="13">
        <f t="shared" si="1103"/>
        <v>1.0822057505846531E-2</v>
      </c>
      <c r="AY854" s="13">
        <f t="shared" si="1104"/>
        <v>5.5423928390608574E-3</v>
      </c>
      <c r="AZ854" s="13">
        <f t="shared" si="1105"/>
        <v>1.4192365160635054E-3</v>
      </c>
      <c r="BA854" s="13">
        <f t="shared" si="1106"/>
        <v>2.4228191048127184E-4</v>
      </c>
      <c r="BB854" s="13">
        <f t="shared" si="1107"/>
        <v>3.1020476581277078E-5</v>
      </c>
      <c r="BC854" s="13">
        <f t="shared" si="1108"/>
        <v>3.1773563793288408E-6</v>
      </c>
      <c r="BD854" s="13">
        <f t="shared" si="1109"/>
        <v>1.6307758870872757E-6</v>
      </c>
      <c r="BE854" s="13">
        <f t="shared" si="1110"/>
        <v>3.6204926889967816E-6</v>
      </c>
      <c r="BF854" s="13">
        <f t="shared" si="1111"/>
        <v>4.0189358374961174E-6</v>
      </c>
      <c r="BG854" s="13">
        <f t="shared" si="1112"/>
        <v>2.9741523513265637E-6</v>
      </c>
      <c r="BH854" s="13">
        <f t="shared" si="1113"/>
        <v>1.6507321651617204E-6</v>
      </c>
      <c r="BI854" s="13">
        <f t="shared" si="1114"/>
        <v>7.3295954186989881E-7</v>
      </c>
      <c r="BJ854" s="14">
        <f t="shared" si="1115"/>
        <v>0.75856745605989673</v>
      </c>
      <c r="BK854" s="14">
        <f t="shared" si="1116"/>
        <v>0.16848934857126541</v>
      </c>
      <c r="BL854" s="14">
        <f t="shared" si="1117"/>
        <v>6.9209041956972583E-2</v>
      </c>
      <c r="BM854" s="14">
        <f t="shared" si="1118"/>
        <v>0.50642114677882599</v>
      </c>
      <c r="BN854" s="14">
        <f t="shared" si="1119"/>
        <v>0.48575942242976483</v>
      </c>
    </row>
    <row r="855" spans="1:66" x14ac:dyDescent="0.25">
      <c r="A855" t="s">
        <v>154</v>
      </c>
      <c r="B855" t="s">
        <v>173</v>
      </c>
      <c r="C855" t="s">
        <v>498</v>
      </c>
      <c r="D855" s="11">
        <v>44450</v>
      </c>
      <c r="E855" s="10">
        <f>VLOOKUP(A855,home!$A$2:$E$405,3,FALSE)</f>
        <v>1.3447</v>
      </c>
      <c r="F855" s="10">
        <f>VLOOKUP(B855,home!$B$2:$E$405,3,FALSE)</f>
        <v>0.93940000000000001</v>
      </c>
      <c r="G855" s="10" t="e">
        <f>VLOOKUP(C855,away!$B$2:$E$405,4,FALSE)</f>
        <v>#N/A</v>
      </c>
      <c r="H855" s="10">
        <f>VLOOKUP(A855,away!$A$2:$E$405,3,FALSE)</f>
        <v>1.05</v>
      </c>
      <c r="I855" s="10" t="e">
        <f>VLOOKUP(C855,away!$B$2:$E$405,3,FALSE)</f>
        <v>#N/A</v>
      </c>
      <c r="J855" s="10">
        <f>VLOOKUP(B855,home!$B$2:$E$405,4,FALSE)</f>
        <v>1.1529</v>
      </c>
      <c r="K855" s="12" t="e">
        <f t="shared" si="1064"/>
        <v>#N/A</v>
      </c>
      <c r="L855" s="12" t="e">
        <f t="shared" si="1065"/>
        <v>#N/A</v>
      </c>
      <c r="M855" s="13" t="e">
        <f t="shared" si="1066"/>
        <v>#N/A</v>
      </c>
      <c r="N855" s="13" t="e">
        <f t="shared" si="1067"/>
        <v>#N/A</v>
      </c>
      <c r="O855" s="13" t="e">
        <f t="shared" si="1068"/>
        <v>#N/A</v>
      </c>
      <c r="P855" s="13" t="e">
        <f t="shared" si="1069"/>
        <v>#N/A</v>
      </c>
      <c r="Q855" s="13" t="e">
        <f t="shared" si="1070"/>
        <v>#N/A</v>
      </c>
      <c r="R855" s="13" t="e">
        <f t="shared" si="1071"/>
        <v>#N/A</v>
      </c>
      <c r="S855" s="13" t="e">
        <f t="shared" si="1072"/>
        <v>#N/A</v>
      </c>
      <c r="T855" s="13" t="e">
        <f t="shared" si="1073"/>
        <v>#N/A</v>
      </c>
      <c r="U855" s="13" t="e">
        <f t="shared" si="1074"/>
        <v>#N/A</v>
      </c>
      <c r="V855" s="13" t="e">
        <f t="shared" si="1075"/>
        <v>#N/A</v>
      </c>
      <c r="W855" s="13" t="e">
        <f t="shared" si="1076"/>
        <v>#N/A</v>
      </c>
      <c r="X855" s="13" t="e">
        <f t="shared" si="1077"/>
        <v>#N/A</v>
      </c>
      <c r="Y855" s="13" t="e">
        <f t="shared" si="1078"/>
        <v>#N/A</v>
      </c>
      <c r="Z855" s="13" t="e">
        <f t="shared" si="1079"/>
        <v>#N/A</v>
      </c>
      <c r="AA855" s="13" t="e">
        <f t="shared" si="1080"/>
        <v>#N/A</v>
      </c>
      <c r="AB855" s="13" t="e">
        <f t="shared" si="1081"/>
        <v>#N/A</v>
      </c>
      <c r="AC855" s="13" t="e">
        <f t="shared" si="1082"/>
        <v>#N/A</v>
      </c>
      <c r="AD855" s="13" t="e">
        <f t="shared" si="1083"/>
        <v>#N/A</v>
      </c>
      <c r="AE855" s="13" t="e">
        <f t="shared" si="1084"/>
        <v>#N/A</v>
      </c>
      <c r="AF855" s="13" t="e">
        <f t="shared" si="1085"/>
        <v>#N/A</v>
      </c>
      <c r="AG855" s="13" t="e">
        <f t="shared" si="1086"/>
        <v>#N/A</v>
      </c>
      <c r="AH855" s="13" t="e">
        <f t="shared" si="1087"/>
        <v>#N/A</v>
      </c>
      <c r="AI855" s="13" t="e">
        <f t="shared" si="1088"/>
        <v>#N/A</v>
      </c>
      <c r="AJ855" s="13" t="e">
        <f t="shared" si="1089"/>
        <v>#N/A</v>
      </c>
      <c r="AK855" s="13" t="e">
        <f t="shared" si="1090"/>
        <v>#N/A</v>
      </c>
      <c r="AL855" s="13" t="e">
        <f t="shared" si="1091"/>
        <v>#N/A</v>
      </c>
      <c r="AM855" s="13" t="e">
        <f t="shared" si="1092"/>
        <v>#N/A</v>
      </c>
      <c r="AN855" s="13" t="e">
        <f t="shared" si="1093"/>
        <v>#N/A</v>
      </c>
      <c r="AO855" s="13" t="e">
        <f t="shared" si="1094"/>
        <v>#N/A</v>
      </c>
      <c r="AP855" s="13" t="e">
        <f t="shared" si="1095"/>
        <v>#N/A</v>
      </c>
      <c r="AQ855" s="13" t="e">
        <f t="shared" si="1096"/>
        <v>#N/A</v>
      </c>
      <c r="AR855" s="13" t="e">
        <f t="shared" si="1097"/>
        <v>#N/A</v>
      </c>
      <c r="AS855" s="13" t="e">
        <f t="shared" si="1098"/>
        <v>#N/A</v>
      </c>
      <c r="AT855" s="13" t="e">
        <f t="shared" si="1099"/>
        <v>#N/A</v>
      </c>
      <c r="AU855" s="13" t="e">
        <f t="shared" si="1100"/>
        <v>#N/A</v>
      </c>
      <c r="AV855" s="13" t="e">
        <f t="shared" si="1101"/>
        <v>#N/A</v>
      </c>
      <c r="AW855" s="13" t="e">
        <f t="shared" si="1102"/>
        <v>#N/A</v>
      </c>
      <c r="AX855" s="13" t="e">
        <f t="shared" si="1103"/>
        <v>#N/A</v>
      </c>
      <c r="AY855" s="13" t="e">
        <f t="shared" si="1104"/>
        <v>#N/A</v>
      </c>
      <c r="AZ855" s="13" t="e">
        <f t="shared" si="1105"/>
        <v>#N/A</v>
      </c>
      <c r="BA855" s="13" t="e">
        <f t="shared" si="1106"/>
        <v>#N/A</v>
      </c>
      <c r="BB855" s="13" t="e">
        <f t="shared" si="1107"/>
        <v>#N/A</v>
      </c>
      <c r="BC855" s="13" t="e">
        <f t="shared" si="1108"/>
        <v>#N/A</v>
      </c>
      <c r="BD855" s="13" t="e">
        <f t="shared" si="1109"/>
        <v>#N/A</v>
      </c>
      <c r="BE855" s="13" t="e">
        <f t="shared" si="1110"/>
        <v>#N/A</v>
      </c>
      <c r="BF855" s="13" t="e">
        <f t="shared" si="1111"/>
        <v>#N/A</v>
      </c>
      <c r="BG855" s="13" t="e">
        <f t="shared" si="1112"/>
        <v>#N/A</v>
      </c>
      <c r="BH855" s="13" t="e">
        <f t="shared" si="1113"/>
        <v>#N/A</v>
      </c>
      <c r="BI855" s="13" t="e">
        <f t="shared" si="1114"/>
        <v>#N/A</v>
      </c>
      <c r="BJ855" s="14" t="e">
        <f t="shared" si="1115"/>
        <v>#N/A</v>
      </c>
      <c r="BK855" s="14" t="e">
        <f t="shared" si="1116"/>
        <v>#N/A</v>
      </c>
      <c r="BL855" s="14" t="e">
        <f t="shared" si="1117"/>
        <v>#N/A</v>
      </c>
      <c r="BM855" s="14" t="e">
        <f t="shared" si="1118"/>
        <v>#N/A</v>
      </c>
      <c r="BN855" s="14" t="e">
        <f t="shared" si="1119"/>
        <v>#N/A</v>
      </c>
    </row>
    <row r="856" spans="1:66" x14ac:dyDescent="0.25">
      <c r="A856" t="s">
        <v>175</v>
      </c>
      <c r="B856" t="s">
        <v>177</v>
      </c>
      <c r="C856" t="s">
        <v>176</v>
      </c>
      <c r="D856" s="11">
        <v>44450</v>
      </c>
      <c r="E856" s="10">
        <f>VLOOKUP(A856,home!$A$2:$E$405,3,FALSE)</f>
        <v>1.1583000000000001</v>
      </c>
      <c r="F856" s="10">
        <f>VLOOKUP(B856,home!$B$2:$E$405,3,FALSE)</f>
        <v>1.7746</v>
      </c>
      <c r="G856" s="10">
        <f>VLOOKUP(C856,away!$B$2:$E$405,4,FALSE)</f>
        <v>1.1031</v>
      </c>
      <c r="H856" s="10">
        <f>VLOOKUP(A856,away!$A$2:$E$405,3,FALSE)</f>
        <v>1.0458000000000001</v>
      </c>
      <c r="I856" s="10">
        <f>VLOOKUP(C856,away!$B$2:$E$405,3,FALSE)</f>
        <v>0.95620000000000005</v>
      </c>
      <c r="J856" s="10">
        <f>VLOOKUP(B856,home!$B$2:$E$405,4,FALSE)</f>
        <v>0.69059999999999999</v>
      </c>
      <c r="K856" s="12">
        <f t="shared" si="1064"/>
        <v>2.2674432074580002</v>
      </c>
      <c r="L856" s="12">
        <f t="shared" si="1065"/>
        <v>0.69059582877600001</v>
      </c>
      <c r="M856" s="13">
        <f t="shared" si="1066"/>
        <v>5.1920631888536677E-2</v>
      </c>
      <c r="N856" s="13">
        <f t="shared" si="1067"/>
        <v>0.11772708410258974</v>
      </c>
      <c r="O856" s="13">
        <f t="shared" si="1068"/>
        <v>3.5856171809637606E-2</v>
      </c>
      <c r="P856" s="13">
        <f t="shared" si="1069"/>
        <v>8.1301833215209826E-2</v>
      </c>
      <c r="Q856" s="13">
        <f t="shared" si="1070"/>
        <v>0.13346973859112693</v>
      </c>
      <c r="R856" s="13">
        <f t="shared" si="1071"/>
        <v>1.2381061343805662E-2</v>
      </c>
      <c r="S856" s="13">
        <f t="shared" si="1072"/>
        <v>3.1827367289867202E-2</v>
      </c>
      <c r="T856" s="13">
        <f t="shared" si="1073"/>
        <v>9.2173644738855379E-2</v>
      </c>
      <c r="U856" s="13">
        <f t="shared" si="1074"/>
        <v>2.8073353445132971E-2</v>
      </c>
      <c r="V856" s="13">
        <f t="shared" si="1075"/>
        <v>5.537561665349194E-3</v>
      </c>
      <c r="W856" s="13">
        <f t="shared" si="1076"/>
        <v>0.10087835072321522</v>
      </c>
      <c r="X856" s="13">
        <f t="shared" si="1077"/>
        <v>6.9666168223254818E-2</v>
      </c>
      <c r="Y856" s="13">
        <f t="shared" si="1078"/>
        <v>2.4055582590893444E-2</v>
      </c>
      <c r="Z856" s="13">
        <f t="shared" si="1079"/>
        <v>2.8501031066173236E-3</v>
      </c>
      <c r="AA856" s="13">
        <f t="shared" si="1080"/>
        <v>6.4624469296543953E-3</v>
      </c>
      <c r="AB856" s="13">
        <f t="shared" si="1081"/>
        <v>7.3266156971013349E-3</v>
      </c>
      <c r="AC856" s="13">
        <f t="shared" si="1082"/>
        <v>5.4194967703503644E-4</v>
      </c>
      <c r="AD856" s="13">
        <f t="shared" si="1083"/>
        <v>5.7183982781730043E-2</v>
      </c>
      <c r="AE856" s="13">
        <f t="shared" si="1084"/>
        <v>3.9491019981861372E-2</v>
      </c>
      <c r="AF856" s="13">
        <f t="shared" si="1085"/>
        <v>1.3636166836791565E-2</v>
      </c>
      <c r="AG856" s="13">
        <f t="shared" si="1086"/>
        <v>3.1390266459939602E-3</v>
      </c>
      <c r="AH856" s="13">
        <f t="shared" si="1087"/>
        <v>4.9206732925286055E-4</v>
      </c>
      <c r="AI856" s="13">
        <f t="shared" si="1088"/>
        <v>1.1157347233263981E-3</v>
      </c>
      <c r="AJ856" s="13">
        <f t="shared" si="1089"/>
        <v>1.2649325598657363E-3</v>
      </c>
      <c r="AK856" s="13">
        <f t="shared" si="1090"/>
        <v>9.56054246920008E-4</v>
      </c>
      <c r="AL856" s="13">
        <f t="shared" si="1091"/>
        <v>3.3945274277809768E-5</v>
      </c>
      <c r="AM856" s="13">
        <f t="shared" si="1092"/>
        <v>2.5932286666765787E-2</v>
      </c>
      <c r="AN856" s="13">
        <f t="shared" si="1093"/>
        <v>1.7908729002691935E-2</v>
      </c>
      <c r="AO856" s="13">
        <f t="shared" si="1094"/>
        <v>6.1838467739694118E-3</v>
      </c>
      <c r="AP856" s="13">
        <f t="shared" si="1095"/>
        <v>1.4235129292977339E-3</v>
      </c>
      <c r="AQ856" s="13">
        <f t="shared" si="1096"/>
        <v>2.4576802279542993E-4</v>
      </c>
      <c r="AR856" s="13">
        <f t="shared" si="1097"/>
        <v>6.796392901179444E-5</v>
      </c>
      <c r="AS856" s="13">
        <f t="shared" si="1098"/>
        <v>1.5410434918995103E-4</v>
      </c>
      <c r="AT856" s="13">
        <f t="shared" si="1099"/>
        <v>1.7471142990524514E-4</v>
      </c>
      <c r="AU856" s="13">
        <f t="shared" si="1100"/>
        <v>1.3204941500130754E-4</v>
      </c>
      <c r="AV856" s="13">
        <f t="shared" si="1101"/>
        <v>7.4853637273379327E-5</v>
      </c>
      <c r="AW856" s="13">
        <f t="shared" si="1102"/>
        <v>1.4765127119107353E-6</v>
      </c>
      <c r="AX856" s="13">
        <f t="shared" si="1103"/>
        <v>9.7999978760686321E-3</v>
      </c>
      <c r="AY856" s="13">
        <f t="shared" si="1104"/>
        <v>6.7678376552266573E-3</v>
      </c>
      <c r="AZ856" s="13">
        <f t="shared" si="1105"/>
        <v>2.3369202272663365E-3</v>
      </c>
      <c r="BA856" s="13">
        <f t="shared" si="1106"/>
        <v>5.3795578704413148E-4</v>
      </c>
      <c r="BB856" s="13">
        <f t="shared" si="1107"/>
        <v>9.2877505649646813E-5</v>
      </c>
      <c r="BC856" s="13">
        <f t="shared" si="1108"/>
        <v>1.2828163597753096E-5</v>
      </c>
      <c r="BD856" s="13">
        <f t="shared" si="1109"/>
        <v>7.8226009804622344E-6</v>
      </c>
      <c r="BE856" s="13">
        <f t="shared" si="1110"/>
        <v>1.7737303457803387E-5</v>
      </c>
      <c r="BF856" s="13">
        <f t="shared" si="1111"/>
        <v>2.0109164122008796E-5</v>
      </c>
      <c r="BG856" s="13">
        <f t="shared" si="1112"/>
        <v>1.5198795865368987E-5</v>
      </c>
      <c r="BH856" s="13">
        <f t="shared" si="1113"/>
        <v>8.6156016116179124E-6</v>
      </c>
      <c r="BI856" s="13">
        <f t="shared" si="1114"/>
        <v>3.9070774704854439E-6</v>
      </c>
      <c r="BJ856" s="14">
        <f t="shared" si="1115"/>
        <v>0.72266332582668613</v>
      </c>
      <c r="BK856" s="14">
        <f t="shared" si="1116"/>
        <v>0.17793112666550237</v>
      </c>
      <c r="BL856" s="14">
        <f t="shared" si="1117"/>
        <v>9.4605511388586375E-2</v>
      </c>
      <c r="BM856" s="14">
        <f t="shared" si="1118"/>
        <v>0.5586271848939709</v>
      </c>
      <c r="BN856" s="14">
        <f t="shared" si="1119"/>
        <v>0.43265652095090645</v>
      </c>
    </row>
    <row r="857" spans="1:66" x14ac:dyDescent="0.25">
      <c r="A857" t="s">
        <v>175</v>
      </c>
      <c r="B857" t="s">
        <v>283</v>
      </c>
      <c r="C857" t="s">
        <v>179</v>
      </c>
      <c r="D857" s="11">
        <v>44450</v>
      </c>
      <c r="E857" s="10">
        <f>VLOOKUP(A857,home!$A$2:$E$405,3,FALSE)</f>
        <v>1.1583000000000001</v>
      </c>
      <c r="F857" s="10">
        <f>VLOOKUP(B857,home!$B$2:$E$405,3,FALSE)</f>
        <v>0.70150000000000001</v>
      </c>
      <c r="G857" s="10">
        <f>VLOOKUP(C857,away!$B$2:$E$405,4,FALSE)</f>
        <v>0.86329999999999996</v>
      </c>
      <c r="H857" s="10">
        <f>VLOOKUP(A857,away!$A$2:$E$405,3,FALSE)</f>
        <v>1.0458000000000001</v>
      </c>
      <c r="I857" s="10">
        <f>VLOOKUP(C857,away!$B$2:$E$405,3,FALSE)</f>
        <v>0.8367</v>
      </c>
      <c r="J857" s="10">
        <f>VLOOKUP(B857,home!$B$2:$E$405,4,FALSE)</f>
        <v>1.2549999999999999</v>
      </c>
      <c r="K857" s="12">
        <f t="shared" si="1064"/>
        <v>0.701472213585</v>
      </c>
      <c r="L857" s="12">
        <f t="shared" si="1065"/>
        <v>1.0981511792999998</v>
      </c>
      <c r="M857" s="13">
        <f t="shared" si="1066"/>
        <v>0.16536115268287602</v>
      </c>
      <c r="N857" s="13">
        <f t="shared" si="1067"/>
        <v>0.11599625381342418</v>
      </c>
      <c r="O857" s="13">
        <f t="shared" si="1068"/>
        <v>0.18159154482910764</v>
      </c>
      <c r="P857" s="13">
        <f t="shared" si="1069"/>
        <v>0.12738142291959387</v>
      </c>
      <c r="Q857" s="13">
        <f t="shared" si="1070"/>
        <v>4.0684074465035087E-2</v>
      </c>
      <c r="R857" s="13">
        <f t="shared" si="1071"/>
        <v>9.9707484552496672E-2</v>
      </c>
      <c r="S857" s="13">
        <f t="shared" si="1072"/>
        <v>2.4531195268301862E-2</v>
      </c>
      <c r="T857" s="13">
        <f t="shared" si="1073"/>
        <v>4.4677264352507289E-2</v>
      </c>
      <c r="U857" s="13">
        <f t="shared" si="1074"/>
        <v>6.9942029900032024E-2</v>
      </c>
      <c r="V857" s="13">
        <f t="shared" si="1075"/>
        <v>2.0996591793152092E-3</v>
      </c>
      <c r="W857" s="13">
        <f t="shared" si="1076"/>
        <v>9.5129159242150468E-3</v>
      </c>
      <c r="X857" s="13">
        <f t="shared" si="1077"/>
        <v>1.0446619840758502E-2</v>
      </c>
      <c r="Y857" s="13">
        <f t="shared" si="1078"/>
        <v>5.7359839489138625E-3</v>
      </c>
      <c r="Z857" s="13">
        <f t="shared" si="1079"/>
        <v>3.6497963915453582E-2</v>
      </c>
      <c r="AA857" s="13">
        <f t="shared" si="1080"/>
        <v>2.5602307539118671E-2</v>
      </c>
      <c r="AB857" s="13">
        <f t="shared" si="1081"/>
        <v>8.9796536711747553E-3</v>
      </c>
      <c r="AC857" s="13">
        <f t="shared" si="1082"/>
        <v>1.0108842432458996E-4</v>
      </c>
      <c r="AD857" s="13">
        <f t="shared" si="1083"/>
        <v>1.6682615477517813E-3</v>
      </c>
      <c r="AE857" s="13">
        <f t="shared" si="1084"/>
        <v>1.8320033860444616E-3</v>
      </c>
      <c r="AF857" s="13">
        <f t="shared" si="1085"/>
        <v>1.0059083394331591E-3</v>
      </c>
      <c r="AG857" s="13">
        <f t="shared" si="1086"/>
        <v>3.682131430720761E-4</v>
      </c>
      <c r="AH857" s="13">
        <f t="shared" si="1087"/>
        <v>1.0020070528951045E-2</v>
      </c>
      <c r="AI857" s="13">
        <f t="shared" si="1088"/>
        <v>7.0288010542211106E-3</v>
      </c>
      <c r="AJ857" s="13">
        <f t="shared" si="1089"/>
        <v>2.4652543171765321E-3</v>
      </c>
      <c r="AK857" s="13">
        <f t="shared" si="1090"/>
        <v>5.7643580097326659E-4</v>
      </c>
      <c r="AL857" s="13">
        <f t="shared" si="1091"/>
        <v>3.1148276659296467E-6</v>
      </c>
      <c r="AM857" s="13">
        <f t="shared" si="1092"/>
        <v>2.3404782414803612E-4</v>
      </c>
      <c r="AN857" s="13">
        <f t="shared" si="1093"/>
        <v>2.5701989410076482E-4</v>
      </c>
      <c r="AO857" s="13">
        <f t="shared" si="1094"/>
        <v>1.4112334990515799E-4</v>
      </c>
      <c r="AP857" s="13">
        <f t="shared" si="1095"/>
        <v>5.1658257708371921E-5</v>
      </c>
      <c r="AQ857" s="13">
        <f t="shared" si="1096"/>
        <v>1.418214415575798E-5</v>
      </c>
      <c r="AR857" s="13">
        <f t="shared" si="1097"/>
        <v>2.2007104536073538E-3</v>
      </c>
      <c r="AS857" s="13">
        <f t="shared" si="1098"/>
        <v>1.5437372333515994E-3</v>
      </c>
      <c r="AT857" s="13">
        <f t="shared" si="1099"/>
        <v>5.4144438713636515E-4</v>
      </c>
      <c r="AU857" s="13">
        <f t="shared" si="1100"/>
        <v>1.266027309259066E-4</v>
      </c>
      <c r="AV857" s="13">
        <f t="shared" si="1101"/>
        <v>2.2202074477125461E-5</v>
      </c>
      <c r="AW857" s="13">
        <f t="shared" si="1102"/>
        <v>6.6650609858429356E-8</v>
      </c>
      <c r="AX857" s="13">
        <f t="shared" si="1103"/>
        <v>2.7363007548312597E-5</v>
      </c>
      <c r="AY857" s="13">
        <f t="shared" si="1104"/>
        <v>3.0048719008374274E-5</v>
      </c>
      <c r="AZ857" s="13">
        <f t="shared" si="1105"/>
        <v>1.6499018107750267E-5</v>
      </c>
      <c r="BA857" s="13">
        <f t="shared" si="1106"/>
        <v>6.0394720641060018E-6</v>
      </c>
      <c r="BB857" s="13">
        <f t="shared" si="1107"/>
        <v>1.6580633423868523E-6</v>
      </c>
      <c r="BC857" s="13">
        <f t="shared" si="1108"/>
        <v>3.6416084295924441E-7</v>
      </c>
      <c r="BD857" s="13">
        <f t="shared" si="1109"/>
        <v>4.0278546332112535E-4</v>
      </c>
      <c r="BE857" s="13">
        <f t="shared" si="1110"/>
        <v>2.8254281055572957E-4</v>
      </c>
      <c r="BF857" s="13">
        <f t="shared" si="1111"/>
        <v>9.909796537652746E-5</v>
      </c>
      <c r="BG857" s="13">
        <f t="shared" si="1112"/>
        <v>2.3171489711480808E-5</v>
      </c>
      <c r="BH857" s="13">
        <f t="shared" si="1113"/>
        <v>4.0635390449936238E-6</v>
      </c>
      <c r="BI857" s="13">
        <f t="shared" si="1114"/>
        <v>5.7009194577615096E-7</v>
      </c>
      <c r="BJ857" s="14">
        <f t="shared" si="1115"/>
        <v>0.23270750267208742</v>
      </c>
      <c r="BK857" s="14">
        <f t="shared" si="1116"/>
        <v>0.31950768202108581</v>
      </c>
      <c r="BL857" s="14">
        <f t="shared" si="1117"/>
        <v>0.41116051043270574</v>
      </c>
      <c r="BM857" s="14">
        <f t="shared" si="1118"/>
        <v>0.26912174371040071</v>
      </c>
      <c r="BN857" s="14">
        <f t="shared" si="1119"/>
        <v>0.73072193326253343</v>
      </c>
    </row>
    <row r="858" spans="1:66" x14ac:dyDescent="0.25">
      <c r="A858" t="s">
        <v>24</v>
      </c>
      <c r="B858" t="s">
        <v>298</v>
      </c>
      <c r="C858" t="s">
        <v>193</v>
      </c>
      <c r="D858" s="11">
        <v>44450</v>
      </c>
      <c r="E858" s="10">
        <f>VLOOKUP(A858,home!$A$2:$E$405,3,FALSE)</f>
        <v>1.6263000000000001</v>
      </c>
      <c r="F858" s="10">
        <f>VLOOKUP(B858,home!$B$2:$E$405,3,FALSE)</f>
        <v>1.5354000000000001</v>
      </c>
      <c r="G858" s="10">
        <f>VLOOKUP(C858,away!$B$2:$E$405,4,FALSE)</f>
        <v>0.80810000000000004</v>
      </c>
      <c r="H858" s="10">
        <f>VLOOKUP(A858,away!$A$2:$E$405,3,FALSE)</f>
        <v>1.4262999999999999</v>
      </c>
      <c r="I858" s="10">
        <f>VLOOKUP(C858,away!$B$2:$E$405,3,FALSE)</f>
        <v>1.1961999999999999</v>
      </c>
      <c r="J858" s="10">
        <f>VLOOKUP(B858,home!$B$2:$E$405,4,FALSE)</f>
        <v>0.7177</v>
      </c>
      <c r="K858" s="12">
        <f t="shared" si="1064"/>
        <v>2.0178426862620005</v>
      </c>
      <c r="L858" s="12">
        <f t="shared" si="1065"/>
        <v>1.2244967210619999</v>
      </c>
      <c r="M858" s="13">
        <f t="shared" si="1066"/>
        <v>3.9072381881038599E-2</v>
      </c>
      <c r="N858" s="13">
        <f t="shared" si="1067"/>
        <v>7.884192001348965E-2</v>
      </c>
      <c r="O858" s="13">
        <f t="shared" si="1068"/>
        <v>4.7844003497414064E-2</v>
      </c>
      <c r="P858" s="13">
        <f t="shared" si="1069"/>
        <v>9.6541672538750553E-2</v>
      </c>
      <c r="Q858" s="13">
        <f t="shared" si="1070"/>
        <v>7.9545295835036875E-2</v>
      </c>
      <c r="R858" s="13">
        <f t="shared" si="1071"/>
        <v>2.9292412702531193E-2</v>
      </c>
      <c r="S858" s="13">
        <f t="shared" si="1072"/>
        <v>5.9634798852014573E-2</v>
      </c>
      <c r="T858" s="13">
        <f t="shared" si="1073"/>
        <v>9.7402953925909419E-2</v>
      </c>
      <c r="U858" s="13">
        <f t="shared" si="1074"/>
        <v>5.9107480734770693E-2</v>
      </c>
      <c r="V858" s="13">
        <f t="shared" si="1075"/>
        <v>1.6372016770237668E-2</v>
      </c>
      <c r="W858" s="13">
        <f t="shared" si="1076"/>
        <v>5.3503297809092104E-2</v>
      </c>
      <c r="X858" s="13">
        <f t="shared" si="1077"/>
        <v>6.5514612733236971E-2</v>
      </c>
      <c r="Y858" s="13">
        <f t="shared" si="1078"/>
        <v>4.0111214236747711E-2</v>
      </c>
      <c r="Z858" s="13">
        <f t="shared" si="1079"/>
        <v>1.1956154435414779E-2</v>
      </c>
      <c r="AA858" s="13">
        <f t="shared" si="1080"/>
        <v>2.4125638783320694E-2</v>
      </c>
      <c r="AB858" s="13">
        <f t="shared" si="1081"/>
        <v>2.4340871885161267E-2</v>
      </c>
      <c r="AC858" s="13">
        <f t="shared" si="1082"/>
        <v>2.5282914134904838E-3</v>
      </c>
      <c r="AD858" s="13">
        <f t="shared" si="1083"/>
        <v>2.6990309543743554E-2</v>
      </c>
      <c r="AE858" s="13">
        <f t="shared" si="1084"/>
        <v>3.3049545536762391E-2</v>
      </c>
      <c r="AF858" s="13">
        <f t="shared" si="1085"/>
        <v>2.0234530071177401E-2</v>
      </c>
      <c r="AG858" s="13">
        <f t="shared" si="1086"/>
        <v>8.2590385747957247E-3</v>
      </c>
      <c r="AH858" s="13">
        <f t="shared" si="1087"/>
        <v>3.6600679756690702E-3</v>
      </c>
      <c r="AI858" s="13">
        <f t="shared" si="1088"/>
        <v>7.3854413959255991E-3</v>
      </c>
      <c r="AJ858" s="13">
        <f t="shared" si="1089"/>
        <v>7.4513294527925461E-3</v>
      </c>
      <c r="AK858" s="13">
        <f t="shared" si="1090"/>
        <v>5.0118702130820232E-3</v>
      </c>
      <c r="AL858" s="13">
        <f t="shared" si="1091"/>
        <v>2.4988031952276248E-4</v>
      </c>
      <c r="AM858" s="13">
        <f t="shared" si="1092"/>
        <v>1.0892439742558083E-2</v>
      </c>
      <c r="AN858" s="13">
        <f t="shared" si="1093"/>
        <v>1.3337756749127787E-2</v>
      </c>
      <c r="AO858" s="13">
        <f t="shared" si="1094"/>
        <v>8.1660197028147682E-3</v>
      </c>
      <c r="AP858" s="13">
        <f t="shared" si="1095"/>
        <v>3.3330881167414586E-3</v>
      </c>
      <c r="AQ858" s="13">
        <f t="shared" si="1096"/>
        <v>1.0203388674901578E-3</v>
      </c>
      <c r="AR858" s="13">
        <f t="shared" si="1097"/>
        <v>8.9634824701416145E-4</v>
      </c>
      <c r="AS858" s="13">
        <f t="shared" si="1098"/>
        <v>1.8086897545812909E-3</v>
      </c>
      <c r="AT858" s="13">
        <f t="shared" si="1099"/>
        <v>1.8248256964994354E-3</v>
      </c>
      <c r="AU858" s="13">
        <f t="shared" si="1100"/>
        <v>1.2274037284614487E-3</v>
      </c>
      <c r="AV858" s="13">
        <f t="shared" si="1101"/>
        <v>6.1917690914166119E-4</v>
      </c>
      <c r="AW858" s="13">
        <f t="shared" si="1102"/>
        <v>1.7150409075458823E-5</v>
      </c>
      <c r="AX858" s="13">
        <f t="shared" si="1103"/>
        <v>3.6632049783450588E-3</v>
      </c>
      <c r="AY858" s="13">
        <f t="shared" si="1104"/>
        <v>4.4855824845615195E-3</v>
      </c>
      <c r="AZ858" s="13">
        <f t="shared" si="1105"/>
        <v>2.7462905221993599E-3</v>
      </c>
      <c r="BA858" s="13">
        <f t="shared" si="1106"/>
        <v>1.1209412465055884E-3</v>
      </c>
      <c r="BB858" s="13">
        <f t="shared" si="1107"/>
        <v>3.4314722021231092E-4</v>
      </c>
      <c r="BC858" s="13">
        <f t="shared" si="1108"/>
        <v>8.4036529198302929E-5</v>
      </c>
      <c r="BD858" s="13">
        <f t="shared" si="1109"/>
        <v>1.8292924823308534E-4</v>
      </c>
      <c r="BE858" s="13">
        <f t="shared" si="1110"/>
        <v>3.691224456505373E-4</v>
      </c>
      <c r="BF858" s="13">
        <f t="shared" si="1111"/>
        <v>3.7241551364553975E-4</v>
      </c>
      <c r="BG858" s="13">
        <f t="shared" si="1112"/>
        <v>2.504919734867195E-4</v>
      </c>
      <c r="BH858" s="13">
        <f t="shared" si="1113"/>
        <v>1.2636334916687797E-4</v>
      </c>
      <c r="BI858" s="13">
        <f t="shared" si="1114"/>
        <v>5.0996271985591246E-5</v>
      </c>
      <c r="BJ858" s="14">
        <f t="shared" si="1115"/>
        <v>0.55264556443974622</v>
      </c>
      <c r="BK858" s="14">
        <f t="shared" si="1116"/>
        <v>0.21888462425961616</v>
      </c>
      <c r="BL858" s="14">
        <f t="shared" si="1117"/>
        <v>0.21594787977853347</v>
      </c>
      <c r="BM858" s="14">
        <f t="shared" si="1118"/>
        <v>0.62382810436956337</v>
      </c>
      <c r="BN858" s="14">
        <f t="shared" si="1119"/>
        <v>0.37113768646826095</v>
      </c>
    </row>
    <row r="859" spans="1:66" x14ac:dyDescent="0.25">
      <c r="A859" t="s">
        <v>24</v>
      </c>
      <c r="B859" t="s">
        <v>286</v>
      </c>
      <c r="C859" t="s">
        <v>295</v>
      </c>
      <c r="D859" s="11">
        <v>44450</v>
      </c>
      <c r="E859" s="10">
        <f>VLOOKUP(A859,home!$A$2:$E$405,3,FALSE)</f>
        <v>1.6263000000000001</v>
      </c>
      <c r="F859" s="10">
        <f>VLOOKUP(B859,home!$B$2:$E$405,3,FALSE)</f>
        <v>1.6181000000000001</v>
      </c>
      <c r="G859" s="10">
        <f>VLOOKUP(C859,away!$B$2:$E$405,4,FALSE)</f>
        <v>0.64729999999999999</v>
      </c>
      <c r="H859" s="10">
        <f>VLOOKUP(A859,away!$A$2:$E$405,3,FALSE)</f>
        <v>1.4262999999999999</v>
      </c>
      <c r="I859" s="10">
        <f>VLOOKUP(C859,away!$B$2:$E$405,3,FALSE)</f>
        <v>1.3653</v>
      </c>
      <c r="J859" s="10">
        <f>VLOOKUP(B859,home!$B$2:$E$405,4,FALSE)</f>
        <v>0.73799999999999999</v>
      </c>
      <c r="K859" s="12">
        <f t="shared" si="1064"/>
        <v>1.7033803262190002</v>
      </c>
      <c r="L859" s="12">
        <f t="shared" si="1065"/>
        <v>1.43712761382</v>
      </c>
      <c r="M859" s="13">
        <f t="shared" si="1066"/>
        <v>4.3260818418513945E-2</v>
      </c>
      <c r="N859" s="13">
        <f t="shared" si="1067"/>
        <v>7.3689626990229226E-2</v>
      </c>
      <c r="O859" s="13">
        <f t="shared" si="1068"/>
        <v>6.2171316745699257E-2</v>
      </c>
      <c r="P859" s="13">
        <f t="shared" si="1069"/>
        <v>0.10590139779975399</v>
      </c>
      <c r="Q859" s="13">
        <f t="shared" si="1070"/>
        <v>6.276073043078656E-2</v>
      </c>
      <c r="R859" s="13">
        <f t="shared" si="1071"/>
        <v>4.467405804139709E-2</v>
      </c>
      <c r="S859" s="13">
        <f t="shared" si="1072"/>
        <v>6.4810991018735054E-2</v>
      </c>
      <c r="T859" s="13">
        <f t="shared" si="1073"/>
        <v>9.0195178765596545E-2</v>
      </c>
      <c r="U859" s="13">
        <f t="shared" si="1074"/>
        <v>7.609691156008154E-2</v>
      </c>
      <c r="V859" s="13">
        <f t="shared" si="1075"/>
        <v>1.7628408832706385E-2</v>
      </c>
      <c r="W859" s="13">
        <f t="shared" si="1076"/>
        <v>3.5635131158311989E-2</v>
      </c>
      <c r="X859" s="13">
        <f t="shared" si="1077"/>
        <v>5.1212231009707641E-2</v>
      </c>
      <c r="Y859" s="13">
        <f t="shared" si="1078"/>
        <v>3.6799255674689876E-2</v>
      </c>
      <c r="Z859" s="13">
        <f t="shared" si="1079"/>
        <v>2.1400774144229726E-2</v>
      </c>
      <c r="AA859" s="13">
        <f t="shared" si="1080"/>
        <v>3.6453657643137176E-2</v>
      </c>
      <c r="AB859" s="13">
        <f t="shared" si="1081"/>
        <v>3.1047221624021383E-2</v>
      </c>
      <c r="AC859" s="13">
        <f t="shared" si="1082"/>
        <v>2.6971189008559468E-3</v>
      </c>
      <c r="AD859" s="13">
        <f t="shared" si="1083"/>
        <v>1.5175045334325581E-2</v>
      </c>
      <c r="AE859" s="13">
        <f t="shared" si="1084"/>
        <v>2.1808476690929647E-2</v>
      </c>
      <c r="AF859" s="13">
        <f t="shared" si="1085"/>
        <v>1.5670782033942409E-2</v>
      </c>
      <c r="AG859" s="13">
        <f t="shared" si="1086"/>
        <v>7.5069711970443256E-3</v>
      </c>
      <c r="AH859" s="13">
        <f t="shared" si="1087"/>
        <v>7.6889108699494096E-3</v>
      </c>
      <c r="AI859" s="13">
        <f t="shared" si="1088"/>
        <v>1.3097139505923243E-2</v>
      </c>
      <c r="AJ859" s="13">
        <f t="shared" si="1089"/>
        <v>1.1154704882067646E-2</v>
      </c>
      <c r="AK859" s="13">
        <f t="shared" si="1090"/>
        <v>6.3335682802976882E-3</v>
      </c>
      <c r="AL859" s="13">
        <f t="shared" si="1091"/>
        <v>2.6409917525789788E-4</v>
      </c>
      <c r="AM859" s="13">
        <f t="shared" si="1092"/>
        <v>5.1697747343943199E-3</v>
      </c>
      <c r="AN859" s="13">
        <f t="shared" si="1093"/>
        <v>7.4296260280270329E-3</v>
      </c>
      <c r="AO859" s="13">
        <f t="shared" si="1094"/>
        <v>5.3386603626167277E-3</v>
      </c>
      <c r="AP859" s="13">
        <f t="shared" si="1095"/>
        <v>2.5574454093075976E-3</v>
      </c>
      <c r="AQ859" s="13">
        <f t="shared" si="1096"/>
        <v>9.1884385463828584E-4</v>
      </c>
      <c r="AR859" s="13">
        <f t="shared" si="1097"/>
        <v>2.209989226281009E-3</v>
      </c>
      <c r="AS859" s="13">
        <f t="shared" si="1098"/>
        <v>3.7644521692030211E-3</v>
      </c>
      <c r="AT859" s="13">
        <f t="shared" si="1099"/>
        <v>3.2061468820064332E-3</v>
      </c>
      <c r="AU859" s="13">
        <f t="shared" si="1100"/>
        <v>1.8204291739260499E-3</v>
      </c>
      <c r="AV859" s="13">
        <f t="shared" si="1101"/>
        <v>7.7522081003518484E-4</v>
      </c>
      <c r="AW859" s="13">
        <f t="shared" si="1102"/>
        <v>1.7958559808478253E-5</v>
      </c>
      <c r="AX859" s="13">
        <f t="shared" si="1103"/>
        <v>1.4676820955918921E-3</v>
      </c>
      <c r="AY859" s="13">
        <f t="shared" si="1104"/>
        <v>2.1092464678843133E-3</v>
      </c>
      <c r="AZ859" s="13">
        <f t="shared" si="1105"/>
        <v>1.5156281716744234E-3</v>
      </c>
      <c r="BA859" s="13">
        <f t="shared" si="1106"/>
        <v>7.2605036593227765E-4</v>
      </c>
      <c r="BB859" s="13">
        <f t="shared" si="1107"/>
        <v>2.6085675747634815E-4</v>
      </c>
      <c r="BC859" s="13">
        <f t="shared" si="1108"/>
        <v>7.4976889884161268E-5</v>
      </c>
      <c r="BD859" s="13">
        <f t="shared" si="1109"/>
        <v>5.2933942388885553E-4</v>
      </c>
      <c r="BE859" s="13">
        <f t="shared" si="1110"/>
        <v>9.0166636054437633E-4</v>
      </c>
      <c r="BF859" s="13">
        <f t="shared" si="1111"/>
        <v>7.6794036968238935E-4</v>
      </c>
      <c r="BG859" s="13">
        <f t="shared" si="1112"/>
        <v>4.3603150580877608E-4</v>
      </c>
      <c r="BH859" s="13">
        <f t="shared" si="1113"/>
        <v>1.856818721515787E-4</v>
      </c>
      <c r="BI859" s="13">
        <f t="shared" si="1114"/>
        <v>6.3257369591702099E-5</v>
      </c>
      <c r="BJ859" s="14">
        <f t="shared" si="1115"/>
        <v>0.43802222042299116</v>
      </c>
      <c r="BK859" s="14">
        <f t="shared" si="1116"/>
        <v>0.23667208061370756</v>
      </c>
      <c r="BL859" s="14">
        <f t="shared" si="1117"/>
        <v>0.30337764431569381</v>
      </c>
      <c r="BM859" s="14">
        <f t="shared" si="1118"/>
        <v>0.60492348316216638</v>
      </c>
      <c r="BN859" s="14">
        <f t="shared" si="1119"/>
        <v>0.39245794842638004</v>
      </c>
    </row>
    <row r="860" spans="1:66" x14ac:dyDescent="0.25">
      <c r="A860" t="s">
        <v>24</v>
      </c>
      <c r="B860" t="s">
        <v>292</v>
      </c>
      <c r="C860" t="s">
        <v>287</v>
      </c>
      <c r="D860" s="11">
        <v>44450</v>
      </c>
      <c r="E860" s="10">
        <f>VLOOKUP(A860,home!$A$2:$E$405,3,FALSE)</f>
        <v>1.6263000000000001</v>
      </c>
      <c r="F860" s="10">
        <f>VLOOKUP(B860,home!$B$2:$E$405,3,FALSE)</f>
        <v>1.5858000000000001</v>
      </c>
      <c r="G860" s="10">
        <f>VLOOKUP(C860,away!$B$2:$E$405,4,FALSE)</f>
        <v>1.1003000000000001</v>
      </c>
      <c r="H860" s="10">
        <f>VLOOKUP(A860,away!$A$2:$E$405,3,FALSE)</f>
        <v>1.4262999999999999</v>
      </c>
      <c r="I860" s="10">
        <f>VLOOKUP(C860,away!$B$2:$E$405,3,FALSE)</f>
        <v>0.81179999999999997</v>
      </c>
      <c r="J860" s="10">
        <f>VLOOKUP(B860,home!$B$2:$E$405,4,FALSE)</f>
        <v>0.88560000000000005</v>
      </c>
      <c r="K860" s="12">
        <f t="shared" si="1064"/>
        <v>2.8376588899620003</v>
      </c>
      <c r="L860" s="12">
        <f t="shared" si="1065"/>
        <v>1.0254099731040001</v>
      </c>
      <c r="M860" s="13">
        <f t="shared" si="1066"/>
        <v>2.1003443824395319E-2</v>
      </c>
      <c r="N860" s="13">
        <f t="shared" si="1067"/>
        <v>5.9600609088112863E-2</v>
      </c>
      <c r="O860" s="13">
        <f t="shared" si="1068"/>
        <v>2.1537140767064582E-2</v>
      </c>
      <c r="P860" s="13">
        <f t="shared" si="1069"/>
        <v>6.1115058962023829E-2</v>
      </c>
      <c r="Q860" s="13">
        <f t="shared" si="1070"/>
        <v>8.4563099113016724E-2</v>
      </c>
      <c r="R860" s="13">
        <f t="shared" si="1071"/>
        <v>1.1042199467346378E-2</v>
      </c>
      <c r="S860" s="13">
        <f t="shared" si="1072"/>
        <v>4.4457595420535505E-2</v>
      </c>
      <c r="T860" s="13">
        <f t="shared" si="1073"/>
        <v>8.671184518706937E-2</v>
      </c>
      <c r="U860" s="13">
        <f t="shared" si="1074"/>
        <v>3.1333995483249118E-2</v>
      </c>
      <c r="V860" s="13">
        <f t="shared" si="1075"/>
        <v>1.4373455389042349E-2</v>
      </c>
      <c r="W860" s="13">
        <f t="shared" si="1076"/>
        <v>7.9987076653596556E-2</v>
      </c>
      <c r="X860" s="13">
        <f t="shared" si="1077"/>
        <v>8.2019546120032025E-2</v>
      </c>
      <c r="Y860" s="13">
        <f t="shared" si="1078"/>
        <v>4.2051830290472166E-2</v>
      </c>
      <c r="Z860" s="13">
        <f t="shared" si="1079"/>
        <v>3.7742604862735516E-3</v>
      </c>
      <c r="AA860" s="13">
        <f t="shared" si="1080"/>
        <v>1.0710063821906446E-2</v>
      </c>
      <c r="AB860" s="13">
        <f t="shared" si="1081"/>
        <v>1.5195753908146613E-2</v>
      </c>
      <c r="AC860" s="13">
        <f t="shared" si="1082"/>
        <v>2.6139599443004433E-3</v>
      </c>
      <c r="AD860" s="13">
        <f t="shared" si="1083"/>
        <v>5.6744009787037551E-2</v>
      </c>
      <c r="AE860" s="13">
        <f t="shared" si="1084"/>
        <v>5.8185873549539288E-2</v>
      </c>
      <c r="AF860" s="13">
        <f t="shared" si="1085"/>
        <v>2.9832187515732914E-2</v>
      </c>
      <c r="AG860" s="13">
        <f t="shared" si="1086"/>
        <v>1.019674086604706E-2</v>
      </c>
      <c r="AH860" s="13">
        <f t="shared" si="1087"/>
        <v>9.6754108592931307E-4</v>
      </c>
      <c r="AI860" s="13">
        <f t="shared" si="1088"/>
        <v>2.7455515638908031E-3</v>
      </c>
      <c r="AJ860" s="13">
        <f t="shared" si="1089"/>
        <v>3.8954694015619052E-3</v>
      </c>
      <c r="AK860" s="13">
        <f t="shared" si="1090"/>
        <v>3.6846711259723645E-3</v>
      </c>
      <c r="AL860" s="13">
        <f t="shared" si="1091"/>
        <v>3.0424023308927867E-4</v>
      </c>
      <c r="AM860" s="13">
        <f t="shared" si="1092"/>
        <v>3.2204028764855556E-2</v>
      </c>
      <c r="AN860" s="13">
        <f t="shared" si="1093"/>
        <v>3.3022332269610981E-2</v>
      </c>
      <c r="AO860" s="13">
        <f t="shared" si="1094"/>
        <v>1.6930714422206575E-2</v>
      </c>
      <c r="AP860" s="13">
        <f t="shared" si="1095"/>
        <v>5.7869744734354508E-3</v>
      </c>
      <c r="AQ860" s="13">
        <f t="shared" si="1096"/>
        <v>1.483505334789745E-3</v>
      </c>
      <c r="AR860" s="13">
        <f t="shared" si="1097"/>
        <v>1.9842525577995842E-4</v>
      </c>
      <c r="AS860" s="13">
        <f t="shared" si="1098"/>
        <v>5.6306319105698288E-4</v>
      </c>
      <c r="AT860" s="13">
        <f t="shared" si="1099"/>
        <v>7.988906348566099E-4</v>
      </c>
      <c r="AU860" s="13">
        <f t="shared" si="1100"/>
        <v>7.5565970403608182E-4</v>
      </c>
      <c r="AV860" s="13">
        <f t="shared" si="1101"/>
        <v>5.360761192360103E-4</v>
      </c>
      <c r="AW860" s="13">
        <f t="shared" si="1102"/>
        <v>2.4590755395649783E-5</v>
      </c>
      <c r="AX860" s="13">
        <f t="shared" si="1103"/>
        <v>1.5230674752864073E-2</v>
      </c>
      <c r="AY860" s="13">
        <f t="shared" si="1104"/>
        <v>1.5617685788690121E-2</v>
      </c>
      <c r="AZ860" s="13">
        <f t="shared" si="1105"/>
        <v>8.0072653822637306E-3</v>
      </c>
      <c r="BA860" s="13">
        <f t="shared" si="1106"/>
        <v>2.7369099267545481E-3</v>
      </c>
      <c r="BB860" s="13">
        <f t="shared" si="1107"/>
        <v>7.0161368359536295E-4</v>
      </c>
      <c r="BC860" s="13">
        <f t="shared" si="1108"/>
        <v>1.4388833368498394E-4</v>
      </c>
      <c r="BD860" s="13">
        <f t="shared" si="1109"/>
        <v>3.3911206032080239E-5</v>
      </c>
      <c r="BE860" s="13">
        <f t="shared" si="1110"/>
        <v>9.6228435266265509E-5</v>
      </c>
      <c r="BF860" s="13">
        <f t="shared" si="1111"/>
        <v>1.3653173740022558E-4</v>
      </c>
      <c r="BG860" s="13">
        <f t="shared" si="1112"/>
        <v>1.2914349946523582E-4</v>
      </c>
      <c r="BH860" s="13">
        <f t="shared" si="1113"/>
        <v>9.1616299834582318E-5</v>
      </c>
      <c r="BI860" s="13">
        <f t="shared" si="1114"/>
        <v>5.1995161538205304E-5</v>
      </c>
      <c r="BJ860" s="14">
        <f t="shared" si="1115"/>
        <v>0.72175841130340745</v>
      </c>
      <c r="BK860" s="14">
        <f t="shared" si="1116"/>
        <v>0.15948543956207686</v>
      </c>
      <c r="BL860" s="14">
        <f t="shared" si="1117"/>
        <v>0.10450392786956975</v>
      </c>
      <c r="BM860" s="14">
        <f t="shared" si="1118"/>
        <v>0.71506739296607358</v>
      </c>
      <c r="BN860" s="14">
        <f t="shared" si="1119"/>
        <v>0.2588615512219597</v>
      </c>
    </row>
    <row r="861" spans="1:66" x14ac:dyDescent="0.25">
      <c r="A861" t="s">
        <v>27</v>
      </c>
      <c r="B861" t="s">
        <v>524</v>
      </c>
      <c r="C861" t="s">
        <v>191</v>
      </c>
      <c r="D861" s="11">
        <v>44450</v>
      </c>
      <c r="E861" s="10">
        <f>VLOOKUP(A861,home!$A$2:$E$405,3,FALSE)</f>
        <v>1.3026</v>
      </c>
      <c r="F861" s="10" t="e">
        <f>VLOOKUP(B861,home!$B$2:$E$405,3,FALSE)</f>
        <v>#N/A</v>
      </c>
      <c r="G861" s="10">
        <f>VLOOKUP(C861,away!$B$2:$E$405,4,FALSE)</f>
        <v>1.0505</v>
      </c>
      <c r="H861" s="10">
        <f>VLOOKUP(A861,away!$A$2:$E$405,3,FALSE)</f>
        <v>1.1000000000000001</v>
      </c>
      <c r="I861" s="10">
        <f>VLOOKUP(C861,away!$B$2:$E$405,3,FALSE)</f>
        <v>1.1961999999999999</v>
      </c>
      <c r="J861" s="10" t="e">
        <f>VLOOKUP(B861,home!$B$2:$E$405,4,FALSE)</f>
        <v>#N/A</v>
      </c>
      <c r="K861" s="12" t="e">
        <f t="shared" si="1064"/>
        <v>#N/A</v>
      </c>
      <c r="L861" s="12" t="e">
        <f t="shared" si="1065"/>
        <v>#N/A</v>
      </c>
      <c r="M861" s="13" t="e">
        <f t="shared" si="1066"/>
        <v>#N/A</v>
      </c>
      <c r="N861" s="13" t="e">
        <f t="shared" si="1067"/>
        <v>#N/A</v>
      </c>
      <c r="O861" s="13" t="e">
        <f t="shared" si="1068"/>
        <v>#N/A</v>
      </c>
      <c r="P861" s="13" t="e">
        <f t="shared" si="1069"/>
        <v>#N/A</v>
      </c>
      <c r="Q861" s="13" t="e">
        <f t="shared" si="1070"/>
        <v>#N/A</v>
      </c>
      <c r="R861" s="13" t="e">
        <f t="shared" si="1071"/>
        <v>#N/A</v>
      </c>
      <c r="S861" s="13" t="e">
        <f t="shared" si="1072"/>
        <v>#N/A</v>
      </c>
      <c r="T861" s="13" t="e">
        <f t="shared" si="1073"/>
        <v>#N/A</v>
      </c>
      <c r="U861" s="13" t="e">
        <f t="shared" si="1074"/>
        <v>#N/A</v>
      </c>
      <c r="V861" s="13" t="e">
        <f t="shared" si="1075"/>
        <v>#N/A</v>
      </c>
      <c r="W861" s="13" t="e">
        <f t="shared" si="1076"/>
        <v>#N/A</v>
      </c>
      <c r="X861" s="13" t="e">
        <f t="shared" si="1077"/>
        <v>#N/A</v>
      </c>
      <c r="Y861" s="13" t="e">
        <f t="shared" si="1078"/>
        <v>#N/A</v>
      </c>
      <c r="Z861" s="13" t="e">
        <f t="shared" si="1079"/>
        <v>#N/A</v>
      </c>
      <c r="AA861" s="13" t="e">
        <f t="shared" si="1080"/>
        <v>#N/A</v>
      </c>
      <c r="AB861" s="13" t="e">
        <f t="shared" si="1081"/>
        <v>#N/A</v>
      </c>
      <c r="AC861" s="13" t="e">
        <f t="shared" si="1082"/>
        <v>#N/A</v>
      </c>
      <c r="AD861" s="13" t="e">
        <f t="shared" si="1083"/>
        <v>#N/A</v>
      </c>
      <c r="AE861" s="13" t="e">
        <f t="shared" si="1084"/>
        <v>#N/A</v>
      </c>
      <c r="AF861" s="13" t="e">
        <f t="shared" si="1085"/>
        <v>#N/A</v>
      </c>
      <c r="AG861" s="13" t="e">
        <f t="shared" si="1086"/>
        <v>#N/A</v>
      </c>
      <c r="AH861" s="13" t="e">
        <f t="shared" si="1087"/>
        <v>#N/A</v>
      </c>
      <c r="AI861" s="13" t="e">
        <f t="shared" si="1088"/>
        <v>#N/A</v>
      </c>
      <c r="AJ861" s="13" t="e">
        <f t="shared" si="1089"/>
        <v>#N/A</v>
      </c>
      <c r="AK861" s="13" t="e">
        <f t="shared" si="1090"/>
        <v>#N/A</v>
      </c>
      <c r="AL861" s="13" t="e">
        <f t="shared" si="1091"/>
        <v>#N/A</v>
      </c>
      <c r="AM861" s="13" t="e">
        <f t="shared" si="1092"/>
        <v>#N/A</v>
      </c>
      <c r="AN861" s="13" t="e">
        <f t="shared" si="1093"/>
        <v>#N/A</v>
      </c>
      <c r="AO861" s="13" t="e">
        <f t="shared" si="1094"/>
        <v>#N/A</v>
      </c>
      <c r="AP861" s="13" t="e">
        <f t="shared" si="1095"/>
        <v>#N/A</v>
      </c>
      <c r="AQ861" s="13" t="e">
        <f t="shared" si="1096"/>
        <v>#N/A</v>
      </c>
      <c r="AR861" s="13" t="e">
        <f t="shared" si="1097"/>
        <v>#N/A</v>
      </c>
      <c r="AS861" s="13" t="e">
        <f t="shared" si="1098"/>
        <v>#N/A</v>
      </c>
      <c r="AT861" s="13" t="e">
        <f t="shared" si="1099"/>
        <v>#N/A</v>
      </c>
      <c r="AU861" s="13" t="e">
        <f t="shared" si="1100"/>
        <v>#N/A</v>
      </c>
      <c r="AV861" s="13" t="e">
        <f t="shared" si="1101"/>
        <v>#N/A</v>
      </c>
      <c r="AW861" s="13" t="e">
        <f t="shared" si="1102"/>
        <v>#N/A</v>
      </c>
      <c r="AX861" s="13" t="e">
        <f t="shared" si="1103"/>
        <v>#N/A</v>
      </c>
      <c r="AY861" s="13" t="e">
        <f t="shared" si="1104"/>
        <v>#N/A</v>
      </c>
      <c r="AZ861" s="13" t="e">
        <f t="shared" si="1105"/>
        <v>#N/A</v>
      </c>
      <c r="BA861" s="13" t="e">
        <f t="shared" si="1106"/>
        <v>#N/A</v>
      </c>
      <c r="BB861" s="13" t="e">
        <f t="shared" si="1107"/>
        <v>#N/A</v>
      </c>
      <c r="BC861" s="13" t="e">
        <f t="shared" si="1108"/>
        <v>#N/A</v>
      </c>
      <c r="BD861" s="13" t="e">
        <f t="shared" si="1109"/>
        <v>#N/A</v>
      </c>
      <c r="BE861" s="13" t="e">
        <f t="shared" si="1110"/>
        <v>#N/A</v>
      </c>
      <c r="BF861" s="13" t="e">
        <f t="shared" si="1111"/>
        <v>#N/A</v>
      </c>
      <c r="BG861" s="13" t="e">
        <f t="shared" si="1112"/>
        <v>#N/A</v>
      </c>
      <c r="BH861" s="13" t="e">
        <f t="shared" si="1113"/>
        <v>#N/A</v>
      </c>
      <c r="BI861" s="13" t="e">
        <f t="shared" si="1114"/>
        <v>#N/A</v>
      </c>
      <c r="BJ861" s="14" t="e">
        <f t="shared" si="1115"/>
        <v>#N/A</v>
      </c>
      <c r="BK861" s="14" t="e">
        <f t="shared" si="1116"/>
        <v>#N/A</v>
      </c>
      <c r="BL861" s="14" t="e">
        <f t="shared" si="1117"/>
        <v>#N/A</v>
      </c>
      <c r="BM861" s="14" t="e">
        <f t="shared" si="1118"/>
        <v>#N/A</v>
      </c>
      <c r="BN861" s="14" t="e">
        <f t="shared" si="1119"/>
        <v>#N/A</v>
      </c>
    </row>
    <row r="862" spans="1:66" x14ac:dyDescent="0.25">
      <c r="A862" t="s">
        <v>27</v>
      </c>
      <c r="B862" t="s">
        <v>525</v>
      </c>
      <c r="C862" t="s">
        <v>187</v>
      </c>
      <c r="D862" s="11">
        <v>44450</v>
      </c>
      <c r="E862" s="10">
        <f>VLOOKUP(A862,home!$A$2:$E$405,3,FALSE)</f>
        <v>1.3026</v>
      </c>
      <c r="F862" s="10" t="e">
        <f>VLOOKUP(B862,home!$B$2:$E$405,3,FALSE)</f>
        <v>#N/A</v>
      </c>
      <c r="G862" s="10">
        <f>VLOOKUP(C862,away!$B$2:$E$405,4,FALSE)</f>
        <v>1.1717</v>
      </c>
      <c r="H862" s="10">
        <f>VLOOKUP(A862,away!$A$2:$E$405,3,FALSE)</f>
        <v>1.1000000000000001</v>
      </c>
      <c r="I862" s="10">
        <f>VLOOKUP(C862,away!$B$2:$E$405,3,FALSE)</f>
        <v>0.90910000000000002</v>
      </c>
      <c r="J862" s="10" t="e">
        <f>VLOOKUP(B862,home!$B$2:$E$405,4,FALSE)</f>
        <v>#N/A</v>
      </c>
      <c r="K862" s="12" t="e">
        <f t="shared" si="1064"/>
        <v>#N/A</v>
      </c>
      <c r="L862" s="12" t="e">
        <f t="shared" si="1065"/>
        <v>#N/A</v>
      </c>
      <c r="M862" s="13" t="e">
        <f t="shared" si="1066"/>
        <v>#N/A</v>
      </c>
      <c r="N862" s="13" t="e">
        <f t="shared" si="1067"/>
        <v>#N/A</v>
      </c>
      <c r="O862" s="13" t="e">
        <f t="shared" si="1068"/>
        <v>#N/A</v>
      </c>
      <c r="P862" s="13" t="e">
        <f t="shared" si="1069"/>
        <v>#N/A</v>
      </c>
      <c r="Q862" s="13" t="e">
        <f t="shared" si="1070"/>
        <v>#N/A</v>
      </c>
      <c r="R862" s="13" t="e">
        <f t="shared" si="1071"/>
        <v>#N/A</v>
      </c>
      <c r="S862" s="13" t="e">
        <f t="shared" si="1072"/>
        <v>#N/A</v>
      </c>
      <c r="T862" s="13" t="e">
        <f t="shared" si="1073"/>
        <v>#N/A</v>
      </c>
      <c r="U862" s="13" t="e">
        <f t="shared" si="1074"/>
        <v>#N/A</v>
      </c>
      <c r="V862" s="13" t="e">
        <f t="shared" si="1075"/>
        <v>#N/A</v>
      </c>
      <c r="W862" s="13" t="e">
        <f t="shared" si="1076"/>
        <v>#N/A</v>
      </c>
      <c r="X862" s="13" t="e">
        <f t="shared" si="1077"/>
        <v>#N/A</v>
      </c>
      <c r="Y862" s="13" t="e">
        <f t="shared" si="1078"/>
        <v>#N/A</v>
      </c>
      <c r="Z862" s="13" t="e">
        <f t="shared" si="1079"/>
        <v>#N/A</v>
      </c>
      <c r="AA862" s="13" t="e">
        <f t="shared" si="1080"/>
        <v>#N/A</v>
      </c>
      <c r="AB862" s="13" t="e">
        <f t="shared" si="1081"/>
        <v>#N/A</v>
      </c>
      <c r="AC862" s="13" t="e">
        <f t="shared" si="1082"/>
        <v>#N/A</v>
      </c>
      <c r="AD862" s="13" t="e">
        <f t="shared" si="1083"/>
        <v>#N/A</v>
      </c>
      <c r="AE862" s="13" t="e">
        <f t="shared" si="1084"/>
        <v>#N/A</v>
      </c>
      <c r="AF862" s="13" t="e">
        <f t="shared" si="1085"/>
        <v>#N/A</v>
      </c>
      <c r="AG862" s="13" t="e">
        <f t="shared" si="1086"/>
        <v>#N/A</v>
      </c>
      <c r="AH862" s="13" t="e">
        <f t="shared" si="1087"/>
        <v>#N/A</v>
      </c>
      <c r="AI862" s="13" t="e">
        <f t="shared" si="1088"/>
        <v>#N/A</v>
      </c>
      <c r="AJ862" s="13" t="e">
        <f t="shared" si="1089"/>
        <v>#N/A</v>
      </c>
      <c r="AK862" s="13" t="e">
        <f t="shared" si="1090"/>
        <v>#N/A</v>
      </c>
      <c r="AL862" s="13" t="e">
        <f t="shared" si="1091"/>
        <v>#N/A</v>
      </c>
      <c r="AM862" s="13" t="e">
        <f t="shared" si="1092"/>
        <v>#N/A</v>
      </c>
      <c r="AN862" s="13" t="e">
        <f t="shared" si="1093"/>
        <v>#N/A</v>
      </c>
      <c r="AO862" s="13" t="e">
        <f t="shared" si="1094"/>
        <v>#N/A</v>
      </c>
      <c r="AP862" s="13" t="e">
        <f t="shared" si="1095"/>
        <v>#N/A</v>
      </c>
      <c r="AQ862" s="13" t="e">
        <f t="shared" si="1096"/>
        <v>#N/A</v>
      </c>
      <c r="AR862" s="13" t="e">
        <f t="shared" si="1097"/>
        <v>#N/A</v>
      </c>
      <c r="AS862" s="13" t="e">
        <f t="shared" si="1098"/>
        <v>#N/A</v>
      </c>
      <c r="AT862" s="13" t="e">
        <f t="shared" si="1099"/>
        <v>#N/A</v>
      </c>
      <c r="AU862" s="13" t="e">
        <f t="shared" si="1100"/>
        <v>#N/A</v>
      </c>
      <c r="AV862" s="13" t="e">
        <f t="shared" si="1101"/>
        <v>#N/A</v>
      </c>
      <c r="AW862" s="13" t="e">
        <f t="shared" si="1102"/>
        <v>#N/A</v>
      </c>
      <c r="AX862" s="13" t="e">
        <f t="shared" si="1103"/>
        <v>#N/A</v>
      </c>
      <c r="AY862" s="13" t="e">
        <f t="shared" si="1104"/>
        <v>#N/A</v>
      </c>
      <c r="AZ862" s="13" t="e">
        <f t="shared" si="1105"/>
        <v>#N/A</v>
      </c>
      <c r="BA862" s="13" t="e">
        <f t="shared" si="1106"/>
        <v>#N/A</v>
      </c>
      <c r="BB862" s="13" t="e">
        <f t="shared" si="1107"/>
        <v>#N/A</v>
      </c>
      <c r="BC862" s="13" t="e">
        <f t="shared" si="1108"/>
        <v>#N/A</v>
      </c>
      <c r="BD862" s="13" t="e">
        <f t="shared" si="1109"/>
        <v>#N/A</v>
      </c>
      <c r="BE862" s="13" t="e">
        <f t="shared" si="1110"/>
        <v>#N/A</v>
      </c>
      <c r="BF862" s="13" t="e">
        <f t="shared" si="1111"/>
        <v>#N/A</v>
      </c>
      <c r="BG862" s="13" t="e">
        <f t="shared" si="1112"/>
        <v>#N/A</v>
      </c>
      <c r="BH862" s="13" t="e">
        <f t="shared" si="1113"/>
        <v>#N/A</v>
      </c>
      <c r="BI862" s="13" t="e">
        <f t="shared" si="1114"/>
        <v>#N/A</v>
      </c>
      <c r="BJ862" s="14" t="e">
        <f t="shared" si="1115"/>
        <v>#N/A</v>
      </c>
      <c r="BK862" s="14" t="e">
        <f t="shared" si="1116"/>
        <v>#N/A</v>
      </c>
      <c r="BL862" s="14" t="e">
        <f t="shared" si="1117"/>
        <v>#N/A</v>
      </c>
      <c r="BM862" s="14" t="e">
        <f t="shared" si="1118"/>
        <v>#N/A</v>
      </c>
      <c r="BN862" s="14" t="e">
        <f t="shared" si="1119"/>
        <v>#N/A</v>
      </c>
    </row>
    <row r="863" spans="1:66" x14ac:dyDescent="0.25">
      <c r="A863" t="s">
        <v>27</v>
      </c>
      <c r="B863" t="s">
        <v>31</v>
      </c>
      <c r="C863" t="s">
        <v>522</v>
      </c>
      <c r="D863" s="11">
        <v>44450</v>
      </c>
      <c r="E863" s="10">
        <f>VLOOKUP(A863,home!$A$2:$E$405,3,FALSE)</f>
        <v>1.3026</v>
      </c>
      <c r="F863" s="10">
        <f>VLOOKUP(B863,home!$B$2:$E$405,3,FALSE)</f>
        <v>0.64649999999999996</v>
      </c>
      <c r="G863" s="10" t="e">
        <f>VLOOKUP(C863,away!$B$2:$E$405,4,FALSE)</f>
        <v>#N/A</v>
      </c>
      <c r="H863" s="10">
        <f>VLOOKUP(A863,away!$A$2:$E$405,3,FALSE)</f>
        <v>1.1000000000000001</v>
      </c>
      <c r="I863" s="10" t="e">
        <f>VLOOKUP(C863,away!$B$2:$E$405,3,FALSE)</f>
        <v>#N/A</v>
      </c>
      <c r="J863" s="10">
        <f>VLOOKUP(B863,home!$B$2:$E$405,4,FALSE)</f>
        <v>1.0047999999999999</v>
      </c>
      <c r="K863" s="12" t="e">
        <f t="shared" si="1064"/>
        <v>#N/A</v>
      </c>
      <c r="L863" s="12" t="e">
        <f t="shared" si="1065"/>
        <v>#N/A</v>
      </c>
      <c r="M863" s="13" t="e">
        <f t="shared" si="1066"/>
        <v>#N/A</v>
      </c>
      <c r="N863" s="13" t="e">
        <f t="shared" si="1067"/>
        <v>#N/A</v>
      </c>
      <c r="O863" s="13" t="e">
        <f t="shared" si="1068"/>
        <v>#N/A</v>
      </c>
      <c r="P863" s="13" t="e">
        <f t="shared" si="1069"/>
        <v>#N/A</v>
      </c>
      <c r="Q863" s="13" t="e">
        <f t="shared" si="1070"/>
        <v>#N/A</v>
      </c>
      <c r="R863" s="13" t="e">
        <f t="shared" si="1071"/>
        <v>#N/A</v>
      </c>
      <c r="S863" s="13" t="e">
        <f t="shared" si="1072"/>
        <v>#N/A</v>
      </c>
      <c r="T863" s="13" t="e">
        <f t="shared" si="1073"/>
        <v>#N/A</v>
      </c>
      <c r="U863" s="13" t="e">
        <f t="shared" si="1074"/>
        <v>#N/A</v>
      </c>
      <c r="V863" s="13" t="e">
        <f t="shared" si="1075"/>
        <v>#N/A</v>
      </c>
      <c r="W863" s="13" t="e">
        <f t="shared" si="1076"/>
        <v>#N/A</v>
      </c>
      <c r="X863" s="13" t="e">
        <f t="shared" si="1077"/>
        <v>#N/A</v>
      </c>
      <c r="Y863" s="13" t="e">
        <f t="shared" si="1078"/>
        <v>#N/A</v>
      </c>
      <c r="Z863" s="13" t="e">
        <f t="shared" si="1079"/>
        <v>#N/A</v>
      </c>
      <c r="AA863" s="13" t="e">
        <f t="shared" si="1080"/>
        <v>#N/A</v>
      </c>
      <c r="AB863" s="13" t="e">
        <f t="shared" si="1081"/>
        <v>#N/A</v>
      </c>
      <c r="AC863" s="13" t="e">
        <f t="shared" si="1082"/>
        <v>#N/A</v>
      </c>
      <c r="AD863" s="13" t="e">
        <f t="shared" si="1083"/>
        <v>#N/A</v>
      </c>
      <c r="AE863" s="13" t="e">
        <f t="shared" si="1084"/>
        <v>#N/A</v>
      </c>
      <c r="AF863" s="13" t="e">
        <f t="shared" si="1085"/>
        <v>#N/A</v>
      </c>
      <c r="AG863" s="13" t="e">
        <f t="shared" si="1086"/>
        <v>#N/A</v>
      </c>
      <c r="AH863" s="13" t="e">
        <f t="shared" si="1087"/>
        <v>#N/A</v>
      </c>
      <c r="AI863" s="13" t="e">
        <f t="shared" si="1088"/>
        <v>#N/A</v>
      </c>
      <c r="AJ863" s="13" t="e">
        <f t="shared" si="1089"/>
        <v>#N/A</v>
      </c>
      <c r="AK863" s="13" t="e">
        <f t="shared" si="1090"/>
        <v>#N/A</v>
      </c>
      <c r="AL863" s="13" t="e">
        <f t="shared" si="1091"/>
        <v>#N/A</v>
      </c>
      <c r="AM863" s="13" t="e">
        <f t="shared" si="1092"/>
        <v>#N/A</v>
      </c>
      <c r="AN863" s="13" t="e">
        <f t="shared" si="1093"/>
        <v>#N/A</v>
      </c>
      <c r="AO863" s="13" t="e">
        <f t="shared" si="1094"/>
        <v>#N/A</v>
      </c>
      <c r="AP863" s="13" t="e">
        <f t="shared" si="1095"/>
        <v>#N/A</v>
      </c>
      <c r="AQ863" s="13" t="e">
        <f t="shared" si="1096"/>
        <v>#N/A</v>
      </c>
      <c r="AR863" s="13" t="e">
        <f t="shared" si="1097"/>
        <v>#N/A</v>
      </c>
      <c r="AS863" s="13" t="e">
        <f t="shared" si="1098"/>
        <v>#N/A</v>
      </c>
      <c r="AT863" s="13" t="e">
        <f t="shared" si="1099"/>
        <v>#N/A</v>
      </c>
      <c r="AU863" s="13" t="e">
        <f t="shared" si="1100"/>
        <v>#N/A</v>
      </c>
      <c r="AV863" s="13" t="e">
        <f t="shared" si="1101"/>
        <v>#N/A</v>
      </c>
      <c r="AW863" s="13" t="e">
        <f t="shared" si="1102"/>
        <v>#N/A</v>
      </c>
      <c r="AX863" s="13" t="e">
        <f t="shared" si="1103"/>
        <v>#N/A</v>
      </c>
      <c r="AY863" s="13" t="e">
        <f t="shared" si="1104"/>
        <v>#N/A</v>
      </c>
      <c r="AZ863" s="13" t="e">
        <f t="shared" si="1105"/>
        <v>#N/A</v>
      </c>
      <c r="BA863" s="13" t="e">
        <f t="shared" si="1106"/>
        <v>#N/A</v>
      </c>
      <c r="BB863" s="13" t="e">
        <f t="shared" si="1107"/>
        <v>#N/A</v>
      </c>
      <c r="BC863" s="13" t="e">
        <f t="shared" si="1108"/>
        <v>#N/A</v>
      </c>
      <c r="BD863" s="13" t="e">
        <f t="shared" si="1109"/>
        <v>#N/A</v>
      </c>
      <c r="BE863" s="13" t="e">
        <f t="shared" si="1110"/>
        <v>#N/A</v>
      </c>
      <c r="BF863" s="13" t="e">
        <f t="shared" si="1111"/>
        <v>#N/A</v>
      </c>
      <c r="BG863" s="13" t="e">
        <f t="shared" si="1112"/>
        <v>#N/A</v>
      </c>
      <c r="BH863" s="13" t="e">
        <f t="shared" si="1113"/>
        <v>#N/A</v>
      </c>
      <c r="BI863" s="13" t="e">
        <f t="shared" si="1114"/>
        <v>#N/A</v>
      </c>
      <c r="BJ863" s="14" t="e">
        <f t="shared" si="1115"/>
        <v>#N/A</v>
      </c>
      <c r="BK863" s="14" t="e">
        <f t="shared" si="1116"/>
        <v>#N/A</v>
      </c>
      <c r="BL863" s="14" t="e">
        <f t="shared" si="1117"/>
        <v>#N/A</v>
      </c>
      <c r="BM863" s="14" t="e">
        <f t="shared" si="1118"/>
        <v>#N/A</v>
      </c>
      <c r="BN863" s="14" t="e">
        <f t="shared" si="1119"/>
        <v>#N/A</v>
      </c>
    </row>
    <row r="864" spans="1:66" x14ac:dyDescent="0.25">
      <c r="A864" t="s">
        <v>27</v>
      </c>
      <c r="B864" t="s">
        <v>328</v>
      </c>
      <c r="C864" t="s">
        <v>188</v>
      </c>
      <c r="D864" s="11">
        <v>44450</v>
      </c>
      <c r="E864" s="10">
        <f>VLOOKUP(A864,home!$A$2:$E$405,3,FALSE)</f>
        <v>1.3026</v>
      </c>
      <c r="F864" s="10">
        <f>VLOOKUP(B864,home!$B$2:$E$405,3,FALSE)</f>
        <v>1.0101</v>
      </c>
      <c r="G864" s="10">
        <f>VLOOKUP(C864,away!$B$2:$E$405,4,FALSE)</f>
        <v>0.68689999999999996</v>
      </c>
      <c r="H864" s="10">
        <f>VLOOKUP(A864,away!$A$2:$E$405,3,FALSE)</f>
        <v>1.1000000000000001</v>
      </c>
      <c r="I864" s="10">
        <f>VLOOKUP(C864,away!$B$2:$E$405,3,FALSE)</f>
        <v>1.1483000000000001</v>
      </c>
      <c r="J864" s="10">
        <f>VLOOKUP(B864,home!$B$2:$E$405,4,FALSE)</f>
        <v>0.90910000000000002</v>
      </c>
      <c r="K864" s="12">
        <f t="shared" si="1064"/>
        <v>0.90379297499399991</v>
      </c>
      <c r="L864" s="12">
        <f t="shared" si="1065"/>
        <v>1.1483114830000003</v>
      </c>
      <c r="M864" s="13">
        <f t="shared" si="1066"/>
        <v>0.12846427125790716</v>
      </c>
      <c r="N864" s="13">
        <f t="shared" si="1067"/>
        <v>0.11610510590062009</v>
      </c>
      <c r="O864" s="13">
        <f t="shared" si="1068"/>
        <v>0.14751699784068167</v>
      </c>
      <c r="P864" s="13">
        <f t="shared" si="1069"/>
        <v>0.13332482634061316</v>
      </c>
      <c r="Q864" s="13">
        <f t="shared" si="1070"/>
        <v>5.2467489536957422E-2</v>
      </c>
      <c r="R864" s="13">
        <f t="shared" si="1071"/>
        <v>8.4697731279070543E-2</v>
      </c>
      <c r="S864" s="13">
        <f t="shared" si="1072"/>
        <v>3.4592321165836513E-2</v>
      </c>
      <c r="T864" s="13">
        <f t="shared" si="1073"/>
        <v>6.0249020719470581E-2</v>
      </c>
      <c r="U864" s="13">
        <f t="shared" si="1074"/>
        <v>7.6549214527953519E-2</v>
      </c>
      <c r="V864" s="13">
        <f t="shared" si="1075"/>
        <v>3.9890167878270785E-3</v>
      </c>
      <c r="W864" s="13">
        <f t="shared" si="1076"/>
        <v>1.5806582819691106E-2</v>
      </c>
      <c r="X864" s="13">
        <f t="shared" si="1077"/>
        <v>1.8150880558841821E-2</v>
      </c>
      <c r="Y864" s="13">
        <f t="shared" si="1078"/>
        <v>1.0421432286139766E-2</v>
      </c>
      <c r="Z864" s="13">
        <f t="shared" si="1079"/>
        <v>3.2419792470601658E-2</v>
      </c>
      <c r="AA864" s="13">
        <f t="shared" si="1080"/>
        <v>2.930078068569315E-2</v>
      </c>
      <c r="AB864" s="13">
        <f t="shared" si="1081"/>
        <v>1.3240919872784671E-2</v>
      </c>
      <c r="AC864" s="13">
        <f t="shared" si="1082"/>
        <v>2.5874653965027094E-4</v>
      </c>
      <c r="AD864" s="13">
        <f t="shared" si="1083"/>
        <v>3.5714696277744178E-3</v>
      </c>
      <c r="AE864" s="13">
        <f t="shared" si="1084"/>
        <v>4.1011595847591006E-3</v>
      </c>
      <c r="AF864" s="13">
        <f t="shared" si="1085"/>
        <v>2.3547043223971949E-3</v>
      </c>
      <c r="AG864" s="13">
        <f t="shared" si="1086"/>
        <v>9.0131133749281095E-4</v>
      </c>
      <c r="AH864" s="13">
        <f t="shared" si="1087"/>
        <v>9.3070049926172096E-3</v>
      </c>
      <c r="AI864" s="13">
        <f t="shared" si="1088"/>
        <v>8.4116057305615183E-3</v>
      </c>
      <c r="AJ864" s="13">
        <f t="shared" si="1089"/>
        <v>3.8011750838503862E-3</v>
      </c>
      <c r="AK864" s="13">
        <f t="shared" si="1090"/>
        <v>1.1451584458354025E-3</v>
      </c>
      <c r="AL864" s="13">
        <f t="shared" si="1091"/>
        <v>1.0741457411407243E-5</v>
      </c>
      <c r="AM864" s="13">
        <f t="shared" si="1092"/>
        <v>6.4557383199739099E-4</v>
      </c>
      <c r="AN864" s="13">
        <f t="shared" si="1093"/>
        <v>7.4131984440691716E-4</v>
      </c>
      <c r="AO864" s="13">
        <f t="shared" si="1094"/>
        <v>4.2563304495411836E-4</v>
      </c>
      <c r="AP864" s="13">
        <f t="shared" si="1095"/>
        <v>1.6291977102168978E-4</v>
      </c>
      <c r="AQ864" s="13">
        <f t="shared" si="1096"/>
        <v>4.6770660967984271E-5</v>
      </c>
      <c r="AR864" s="13">
        <f t="shared" si="1097"/>
        <v>2.1374681410721336E-3</v>
      </c>
      <c r="AS864" s="13">
        <f t="shared" si="1098"/>
        <v>1.9318286901744783E-3</v>
      </c>
      <c r="AT864" s="13">
        <f t="shared" si="1099"/>
        <v>8.7298659953577689E-4</v>
      </c>
      <c r="AU864" s="13">
        <f t="shared" si="1100"/>
        <v>2.6299971864144516E-4</v>
      </c>
      <c r="AV864" s="13">
        <f t="shared" si="1101"/>
        <v>5.942432453338416E-5</v>
      </c>
      <c r="AW864" s="13">
        <f t="shared" si="1102"/>
        <v>3.0966304439661133E-7</v>
      </c>
      <c r="AX864" s="13">
        <f t="shared" si="1103"/>
        <v>9.7244182366533081E-5</v>
      </c>
      <c r="AY864" s="13">
        <f t="shared" si="1104"/>
        <v>1.1166661126643608E-4</v>
      </c>
      <c r="AZ864" s="13">
        <f t="shared" si="1105"/>
        <v>6.4114025992472893E-5</v>
      </c>
      <c r="BA864" s="13">
        <f t="shared" si="1106"/>
        <v>2.4540957422839034E-5</v>
      </c>
      <c r="BB864" s="13">
        <f t="shared" si="1107"/>
        <v>7.0451658031150403E-6</v>
      </c>
      <c r="BC864" s="13">
        <f t="shared" si="1108"/>
        <v>1.618008958271183E-6</v>
      </c>
      <c r="BD864" s="13">
        <f t="shared" si="1109"/>
        <v>4.0907986848996605E-4</v>
      </c>
      <c r="BE864" s="13">
        <f t="shared" si="1110"/>
        <v>3.697235113527006E-4</v>
      </c>
      <c r="BF864" s="13">
        <f t="shared" si="1111"/>
        <v>1.6707675612534259E-4</v>
      </c>
      <c r="BG864" s="13">
        <f t="shared" si="1112"/>
        <v>5.0334266156956795E-5</v>
      </c>
      <c r="BH864" s="13">
        <f t="shared" si="1113"/>
        <v>1.1372939038533947E-5</v>
      </c>
      <c r="BI864" s="13">
        <f t="shared" si="1114"/>
        <v>2.0557564816123996E-6</v>
      </c>
      <c r="BJ864" s="14">
        <f t="shared" si="1115"/>
        <v>0.2864576027993021</v>
      </c>
      <c r="BK864" s="14">
        <f t="shared" si="1116"/>
        <v>0.30075159016051201</v>
      </c>
      <c r="BL864" s="14">
        <f t="shared" si="1117"/>
        <v>0.38024493903065049</v>
      </c>
      <c r="BM864" s="14">
        <f t="shared" si="1118"/>
        <v>0.33718614535699404</v>
      </c>
      <c r="BN864" s="14">
        <f t="shared" si="1119"/>
        <v>0.66257642215585011</v>
      </c>
    </row>
    <row r="865" spans="1:66" x14ac:dyDescent="0.25">
      <c r="A865" t="s">
        <v>27</v>
      </c>
      <c r="B865" t="s">
        <v>523</v>
      </c>
      <c r="C865" t="s">
        <v>190</v>
      </c>
      <c r="D865" s="11">
        <v>44450</v>
      </c>
      <c r="E865" s="10">
        <f>VLOOKUP(A865,home!$A$2:$E$405,3,FALSE)</f>
        <v>1.3026</v>
      </c>
      <c r="F865" s="10" t="e">
        <f>VLOOKUP(B865,home!$B$2:$E$405,3,FALSE)</f>
        <v>#N/A</v>
      </c>
      <c r="G865" s="10">
        <f>VLOOKUP(C865,away!$B$2:$E$405,4,FALSE)</f>
        <v>1.6162000000000001</v>
      </c>
      <c r="H865" s="10">
        <f>VLOOKUP(A865,away!$A$2:$E$405,3,FALSE)</f>
        <v>1.1000000000000001</v>
      </c>
      <c r="I865" s="10">
        <f>VLOOKUP(C865,away!$B$2:$E$405,3,FALSE)</f>
        <v>1.3396999999999999</v>
      </c>
      <c r="J865" s="10" t="e">
        <f>VLOOKUP(B865,home!$B$2:$E$405,4,FALSE)</f>
        <v>#N/A</v>
      </c>
      <c r="K865" s="12" t="e">
        <f t="shared" si="1064"/>
        <v>#N/A</v>
      </c>
      <c r="L865" s="12" t="e">
        <f t="shared" si="1065"/>
        <v>#N/A</v>
      </c>
      <c r="M865" s="13" t="e">
        <f t="shared" si="1066"/>
        <v>#N/A</v>
      </c>
      <c r="N865" s="13" t="e">
        <f t="shared" si="1067"/>
        <v>#N/A</v>
      </c>
      <c r="O865" s="13" t="e">
        <f t="shared" si="1068"/>
        <v>#N/A</v>
      </c>
      <c r="P865" s="13" t="e">
        <f t="shared" si="1069"/>
        <v>#N/A</v>
      </c>
      <c r="Q865" s="13" t="e">
        <f t="shared" si="1070"/>
        <v>#N/A</v>
      </c>
      <c r="R865" s="13" t="e">
        <f t="shared" si="1071"/>
        <v>#N/A</v>
      </c>
      <c r="S865" s="13" t="e">
        <f t="shared" si="1072"/>
        <v>#N/A</v>
      </c>
      <c r="T865" s="13" t="e">
        <f t="shared" si="1073"/>
        <v>#N/A</v>
      </c>
      <c r="U865" s="13" t="e">
        <f t="shared" si="1074"/>
        <v>#N/A</v>
      </c>
      <c r="V865" s="13" t="e">
        <f t="shared" si="1075"/>
        <v>#N/A</v>
      </c>
      <c r="W865" s="13" t="e">
        <f t="shared" si="1076"/>
        <v>#N/A</v>
      </c>
      <c r="X865" s="13" t="e">
        <f t="shared" si="1077"/>
        <v>#N/A</v>
      </c>
      <c r="Y865" s="13" t="e">
        <f t="shared" si="1078"/>
        <v>#N/A</v>
      </c>
      <c r="Z865" s="13" t="e">
        <f t="shared" si="1079"/>
        <v>#N/A</v>
      </c>
      <c r="AA865" s="13" t="e">
        <f t="shared" si="1080"/>
        <v>#N/A</v>
      </c>
      <c r="AB865" s="13" t="e">
        <f t="shared" si="1081"/>
        <v>#N/A</v>
      </c>
      <c r="AC865" s="13" t="e">
        <f t="shared" si="1082"/>
        <v>#N/A</v>
      </c>
      <c r="AD865" s="13" t="e">
        <f t="shared" si="1083"/>
        <v>#N/A</v>
      </c>
      <c r="AE865" s="13" t="e">
        <f t="shared" si="1084"/>
        <v>#N/A</v>
      </c>
      <c r="AF865" s="13" t="e">
        <f t="shared" si="1085"/>
        <v>#N/A</v>
      </c>
      <c r="AG865" s="13" t="e">
        <f t="shared" si="1086"/>
        <v>#N/A</v>
      </c>
      <c r="AH865" s="13" t="e">
        <f t="shared" si="1087"/>
        <v>#N/A</v>
      </c>
      <c r="AI865" s="13" t="e">
        <f t="shared" si="1088"/>
        <v>#N/A</v>
      </c>
      <c r="AJ865" s="13" t="e">
        <f t="shared" si="1089"/>
        <v>#N/A</v>
      </c>
      <c r="AK865" s="13" t="e">
        <f t="shared" si="1090"/>
        <v>#N/A</v>
      </c>
      <c r="AL865" s="13" t="e">
        <f t="shared" si="1091"/>
        <v>#N/A</v>
      </c>
      <c r="AM865" s="13" t="e">
        <f t="shared" si="1092"/>
        <v>#N/A</v>
      </c>
      <c r="AN865" s="13" t="e">
        <f t="shared" si="1093"/>
        <v>#N/A</v>
      </c>
      <c r="AO865" s="13" t="e">
        <f t="shared" si="1094"/>
        <v>#N/A</v>
      </c>
      <c r="AP865" s="13" t="e">
        <f t="shared" si="1095"/>
        <v>#N/A</v>
      </c>
      <c r="AQ865" s="13" t="e">
        <f t="shared" si="1096"/>
        <v>#N/A</v>
      </c>
      <c r="AR865" s="13" t="e">
        <f t="shared" si="1097"/>
        <v>#N/A</v>
      </c>
      <c r="AS865" s="13" t="e">
        <f t="shared" si="1098"/>
        <v>#N/A</v>
      </c>
      <c r="AT865" s="13" t="e">
        <f t="shared" si="1099"/>
        <v>#N/A</v>
      </c>
      <c r="AU865" s="13" t="e">
        <f t="shared" si="1100"/>
        <v>#N/A</v>
      </c>
      <c r="AV865" s="13" t="e">
        <f t="shared" si="1101"/>
        <v>#N/A</v>
      </c>
      <c r="AW865" s="13" t="e">
        <f t="shared" si="1102"/>
        <v>#N/A</v>
      </c>
      <c r="AX865" s="13" t="e">
        <f t="shared" si="1103"/>
        <v>#N/A</v>
      </c>
      <c r="AY865" s="13" t="e">
        <f t="shared" si="1104"/>
        <v>#N/A</v>
      </c>
      <c r="AZ865" s="13" t="e">
        <f t="shared" si="1105"/>
        <v>#N/A</v>
      </c>
      <c r="BA865" s="13" t="e">
        <f t="shared" si="1106"/>
        <v>#N/A</v>
      </c>
      <c r="BB865" s="13" t="e">
        <f t="shared" si="1107"/>
        <v>#N/A</v>
      </c>
      <c r="BC865" s="13" t="e">
        <f t="shared" si="1108"/>
        <v>#N/A</v>
      </c>
      <c r="BD865" s="13" t="e">
        <f t="shared" si="1109"/>
        <v>#N/A</v>
      </c>
      <c r="BE865" s="13" t="e">
        <f t="shared" si="1110"/>
        <v>#N/A</v>
      </c>
      <c r="BF865" s="13" t="e">
        <f t="shared" si="1111"/>
        <v>#N/A</v>
      </c>
      <c r="BG865" s="13" t="e">
        <f t="shared" si="1112"/>
        <v>#N/A</v>
      </c>
      <c r="BH865" s="13" t="e">
        <f t="shared" si="1113"/>
        <v>#N/A</v>
      </c>
      <c r="BI865" s="13" t="e">
        <f t="shared" si="1114"/>
        <v>#N/A</v>
      </c>
      <c r="BJ865" s="14" t="e">
        <f t="shared" si="1115"/>
        <v>#N/A</v>
      </c>
      <c r="BK865" s="14" t="e">
        <f t="shared" si="1116"/>
        <v>#N/A</v>
      </c>
      <c r="BL865" s="14" t="e">
        <f t="shared" si="1117"/>
        <v>#N/A</v>
      </c>
      <c r="BM865" s="14" t="e">
        <f t="shared" si="1118"/>
        <v>#N/A</v>
      </c>
      <c r="BN865" s="14" t="e">
        <f t="shared" si="1119"/>
        <v>#N/A</v>
      </c>
    </row>
    <row r="866" spans="1:66" x14ac:dyDescent="0.25">
      <c r="A866" t="s">
        <v>27</v>
      </c>
      <c r="B866" t="s">
        <v>288</v>
      </c>
      <c r="C866" t="s">
        <v>194</v>
      </c>
      <c r="D866" s="11">
        <v>44450</v>
      </c>
      <c r="E866" s="10">
        <f>VLOOKUP(A866,home!$A$2:$E$405,3,FALSE)</f>
        <v>1.3026</v>
      </c>
      <c r="F866" s="10">
        <f>VLOOKUP(B866,home!$B$2:$E$405,3,FALSE)</f>
        <v>0.74429999999999996</v>
      </c>
      <c r="G866" s="10">
        <f>VLOOKUP(C866,away!$B$2:$E$405,4,FALSE)</f>
        <v>0.92930000000000001</v>
      </c>
      <c r="H866" s="10">
        <f>VLOOKUP(A866,away!$A$2:$E$405,3,FALSE)</f>
        <v>1.1000000000000001</v>
      </c>
      <c r="I866" s="10">
        <f>VLOOKUP(C866,away!$B$2:$E$405,3,FALSE)</f>
        <v>1.0526</v>
      </c>
      <c r="J866" s="10">
        <f>VLOOKUP(B866,home!$B$2:$E$405,4,FALSE)</f>
        <v>1.2915000000000001</v>
      </c>
      <c r="K866" s="12">
        <f t="shared" si="1064"/>
        <v>0.90097974977399997</v>
      </c>
      <c r="L866" s="12">
        <f t="shared" si="1065"/>
        <v>1.4953761900000002</v>
      </c>
      <c r="M866" s="13">
        <f t="shared" si="1066"/>
        <v>9.1049138036873131E-2</v>
      </c>
      <c r="N866" s="13">
        <f t="shared" si="1067"/>
        <v>8.2033429605600339E-2</v>
      </c>
      <c r="O866" s="13">
        <f t="shared" si="1068"/>
        <v>0.13615271314036342</v>
      </c>
      <c r="P866" s="13">
        <f t="shared" si="1069"/>
        <v>0.12267083741625584</v>
      </c>
      <c r="Q866" s="13">
        <f t="shared" si="1070"/>
        <v>3.6955229439578408E-2</v>
      </c>
      <c r="R866" s="13">
        <f t="shared" si="1071"/>
        <v>0.10179976271699984</v>
      </c>
      <c r="S866" s="13">
        <f t="shared" si="1072"/>
        <v>4.1318717224734389E-2</v>
      </c>
      <c r="T866" s="13">
        <f t="shared" si="1073"/>
        <v>5.5261970199932599E-2</v>
      </c>
      <c r="U866" s="13">
        <f t="shared" si="1074"/>
        <v>9.1719524739815081E-2</v>
      </c>
      <c r="V866" s="13">
        <f t="shared" si="1075"/>
        <v>6.1854287966655241E-3</v>
      </c>
      <c r="W866" s="13">
        <f t="shared" si="1076"/>
        <v>1.109863779110404E-2</v>
      </c>
      <c r="X866" s="13">
        <f t="shared" si="1077"/>
        <v>1.6596638694251178E-2</v>
      </c>
      <c r="Y866" s="13">
        <f t="shared" si="1078"/>
        <v>1.2409109168707954E-2</v>
      </c>
      <c r="Z866" s="13">
        <f t="shared" si="1079"/>
        <v>5.0742980438217102E-2</v>
      </c>
      <c r="AA866" s="13">
        <f t="shared" si="1080"/>
        <v>4.5718397818011826E-2</v>
      </c>
      <c r="AB866" s="13">
        <f t="shared" si="1081"/>
        <v>2.0595675313070234E-2</v>
      </c>
      <c r="AC866" s="13">
        <f t="shared" si="1082"/>
        <v>5.2085318064618578E-4</v>
      </c>
      <c r="AD866" s="13">
        <f t="shared" si="1083"/>
        <v>2.4999119749652939E-3</v>
      </c>
      <c r="AE866" s="13">
        <f t="shared" si="1084"/>
        <v>3.7383088444589772E-3</v>
      </c>
      <c r="AF866" s="13">
        <f t="shared" si="1085"/>
        <v>2.795089018435185E-3</v>
      </c>
      <c r="AG866" s="13">
        <f t="shared" si="1086"/>
        <v>1.3932365223661492E-3</v>
      </c>
      <c r="AH866" s="13">
        <f t="shared" si="1087"/>
        <v>1.8969961189236415E-2</v>
      </c>
      <c r="AI866" s="13">
        <f t="shared" si="1088"/>
        <v>1.7091550885500718E-2</v>
      </c>
      <c r="AJ866" s="13">
        <f t="shared" si="1089"/>
        <v>7.6995706200340096E-3</v>
      </c>
      <c r="AK866" s="13">
        <f t="shared" si="1090"/>
        <v>2.3123857368684952E-3</v>
      </c>
      <c r="AL866" s="13">
        <f t="shared" si="1091"/>
        <v>2.8069895978548345E-5</v>
      </c>
      <c r="AM866" s="13">
        <f t="shared" si="1092"/>
        <v>4.504740131322515E-4</v>
      </c>
      <c r="AN866" s="13">
        <f t="shared" si="1093"/>
        <v>6.7362811345171624E-4</v>
      </c>
      <c r="AO866" s="13">
        <f t="shared" si="1094"/>
        <v>5.0366372088515778E-4</v>
      </c>
      <c r="AP866" s="13">
        <f t="shared" si="1095"/>
        <v>2.5105557865949031E-4</v>
      </c>
      <c r="AQ866" s="13">
        <f t="shared" si="1096"/>
        <v>9.3855633673518526E-5</v>
      </c>
      <c r="AR866" s="13">
        <f t="shared" si="1097"/>
        <v>5.6734456575216396E-3</v>
      </c>
      <c r="AS866" s="13">
        <f t="shared" si="1098"/>
        <v>5.1116596488702338E-3</v>
      </c>
      <c r="AT866" s="13">
        <f t="shared" si="1099"/>
        <v>2.3027509156844771E-3</v>
      </c>
      <c r="AU866" s="13">
        <f t="shared" si="1100"/>
        <v>6.9157731460175E-4</v>
      </c>
      <c r="AV866" s="13">
        <f t="shared" si="1101"/>
        <v>1.5577428896481488E-4</v>
      </c>
      <c r="AW866" s="13">
        <f t="shared" si="1102"/>
        <v>1.0505187150460652E-6</v>
      </c>
      <c r="AX866" s="13">
        <f t="shared" si="1103"/>
        <v>6.7644660605264235E-5</v>
      </c>
      <c r="AY866" s="13">
        <f t="shared" si="1104"/>
        <v>1.0115421484974313E-4</v>
      </c>
      <c r="AZ866" s="13">
        <f t="shared" si="1105"/>
        <v>7.5631802202225174E-5</v>
      </c>
      <c r="BA866" s="13">
        <f t="shared" si="1106"/>
        <v>3.7699332073332373E-5</v>
      </c>
      <c r="BB866" s="13">
        <f t="shared" si="1107"/>
        <v>1.409367089034115E-5</v>
      </c>
      <c r="BC866" s="13">
        <f t="shared" si="1108"/>
        <v>4.2150679758224479E-6</v>
      </c>
      <c r="BD866" s="13">
        <f t="shared" si="1109"/>
        <v>1.4139892585861274E-3</v>
      </c>
      <c r="BE866" s="13">
        <f t="shared" si="1110"/>
        <v>1.2739756883840528E-3</v>
      </c>
      <c r="BF866" s="13">
        <f t="shared" si="1111"/>
        <v>5.7391314846921143E-4</v>
      </c>
      <c r="BG866" s="13">
        <f t="shared" si="1112"/>
        <v>1.723613749665996E-4</v>
      </c>
      <c r="BH866" s="13">
        <f t="shared" si="1113"/>
        <v>3.882352712202736E-5</v>
      </c>
      <c r="BI866" s="13">
        <f t="shared" si="1114"/>
        <v>6.995842350349665E-6</v>
      </c>
      <c r="BJ866" s="14">
        <f t="shared" si="1115"/>
        <v>0.22705467706779897</v>
      </c>
      <c r="BK866" s="14">
        <f t="shared" si="1116"/>
        <v>0.26187419876600337</v>
      </c>
      <c r="BL866" s="14">
        <f t="shared" si="1117"/>
        <v>0.45947480882542135</v>
      </c>
      <c r="BM866" s="14">
        <f t="shared" si="1118"/>
        <v>0.42838545104563525</v>
      </c>
      <c r="BN866" s="14">
        <f t="shared" si="1119"/>
        <v>0.57066111035567102</v>
      </c>
    </row>
    <row r="867" spans="1:66" x14ac:dyDescent="0.25">
      <c r="A867" t="s">
        <v>196</v>
      </c>
      <c r="B867" t="s">
        <v>303</v>
      </c>
      <c r="C867" t="s">
        <v>201</v>
      </c>
      <c r="D867" s="11">
        <v>44450</v>
      </c>
      <c r="E867" s="10">
        <f>VLOOKUP(A867,home!$A$2:$E$405,3,FALSE)</f>
        <v>1.6077999999999999</v>
      </c>
      <c r="F867" s="10">
        <f>VLOOKUP(B867,home!$B$2:$E$405,3,FALSE)</f>
        <v>0.84150000000000003</v>
      </c>
      <c r="G867" s="10">
        <f>VLOOKUP(C867,away!$B$2:$E$405,4,FALSE)</f>
        <v>0.58540000000000003</v>
      </c>
      <c r="H867" s="10">
        <f>VLOOKUP(A867,away!$A$2:$E$405,3,FALSE)</f>
        <v>1.3987000000000001</v>
      </c>
      <c r="I867" s="10">
        <f>VLOOKUP(C867,away!$B$2:$E$405,3,FALSE)</f>
        <v>1.0513999999999999</v>
      </c>
      <c r="J867" s="10">
        <f>VLOOKUP(B867,home!$B$2:$E$405,4,FALSE)</f>
        <v>1.0513999999999999</v>
      </c>
      <c r="K867" s="12">
        <f t="shared" si="1064"/>
        <v>0.79202494997999995</v>
      </c>
      <c r="L867" s="12">
        <f t="shared" si="1065"/>
        <v>1.5461816694519996</v>
      </c>
      <c r="M867" s="13">
        <f t="shared" si="1066"/>
        <v>9.6500545342842456E-2</v>
      </c>
      <c r="N867" s="13">
        <f t="shared" si="1067"/>
        <v>7.6430839598207526E-2</v>
      </c>
      <c r="O867" s="13">
        <f t="shared" si="1068"/>
        <v>0.14920737430122452</v>
      </c>
      <c r="P867" s="13">
        <f t="shared" si="1069"/>
        <v>0.11817596316757449</v>
      </c>
      <c r="Q867" s="13">
        <f t="shared" si="1070"/>
        <v>3.0267565954849852E-2</v>
      </c>
      <c r="R867" s="13">
        <f t="shared" si="1071"/>
        <v>0.11535085354580839</v>
      </c>
      <c r="S867" s="13">
        <f t="shared" si="1072"/>
        <v>3.617999831236126E-2</v>
      </c>
      <c r="T867" s="13">
        <f t="shared" si="1073"/>
        <v>4.6799155658318249E-2</v>
      </c>
      <c r="U867" s="13">
        <f t="shared" si="1074"/>
        <v>9.1360754009769188E-2</v>
      </c>
      <c r="V867" s="13">
        <f t="shared" si="1075"/>
        <v>4.9229498971849169E-3</v>
      </c>
      <c r="W867" s="13">
        <f t="shared" si="1076"/>
        <v>7.990889137135436E-3</v>
      </c>
      <c r="X867" s="13">
        <f t="shared" si="1077"/>
        <v>1.2355366306461914E-2</v>
      </c>
      <c r="Y867" s="13">
        <f t="shared" si="1078"/>
        <v>9.5518204512081359E-3</v>
      </c>
      <c r="Z867" s="13">
        <f t="shared" si="1079"/>
        <v>5.9451125102723712E-2</v>
      </c>
      <c r="AA867" s="13">
        <f t="shared" si="1080"/>
        <v>4.7086774385739473E-2</v>
      </c>
      <c r="AB867" s="13">
        <f t="shared" si="1081"/>
        <v>1.8646950063792422E-2</v>
      </c>
      <c r="AC867" s="13">
        <f t="shared" si="1082"/>
        <v>3.7679472668952264E-4</v>
      </c>
      <c r="AD867" s="13">
        <f t="shared" si="1083"/>
        <v>1.5822458922838541E-3</v>
      </c>
      <c r="AE867" s="13">
        <f t="shared" si="1084"/>
        <v>2.4464395952150182E-3</v>
      </c>
      <c r="AF867" s="13">
        <f t="shared" si="1085"/>
        <v>1.8913200287715159E-3</v>
      </c>
      <c r="AG867" s="13">
        <f t="shared" si="1086"/>
        <v>9.7477478651798223E-4</v>
      </c>
      <c r="AH867" s="13">
        <f t="shared" si="1087"/>
        <v>2.2980559965532263E-2</v>
      </c>
      <c r="AI867" s="13">
        <f t="shared" si="1088"/>
        <v>1.8201176857213081E-2</v>
      </c>
      <c r="AJ867" s="13">
        <f t="shared" si="1089"/>
        <v>7.2078930949556605E-3</v>
      </c>
      <c r="AK867" s="13">
        <f t="shared" si="1090"/>
        <v>1.9029437226644815E-3</v>
      </c>
      <c r="AL867" s="13">
        <f t="shared" si="1091"/>
        <v>1.8457130821302667E-5</v>
      </c>
      <c r="AM867" s="13">
        <f t="shared" si="1092"/>
        <v>2.5063564473843606E-4</v>
      </c>
      <c r="AN867" s="13">
        <f t="shared" si="1093"/>
        <v>3.8752823960585333E-4</v>
      </c>
      <c r="AO867" s="13">
        <f t="shared" si="1094"/>
        <v>2.9959453023678648E-4</v>
      </c>
      <c r="AP867" s="13">
        <f t="shared" si="1095"/>
        <v>1.5440919030673404E-4</v>
      </c>
      <c r="AQ867" s="13">
        <f t="shared" si="1096"/>
        <v>5.9686164911799403E-5</v>
      </c>
      <c r="AR867" s="13">
        <f t="shared" si="1097"/>
        <v>7.1064241144896904E-3</v>
      </c>
      <c r="AS867" s="13">
        <f t="shared" si="1098"/>
        <v>5.6284652038153631E-3</v>
      </c>
      <c r="AT867" s="13">
        <f t="shared" si="1099"/>
        <v>2.2289424357580163E-3</v>
      </c>
      <c r="AU867" s="13">
        <f t="shared" si="1100"/>
        <v>5.8845934039651409E-4</v>
      </c>
      <c r="AV867" s="13">
        <f t="shared" si="1101"/>
        <v>1.1651861991070319E-4</v>
      </c>
      <c r="AW867" s="13">
        <f t="shared" si="1102"/>
        <v>6.2785748008186126E-7</v>
      </c>
      <c r="AX867" s="13">
        <f t="shared" si="1103"/>
        <v>3.3084947331194132E-5</v>
      </c>
      <c r="AY867" s="13">
        <f t="shared" si="1104"/>
        <v>5.1155339098277216E-5</v>
      </c>
      <c r="AZ867" s="13">
        <f t="shared" si="1105"/>
        <v>3.9547723804178715E-5</v>
      </c>
      <c r="BA867" s="13">
        <f t="shared" si="1106"/>
        <v>2.0382655204857216E-5</v>
      </c>
      <c r="BB867" s="13">
        <f t="shared" si="1107"/>
        <v>7.8788219631276563E-6</v>
      </c>
      <c r="BC867" s="13">
        <f t="shared" si="1108"/>
        <v>2.4364180192527592E-6</v>
      </c>
      <c r="BD867" s="13">
        <f t="shared" si="1109"/>
        <v>1.8313037835292706E-3</v>
      </c>
      <c r="BE867" s="13">
        <f t="shared" si="1110"/>
        <v>1.4504382875479551E-3</v>
      </c>
      <c r="BF867" s="13">
        <f t="shared" si="1111"/>
        <v>5.74391656072123E-4</v>
      </c>
      <c r="BG867" s="13">
        <f t="shared" si="1112"/>
        <v>1.5164417422315084E-4</v>
      </c>
      <c r="BH867" s="13">
        <f t="shared" si="1113"/>
        <v>3.0026492375962356E-5</v>
      </c>
      <c r="BI867" s="13">
        <f t="shared" si="1114"/>
        <v>4.7563462244292886E-6</v>
      </c>
      <c r="BJ867" s="14">
        <f t="shared" si="1115"/>
        <v>0.19159675708418999</v>
      </c>
      <c r="BK867" s="14">
        <f t="shared" si="1116"/>
        <v>0.25622586391657221</v>
      </c>
      <c r="BL867" s="14">
        <f t="shared" si="1117"/>
        <v>0.49165665040104267</v>
      </c>
      <c r="BM867" s="14">
        <f t="shared" si="1118"/>
        <v>0.41294672711240316</v>
      </c>
      <c r="BN867" s="14">
        <f t="shared" si="1119"/>
        <v>0.58593314191050727</v>
      </c>
    </row>
    <row r="868" spans="1:66" x14ac:dyDescent="0.25">
      <c r="A868" t="s">
        <v>196</v>
      </c>
      <c r="B868" t="s">
        <v>518</v>
      </c>
      <c r="C868" t="s">
        <v>511</v>
      </c>
      <c r="D868" s="11">
        <v>44450</v>
      </c>
      <c r="E868" s="10">
        <f>VLOOKUP(A868,home!$A$2:$E$405,3,FALSE)</f>
        <v>1.6077999999999999</v>
      </c>
      <c r="F868" s="10" t="e">
        <f>VLOOKUP(B868,home!$B$2:$E$405,3,FALSE)</f>
        <v>#N/A</v>
      </c>
      <c r="G868" s="10" t="e">
        <f>VLOOKUP(C868,away!$B$2:$E$405,4,FALSE)</f>
        <v>#N/A</v>
      </c>
      <c r="H868" s="10">
        <f>VLOOKUP(A868,away!$A$2:$E$405,3,FALSE)</f>
        <v>1.3987000000000001</v>
      </c>
      <c r="I868" s="10" t="e">
        <f>VLOOKUP(C868,away!$B$2:$E$405,3,FALSE)</f>
        <v>#N/A</v>
      </c>
      <c r="J868" s="10" t="e">
        <f>VLOOKUP(B868,home!$B$2:$E$405,4,FALSE)</f>
        <v>#N/A</v>
      </c>
      <c r="K868" s="12" t="e">
        <f t="shared" si="1064"/>
        <v>#N/A</v>
      </c>
      <c r="L868" s="12" t="e">
        <f t="shared" si="1065"/>
        <v>#N/A</v>
      </c>
      <c r="M868" s="13" t="e">
        <f t="shared" si="1066"/>
        <v>#N/A</v>
      </c>
      <c r="N868" s="13" t="e">
        <f t="shared" si="1067"/>
        <v>#N/A</v>
      </c>
      <c r="O868" s="13" t="e">
        <f t="shared" si="1068"/>
        <v>#N/A</v>
      </c>
      <c r="P868" s="13" t="e">
        <f t="shared" si="1069"/>
        <v>#N/A</v>
      </c>
      <c r="Q868" s="13" t="e">
        <f t="shared" si="1070"/>
        <v>#N/A</v>
      </c>
      <c r="R868" s="13" t="e">
        <f t="shared" si="1071"/>
        <v>#N/A</v>
      </c>
      <c r="S868" s="13" t="e">
        <f t="shared" si="1072"/>
        <v>#N/A</v>
      </c>
      <c r="T868" s="13" t="e">
        <f t="shared" si="1073"/>
        <v>#N/A</v>
      </c>
      <c r="U868" s="13" t="e">
        <f t="shared" si="1074"/>
        <v>#N/A</v>
      </c>
      <c r="V868" s="13" t="e">
        <f t="shared" si="1075"/>
        <v>#N/A</v>
      </c>
      <c r="W868" s="13" t="e">
        <f t="shared" si="1076"/>
        <v>#N/A</v>
      </c>
      <c r="X868" s="13" t="e">
        <f t="shared" si="1077"/>
        <v>#N/A</v>
      </c>
      <c r="Y868" s="13" t="e">
        <f t="shared" si="1078"/>
        <v>#N/A</v>
      </c>
      <c r="Z868" s="13" t="e">
        <f t="shared" si="1079"/>
        <v>#N/A</v>
      </c>
      <c r="AA868" s="13" t="e">
        <f t="shared" si="1080"/>
        <v>#N/A</v>
      </c>
      <c r="AB868" s="13" t="e">
        <f t="shared" si="1081"/>
        <v>#N/A</v>
      </c>
      <c r="AC868" s="13" t="e">
        <f t="shared" si="1082"/>
        <v>#N/A</v>
      </c>
      <c r="AD868" s="13" t="e">
        <f t="shared" si="1083"/>
        <v>#N/A</v>
      </c>
      <c r="AE868" s="13" t="e">
        <f t="shared" si="1084"/>
        <v>#N/A</v>
      </c>
      <c r="AF868" s="13" t="e">
        <f t="shared" si="1085"/>
        <v>#N/A</v>
      </c>
      <c r="AG868" s="13" t="e">
        <f t="shared" si="1086"/>
        <v>#N/A</v>
      </c>
      <c r="AH868" s="13" t="e">
        <f t="shared" si="1087"/>
        <v>#N/A</v>
      </c>
      <c r="AI868" s="13" t="e">
        <f t="shared" si="1088"/>
        <v>#N/A</v>
      </c>
      <c r="AJ868" s="13" t="e">
        <f t="shared" si="1089"/>
        <v>#N/A</v>
      </c>
      <c r="AK868" s="13" t="e">
        <f t="shared" si="1090"/>
        <v>#N/A</v>
      </c>
      <c r="AL868" s="13" t="e">
        <f t="shared" si="1091"/>
        <v>#N/A</v>
      </c>
      <c r="AM868" s="13" t="e">
        <f t="shared" si="1092"/>
        <v>#N/A</v>
      </c>
      <c r="AN868" s="13" t="e">
        <f t="shared" si="1093"/>
        <v>#N/A</v>
      </c>
      <c r="AO868" s="13" t="e">
        <f t="shared" si="1094"/>
        <v>#N/A</v>
      </c>
      <c r="AP868" s="13" t="e">
        <f t="shared" si="1095"/>
        <v>#N/A</v>
      </c>
      <c r="AQ868" s="13" t="e">
        <f t="shared" si="1096"/>
        <v>#N/A</v>
      </c>
      <c r="AR868" s="13" t="e">
        <f t="shared" si="1097"/>
        <v>#N/A</v>
      </c>
      <c r="AS868" s="13" t="e">
        <f t="shared" si="1098"/>
        <v>#N/A</v>
      </c>
      <c r="AT868" s="13" t="e">
        <f t="shared" si="1099"/>
        <v>#N/A</v>
      </c>
      <c r="AU868" s="13" t="e">
        <f t="shared" si="1100"/>
        <v>#N/A</v>
      </c>
      <c r="AV868" s="13" t="e">
        <f t="shared" si="1101"/>
        <v>#N/A</v>
      </c>
      <c r="AW868" s="13" t="e">
        <f t="shared" si="1102"/>
        <v>#N/A</v>
      </c>
      <c r="AX868" s="13" t="e">
        <f t="shared" si="1103"/>
        <v>#N/A</v>
      </c>
      <c r="AY868" s="13" t="e">
        <f t="shared" si="1104"/>
        <v>#N/A</v>
      </c>
      <c r="AZ868" s="13" t="e">
        <f t="shared" si="1105"/>
        <v>#N/A</v>
      </c>
      <c r="BA868" s="13" t="e">
        <f t="shared" si="1106"/>
        <v>#N/A</v>
      </c>
      <c r="BB868" s="13" t="e">
        <f t="shared" si="1107"/>
        <v>#N/A</v>
      </c>
      <c r="BC868" s="13" t="e">
        <f t="shared" si="1108"/>
        <v>#N/A</v>
      </c>
      <c r="BD868" s="13" t="e">
        <f t="shared" si="1109"/>
        <v>#N/A</v>
      </c>
      <c r="BE868" s="13" t="e">
        <f t="shared" si="1110"/>
        <v>#N/A</v>
      </c>
      <c r="BF868" s="13" t="e">
        <f t="shared" si="1111"/>
        <v>#N/A</v>
      </c>
      <c r="BG868" s="13" t="e">
        <f t="shared" si="1112"/>
        <v>#N/A</v>
      </c>
      <c r="BH868" s="13" t="e">
        <f t="shared" si="1113"/>
        <v>#N/A</v>
      </c>
      <c r="BI868" s="13" t="e">
        <f t="shared" si="1114"/>
        <v>#N/A</v>
      </c>
      <c r="BJ868" s="14" t="e">
        <f t="shared" si="1115"/>
        <v>#N/A</v>
      </c>
      <c r="BK868" s="14" t="e">
        <f t="shared" si="1116"/>
        <v>#N/A</v>
      </c>
      <c r="BL868" s="14" t="e">
        <f t="shared" si="1117"/>
        <v>#N/A</v>
      </c>
      <c r="BM868" s="14" t="e">
        <f t="shared" si="1118"/>
        <v>#N/A</v>
      </c>
      <c r="BN868" s="14" t="e">
        <f t="shared" si="1119"/>
        <v>#N/A</v>
      </c>
    </row>
    <row r="869" spans="1:66" x14ac:dyDescent="0.25">
      <c r="A869" t="s">
        <v>196</v>
      </c>
      <c r="B869" t="s">
        <v>203</v>
      </c>
      <c r="C869" t="s">
        <v>306</v>
      </c>
      <c r="D869" s="11">
        <v>44450</v>
      </c>
      <c r="E869" s="10">
        <f>VLOOKUP(A869,home!$A$2:$E$405,3,FALSE)</f>
        <v>1.6077999999999999</v>
      </c>
      <c r="F869" s="10">
        <f>VLOOKUP(B869,home!$B$2:$E$405,3,FALSE)</f>
        <v>0.69510000000000005</v>
      </c>
      <c r="G869" s="10">
        <f>VLOOKUP(C869,away!$B$2:$E$405,4,FALSE)</f>
        <v>0.84150000000000003</v>
      </c>
      <c r="H869" s="10">
        <f>VLOOKUP(A869,away!$A$2:$E$405,3,FALSE)</f>
        <v>1.3987000000000001</v>
      </c>
      <c r="I869" s="10">
        <f>VLOOKUP(C869,away!$B$2:$E$405,3,FALSE)</f>
        <v>1.514</v>
      </c>
      <c r="J869" s="10">
        <f>VLOOKUP(B869,home!$B$2:$E$405,4,FALSE)</f>
        <v>0.75700000000000001</v>
      </c>
      <c r="K869" s="12">
        <f t="shared" si="1064"/>
        <v>0.94044506787000015</v>
      </c>
      <c r="L869" s="12">
        <f t="shared" si="1065"/>
        <v>1.6030472726000002</v>
      </c>
      <c r="M869" s="13">
        <f t="shared" si="1066"/>
        <v>7.8591451856310723E-2</v>
      </c>
      <c r="N869" s="13">
        <f t="shared" si="1067"/>
        <v>7.391094327500998E-2</v>
      </c>
      <c r="O869" s="13">
        <f t="shared" si="1068"/>
        <v>0.12598581254793315</v>
      </c>
      <c r="P869" s="13">
        <f t="shared" si="1069"/>
        <v>0.11848273603229809</v>
      </c>
      <c r="Q869" s="13">
        <f t="shared" si="1070"/>
        <v>3.4754591032301246E-2</v>
      </c>
      <c r="R869" s="13">
        <f t="shared" si="1071"/>
        <v>0.10098060659562957</v>
      </c>
      <c r="S869" s="13">
        <f t="shared" si="1072"/>
        <v>4.4655488625421021E-2</v>
      </c>
      <c r="T869" s="13">
        <f t="shared" si="1073"/>
        <v>5.571325236465894E-2</v>
      </c>
      <c r="U869" s="13">
        <f t="shared" si="1074"/>
        <v>9.4966713423380616E-2</v>
      </c>
      <c r="V869" s="13">
        <f t="shared" si="1075"/>
        <v>7.4801808681750027E-3</v>
      </c>
      <c r="W869" s="13">
        <f t="shared" si="1076"/>
        <v>1.0894927907388881E-2</v>
      </c>
      <c r="X869" s="13">
        <f t="shared" si="1077"/>
        <v>1.7465084467113378E-2</v>
      </c>
      <c r="Y869" s="13">
        <f t="shared" si="1078"/>
        <v>1.3998678010367367E-2</v>
      </c>
      <c r="Z869" s="13">
        <f t="shared" si="1079"/>
        <v>5.3958895329539201E-2</v>
      </c>
      <c r="AA869" s="13">
        <f t="shared" si="1080"/>
        <v>5.0745376980378724E-2</v>
      </c>
      <c r="AB869" s="13">
        <f t="shared" si="1081"/>
        <v>2.3861619749200504E-2</v>
      </c>
      <c r="AC869" s="13">
        <f t="shared" si="1082"/>
        <v>7.0480971080846876E-4</v>
      </c>
      <c r="AD869" s="13">
        <f t="shared" si="1083"/>
        <v>2.5615203038257739E-3</v>
      </c>
      <c r="AE869" s="13">
        <f t="shared" si="1084"/>
        <v>4.1062381367574308E-3</v>
      </c>
      <c r="AF869" s="13">
        <f t="shared" si="1085"/>
        <v>3.2912469228875535E-3</v>
      </c>
      <c r="AG869" s="13">
        <f t="shared" si="1086"/>
        <v>1.7586748010626791E-3</v>
      </c>
      <c r="AH869" s="13">
        <f t="shared" si="1087"/>
        <v>2.162466499763167E-2</v>
      </c>
      <c r="AI869" s="13">
        <f t="shared" si="1088"/>
        <v>2.0336809541363729E-2</v>
      </c>
      <c r="AJ869" s="13">
        <f t="shared" si="1089"/>
        <v>9.5628261146935394E-3</v>
      </c>
      <c r="AK869" s="13">
        <f t="shared" si="1090"/>
        <v>2.9977708848206593E-3</v>
      </c>
      <c r="AL869" s="13">
        <f t="shared" si="1091"/>
        <v>4.2502221779232641E-5</v>
      </c>
      <c r="AM869" s="13">
        <f t="shared" si="1092"/>
        <v>4.8179382719636268E-4</v>
      </c>
      <c r="AN869" s="13">
        <f t="shared" si="1093"/>
        <v>7.723382806426451E-4</v>
      </c>
      <c r="AO869" s="13">
        <f t="shared" si="1094"/>
        <v>6.1904738715438305E-4</v>
      </c>
      <c r="AP869" s="13">
        <f t="shared" si="1095"/>
        <v>3.3078740852933008E-4</v>
      </c>
      <c r="AQ869" s="13">
        <f t="shared" si="1096"/>
        <v>1.3256696326334114E-4</v>
      </c>
      <c r="AR869" s="13">
        <f t="shared" si="1097"/>
        <v>6.9330720490684214E-3</v>
      </c>
      <c r="AS869" s="13">
        <f t="shared" si="1098"/>
        <v>6.520173413733751E-3</v>
      </c>
      <c r="AT869" s="13">
        <f t="shared" si="1099"/>
        <v>3.0659324643015043E-3</v>
      </c>
      <c r="AU869" s="13">
        <f t="shared" si="1100"/>
        <v>9.6111368815828848E-4</v>
      </c>
      <c r="AV869" s="13">
        <f t="shared" si="1101"/>
        <v>2.2596865692270192E-4</v>
      </c>
      <c r="AW869" s="13">
        <f t="shared" si="1102"/>
        <v>1.7798725083648642E-6</v>
      </c>
      <c r="AX869" s="13">
        <f t="shared" si="1103"/>
        <v>7.5516771419505057E-5</v>
      </c>
      <c r="AY869" s="13">
        <f t="shared" si="1104"/>
        <v>1.2105695445959525E-4</v>
      </c>
      <c r="AZ869" s="13">
        <f t="shared" si="1105"/>
        <v>9.703001033785832E-5</v>
      </c>
      <c r="BA869" s="13">
        <f t="shared" si="1106"/>
        <v>5.1847897810817878E-5</v>
      </c>
      <c r="BB869" s="13">
        <f t="shared" si="1107"/>
        <v>2.0778657793918774E-5</v>
      </c>
      <c r="BC869" s="13">
        <f t="shared" si="1108"/>
        <v>6.6618341409660386E-6</v>
      </c>
      <c r="BD869" s="13">
        <f t="shared" si="1109"/>
        <v>1.8523403731664067E-3</v>
      </c>
      <c r="BE869" s="13">
        <f t="shared" si="1110"/>
        <v>1.7420243679608224E-3</v>
      </c>
      <c r="BF869" s="13">
        <f t="shared" si="1111"/>
        <v>8.1913911247905491E-4</v>
      </c>
      <c r="BG869" s="13">
        <f t="shared" si="1112"/>
        <v>2.5678511274344554E-4</v>
      </c>
      <c r="BH869" s="13">
        <f t="shared" si="1113"/>
        <v>6.0373073195503809E-5</v>
      </c>
      <c r="BI869" s="13">
        <f t="shared" si="1114"/>
        <v>1.1355511783773215E-5</v>
      </c>
      <c r="BJ869" s="14">
        <f t="shared" si="1115"/>
        <v>0.22116458321412194</v>
      </c>
      <c r="BK869" s="14">
        <f t="shared" si="1116"/>
        <v>0.25007822626925214</v>
      </c>
      <c r="BL869" s="14">
        <f t="shared" si="1117"/>
        <v>0.47351047865854579</v>
      </c>
      <c r="BM869" s="14">
        <f t="shared" si="1118"/>
        <v>0.46588676505002508</v>
      </c>
      <c r="BN869" s="14">
        <f t="shared" si="1119"/>
        <v>0.5327061413394828</v>
      </c>
    </row>
    <row r="870" spans="1:66" x14ac:dyDescent="0.25">
      <c r="A870" t="s">
        <v>196</v>
      </c>
      <c r="B870" t="s">
        <v>205</v>
      </c>
      <c r="C870" t="s">
        <v>200</v>
      </c>
      <c r="D870" s="11">
        <v>44450</v>
      </c>
      <c r="E870" s="10">
        <f>VLOOKUP(A870,home!$A$2:$E$405,3,FALSE)</f>
        <v>1.6077999999999999</v>
      </c>
      <c r="F870" s="10">
        <f>VLOOKUP(B870,home!$B$2:$E$405,3,FALSE)</f>
        <v>1.9391</v>
      </c>
      <c r="G870" s="10">
        <f>VLOOKUP(C870,away!$B$2:$E$405,4,FALSE)</f>
        <v>0.80489999999999995</v>
      </c>
      <c r="H870" s="10">
        <f>VLOOKUP(A870,away!$A$2:$E$405,3,FALSE)</f>
        <v>1.3987000000000001</v>
      </c>
      <c r="I870" s="10">
        <f>VLOOKUP(C870,away!$B$2:$E$405,3,FALSE)</f>
        <v>1.472</v>
      </c>
      <c r="J870" s="10">
        <f>VLOOKUP(B870,home!$B$2:$E$405,4,FALSE)</f>
        <v>0.58879999999999999</v>
      </c>
      <c r="K870" s="12">
        <f t="shared" si="1064"/>
        <v>2.509424640402</v>
      </c>
      <c r="L870" s="12">
        <f t="shared" si="1065"/>
        <v>1.2122723123199999</v>
      </c>
      <c r="M870" s="13">
        <f t="shared" si="1066"/>
        <v>2.4192878820916891E-2</v>
      </c>
      <c r="N870" s="13">
        <f t="shared" si="1067"/>
        <v>6.0710206235468536E-2</v>
      </c>
      <c r="O870" s="13">
        <f t="shared" si="1068"/>
        <v>2.9328357149910476E-2</v>
      </c>
      <c r="P870" s="13">
        <f t="shared" si="1069"/>
        <v>7.3597302094495526E-2</v>
      </c>
      <c r="Q870" s="13">
        <f t="shared" si="1070"/>
        <v>7.6173843725585971E-2</v>
      </c>
      <c r="R870" s="13">
        <f t="shared" si="1071"/>
        <v>1.7776977669334389E-2</v>
      </c>
      <c r="S870" s="13">
        <f t="shared" si="1072"/>
        <v>5.597269878135934E-2</v>
      </c>
      <c r="T870" s="13">
        <f t="shared" si="1073"/>
        <v>9.2343441671518423E-2</v>
      </c>
      <c r="U870" s="13">
        <f t="shared" si="1074"/>
        <v>4.4609985795303835E-2</v>
      </c>
      <c r="V870" s="13">
        <f t="shared" si="1075"/>
        <v>1.8919431493086405E-2</v>
      </c>
      <c r="W870" s="13">
        <f t="shared" si="1076"/>
        <v>6.3717506799705559E-2</v>
      </c>
      <c r="X870" s="13">
        <f t="shared" si="1077"/>
        <v>7.7242969303344372E-2</v>
      </c>
      <c r="Y870" s="13">
        <f t="shared" si="1078"/>
        <v>4.6819756503914033E-2</v>
      </c>
      <c r="Z870" s="13">
        <f t="shared" si="1079"/>
        <v>7.1835126084216668E-3</v>
      </c>
      <c r="AA870" s="13">
        <f t="shared" si="1080"/>
        <v>1.8026483544211776E-2</v>
      </c>
      <c r="AB870" s="13">
        <f t="shared" si="1081"/>
        <v>2.2618050992823109E-2</v>
      </c>
      <c r="AC870" s="13">
        <f t="shared" si="1082"/>
        <v>3.5971822673520632E-3</v>
      </c>
      <c r="AD870" s="13">
        <f t="shared" si="1083"/>
        <v>3.9973570397040782E-2</v>
      </c>
      <c r="AE870" s="13">
        <f t="shared" si="1084"/>
        <v>4.8458852616906932E-2</v>
      </c>
      <c r="AF870" s="13">
        <f t="shared" si="1085"/>
        <v>2.9372662657135923E-2</v>
      </c>
      <c r="AG870" s="13">
        <f t="shared" si="1086"/>
        <v>1.1869221892787159E-2</v>
      </c>
      <c r="AH870" s="13">
        <f t="shared" si="1087"/>
        <v>2.1770933600978016E-3</v>
      </c>
      <c r="AI870" s="13">
        <f t="shared" si="1088"/>
        <v>5.4632517222850084E-3</v>
      </c>
      <c r="AJ870" s="13">
        <f t="shared" si="1089"/>
        <v>6.854809244310334E-3</v>
      </c>
      <c r="AK870" s="13">
        <f t="shared" si="1090"/>
        <v>5.7338757409759206E-3</v>
      </c>
      <c r="AL870" s="13">
        <f t="shared" si="1091"/>
        <v>4.377203919863859E-4</v>
      </c>
      <c r="AM870" s="13">
        <f t="shared" si="1092"/>
        <v>2.0062132503835612E-2</v>
      </c>
      <c r="AN870" s="13">
        <f t="shared" si="1093"/>
        <v>2.4320767760495028E-2</v>
      </c>
      <c r="AO870" s="13">
        <f t="shared" si="1094"/>
        <v>1.4741696685206508E-2</v>
      </c>
      <c r="AP870" s="13">
        <f t="shared" si="1095"/>
        <v>5.9569835760317899E-3</v>
      </c>
      <c r="AQ870" s="13">
        <f t="shared" si="1096"/>
        <v>1.8053715635420798E-3</v>
      </c>
      <c r="AR870" s="13">
        <f t="shared" si="1097"/>
        <v>5.2784600035645575E-4</v>
      </c>
      <c r="AS870" s="13">
        <f t="shared" si="1098"/>
        <v>1.324589759632133E-3</v>
      </c>
      <c r="AT870" s="13">
        <f t="shared" si="1099"/>
        <v>1.6619790906225189E-3</v>
      </c>
      <c r="AU870" s="13">
        <f t="shared" si="1100"/>
        <v>1.3902037606136855E-3</v>
      </c>
      <c r="AV870" s="13">
        <f t="shared" si="1101"/>
        <v>8.7215289301587669E-4</v>
      </c>
      <c r="AW870" s="13">
        <f t="shared" si="1102"/>
        <v>3.6988662104994467E-5</v>
      </c>
      <c r="AX870" s="13">
        <f t="shared" si="1103"/>
        <v>8.3907349406891589E-3</v>
      </c>
      <c r="AY870" s="13">
        <f t="shared" si="1104"/>
        <v>1.0171855648613464E-2</v>
      </c>
      <c r="AZ870" s="13">
        <f t="shared" si="1105"/>
        <v>6.1655294838649484E-3</v>
      </c>
      <c r="BA870" s="13">
        <f t="shared" si="1106"/>
        <v>2.4914335613606987E-3</v>
      </c>
      <c r="BB870" s="13">
        <f t="shared" si="1107"/>
        <v>7.5507398110559649E-4</v>
      </c>
      <c r="BC870" s="13">
        <f t="shared" si="1108"/>
        <v>1.8307105620950979E-4</v>
      </c>
      <c r="BD870" s="13">
        <f t="shared" si="1109"/>
        <v>1.0664884856683054E-4</v>
      </c>
      <c r="BE870" s="13">
        <f t="shared" si="1110"/>
        <v>2.6762724846410611E-4</v>
      </c>
      <c r="BF870" s="13">
        <f t="shared" si="1111"/>
        <v>3.3579520586940817E-4</v>
      </c>
      <c r="BG870" s="13">
        <f t="shared" si="1112"/>
        <v>2.8088425457918501E-4</v>
      </c>
      <c r="BH870" s="13">
        <f t="shared" si="1113"/>
        <v>1.7621446738548882E-4</v>
      </c>
      <c r="BI870" s="13">
        <f t="shared" si="1114"/>
        <v>8.8439385290492014E-5</v>
      </c>
      <c r="BJ870" s="14">
        <f t="shared" si="1115"/>
        <v>0.64172668256436227</v>
      </c>
      <c r="BK870" s="14">
        <f t="shared" si="1116"/>
        <v>0.18688906949781009</v>
      </c>
      <c r="BL870" s="14">
        <f t="shared" si="1117"/>
        <v>0.15962126613364883</v>
      </c>
      <c r="BM870" s="14">
        <f t="shared" si="1118"/>
        <v>0.70350609812202258</v>
      </c>
      <c r="BN870" s="14">
        <f t="shared" si="1119"/>
        <v>0.28177956569571183</v>
      </c>
    </row>
    <row r="871" spans="1:66" s="10" customFormat="1" x14ac:dyDescent="0.25">
      <c r="A871" t="s">
        <v>32</v>
      </c>
      <c r="B871" t="s">
        <v>207</v>
      </c>
      <c r="C871" t="s">
        <v>208</v>
      </c>
      <c r="D871" s="11">
        <v>44450</v>
      </c>
      <c r="E871" s="10">
        <f>VLOOKUP(A871,home!$A$2:$E$405,3,FALSE)</f>
        <v>1.268</v>
      </c>
      <c r="F871" s="10">
        <f>VLOOKUP(B871,home!$B$2:$E$405,3,FALSE)</f>
        <v>1.0669999999999999</v>
      </c>
      <c r="G871" s="10">
        <f>VLOOKUP(C871,away!$B$2:$E$405,4,FALSE)</f>
        <v>0.83499999999999996</v>
      </c>
      <c r="H871" s="10">
        <f>VLOOKUP(A871,away!$A$2:$E$405,3,FALSE)</f>
        <v>1.1471</v>
      </c>
      <c r="I871" s="10">
        <f>VLOOKUP(C871,away!$B$2:$E$405,3,FALSE)</f>
        <v>1.3332999999999999</v>
      </c>
      <c r="J871" s="10">
        <f>VLOOKUP(B871,home!$B$2:$E$405,4,FALSE)</f>
        <v>0.97430000000000005</v>
      </c>
      <c r="K871" s="12">
        <f t="shared" si="1064"/>
        <v>1.12971826</v>
      </c>
      <c r="L871" s="12">
        <f t="shared" si="1065"/>
        <v>1.490122119349</v>
      </c>
      <c r="M871" s="13">
        <f t="shared" si="1066"/>
        <v>7.2814484595307177E-2</v>
      </c>
      <c r="N871" s="13">
        <f t="shared" si="1067"/>
        <v>8.2259852839807218E-2</v>
      </c>
      <c r="O871" s="13">
        <f t="shared" si="1068"/>
        <v>0.10850247410446424</v>
      </c>
      <c r="P871" s="13">
        <f t="shared" si="1069"/>
        <v>0.12257722625099039</v>
      </c>
      <c r="Q871" s="13">
        <f t="shared" si="1070"/>
        <v>4.646522890902155E-2</v>
      </c>
      <c r="R871" s="13">
        <f t="shared" si="1071"/>
        <v>8.0840968333577137E-2</v>
      </c>
      <c r="S871" s="13">
        <f t="shared" si="1072"/>
        <v>5.1587182409153706E-2</v>
      </c>
      <c r="T871" s="13">
        <f t="shared" si="1073"/>
        <v>6.9238865377947614E-2</v>
      </c>
      <c r="U871" s="13">
        <f t="shared" si="1074"/>
        <v>9.1327518082523859E-2</v>
      </c>
      <c r="V871" s="13">
        <f t="shared" si="1075"/>
        <v>9.6492000106886584E-3</v>
      </c>
      <c r="W871" s="13">
        <f t="shared" si="1076"/>
        <v>1.7497539184533843E-2</v>
      </c>
      <c r="X871" s="13">
        <f t="shared" si="1077"/>
        <v>2.6073470173049743E-2</v>
      </c>
      <c r="Y871" s="13">
        <f t="shared" si="1078"/>
        <v>1.9426327316523915E-2</v>
      </c>
      <c r="Z871" s="13">
        <f t="shared" si="1079"/>
        <v>4.0154305021151769E-2</v>
      </c>
      <c r="AA871" s="13">
        <f t="shared" si="1080"/>
        <v>4.5363051600004832E-2</v>
      </c>
      <c r="AB871" s="13">
        <f t="shared" si="1081"/>
        <v>2.5623733860923845E-2</v>
      </c>
      <c r="AC871" s="13">
        <f t="shared" si="1082"/>
        <v>1.0152274127058361E-3</v>
      </c>
      <c r="AD871" s="13">
        <f t="shared" si="1083"/>
        <v>4.9418223804583456E-3</v>
      </c>
      <c r="AE871" s="13">
        <f t="shared" si="1084"/>
        <v>7.363918839014911E-3</v>
      </c>
      <c r="AF871" s="13">
        <f t="shared" si="1085"/>
        <v>5.4865691735534643E-3</v>
      </c>
      <c r="AG871" s="13">
        <f t="shared" si="1086"/>
        <v>2.7252193616167917E-3</v>
      </c>
      <c r="AH871" s="13">
        <f t="shared" si="1087"/>
        <v>1.4958704524776222E-2</v>
      </c>
      <c r="AI871" s="13">
        <f t="shared" si="1088"/>
        <v>1.6899121647584319E-2</v>
      </c>
      <c r="AJ871" s="13">
        <f t="shared" si="1089"/>
        <v>9.5456231516186478E-3</v>
      </c>
      <c r="AK871" s="13">
        <f t="shared" si="1090"/>
        <v>3.5946215924874455E-3</v>
      </c>
      <c r="AL871" s="13">
        <f t="shared" si="1091"/>
        <v>6.836209084227784E-5</v>
      </c>
      <c r="AM871" s="13">
        <f t="shared" si="1092"/>
        <v>1.1165733961760922E-3</v>
      </c>
      <c r="AN871" s="13">
        <f t="shared" si="1093"/>
        <v>1.6638307155186292E-3</v>
      </c>
      <c r="AO871" s="13">
        <f t="shared" si="1094"/>
        <v>1.2396554760232916E-3</v>
      </c>
      <c r="AP871" s="13">
        <f t="shared" si="1095"/>
        <v>6.1574601506480663E-4</v>
      </c>
      <c r="AQ871" s="13">
        <f t="shared" si="1096"/>
        <v>2.2938418923726785E-4</v>
      </c>
      <c r="AR871" s="13">
        <f t="shared" si="1097"/>
        <v>4.4580592978349992E-3</v>
      </c>
      <c r="AS871" s="13">
        <f t="shared" si="1098"/>
        <v>5.0363509929269761E-3</v>
      </c>
      <c r="AT871" s="13">
        <f t="shared" si="1099"/>
        <v>2.8448288402393687E-3</v>
      </c>
      <c r="AU871" s="13">
        <f t="shared" si="1100"/>
        <v>1.0712850291310127E-3</v>
      </c>
      <c r="AV871" s="13">
        <f t="shared" si="1101"/>
        <v>3.0256256476848413E-4</v>
      </c>
      <c r="AW871" s="13">
        <f t="shared" si="1102"/>
        <v>3.196721825463378E-6</v>
      </c>
      <c r="AX871" s="13">
        <f t="shared" si="1103"/>
        <v>2.102355590483911E-4</v>
      </c>
      <c r="AY871" s="13">
        <f t="shared" si="1104"/>
        <v>3.1327665681171035E-4</v>
      </c>
      <c r="AZ871" s="13">
        <f t="shared" si="1105"/>
        <v>2.3341023789541764E-4</v>
      </c>
      <c r="BA871" s="13">
        <f t="shared" si="1106"/>
        <v>1.1593658612349129E-4</v>
      </c>
      <c r="BB871" s="13">
        <f t="shared" si="1107"/>
        <v>4.3189917856106193E-5</v>
      </c>
      <c r="BC871" s="13">
        <f t="shared" si="1108"/>
        <v>1.287165038605002E-5</v>
      </c>
      <c r="BD871" s="13">
        <f t="shared" si="1109"/>
        <v>1.1071754615122362E-3</v>
      </c>
      <c r="BE871" s="13">
        <f t="shared" si="1110"/>
        <v>1.2507963358943002E-3</v>
      </c>
      <c r="BF871" s="13">
        <f t="shared" si="1111"/>
        <v>7.0652373010044237E-4</v>
      </c>
      <c r="BG871" s="13">
        <f t="shared" si="1112"/>
        <v>2.660575863392605E-4</v>
      </c>
      <c r="BH871" s="13">
        <f t="shared" si="1113"/>
        <v>7.5142528374747255E-5</v>
      </c>
      <c r="BI871" s="13">
        <f t="shared" si="1114"/>
        <v>1.697797728150402E-5</v>
      </c>
      <c r="BJ871" s="14">
        <f t="shared" si="1115"/>
        <v>0.28727292395566867</v>
      </c>
      <c r="BK871" s="14">
        <f t="shared" si="1116"/>
        <v>0.25802495942649972</v>
      </c>
      <c r="BL871" s="14">
        <f t="shared" si="1117"/>
        <v>0.41379157724236387</v>
      </c>
      <c r="BM871" s="14">
        <f t="shared" si="1118"/>
        <v>0.48547345067753012</v>
      </c>
      <c r="BN871" s="14">
        <f t="shared" si="1119"/>
        <v>0.51346023503316773</v>
      </c>
    </row>
    <row r="872" spans="1:66" s="10" customFormat="1" x14ac:dyDescent="0.25">
      <c r="A872" t="s">
        <v>32</v>
      </c>
      <c r="B872" t="s">
        <v>310</v>
      </c>
      <c r="C872" t="s">
        <v>36</v>
      </c>
      <c r="D872" s="11">
        <v>44450</v>
      </c>
      <c r="E872" s="10">
        <f>VLOOKUP(A872,home!$A$2:$E$405,3,FALSE)</f>
        <v>1.268</v>
      </c>
      <c r="F872" s="10">
        <f>VLOOKUP(B872,home!$B$2:$E$405,3,FALSE)</f>
        <v>1.2061999999999999</v>
      </c>
      <c r="G872" s="10">
        <f>VLOOKUP(C872,away!$B$2:$E$405,4,FALSE)</f>
        <v>0.55669999999999997</v>
      </c>
      <c r="H872" s="10">
        <f>VLOOKUP(A872,away!$A$2:$E$405,3,FALSE)</f>
        <v>1.1471</v>
      </c>
      <c r="I872" s="10">
        <f>VLOOKUP(C872,away!$B$2:$E$405,3,FALSE)</f>
        <v>1.9486000000000001</v>
      </c>
      <c r="J872" s="10">
        <f>VLOOKUP(B872,home!$B$2:$E$405,4,FALSE)</f>
        <v>0.82050000000000001</v>
      </c>
      <c r="K872" s="12">
        <f t="shared" si="1064"/>
        <v>0.85145127271999987</v>
      </c>
      <c r="L872" s="12">
        <f t="shared" si="1065"/>
        <v>1.8340136487300001</v>
      </c>
      <c r="M872" s="13">
        <f t="shared" si="1066"/>
        <v>6.8189483871814338E-2</v>
      </c>
      <c r="N872" s="13">
        <f t="shared" si="1067"/>
        <v>5.8060022828776224E-2</v>
      </c>
      <c r="O872" s="13">
        <f t="shared" si="1068"/>
        <v>0.12506044412076173</v>
      </c>
      <c r="P872" s="13">
        <f t="shared" si="1069"/>
        <v>0.10648287431355101</v>
      </c>
      <c r="Q872" s="13">
        <f t="shared" si="1070"/>
        <v>2.4717640165856883E-2</v>
      </c>
      <c r="R872" s="13">
        <f t="shared" si="1071"/>
        <v>0.11468128071685627</v>
      </c>
      <c r="S872" s="13">
        <f t="shared" si="1072"/>
        <v>4.157020217146061E-2</v>
      </c>
      <c r="T872" s="13">
        <f t="shared" si="1073"/>
        <v>4.5332489428578392E-2</v>
      </c>
      <c r="U872" s="13">
        <f t="shared" si="1074"/>
        <v>9.7645522423526851E-2</v>
      </c>
      <c r="V872" s="13">
        <f t="shared" si="1075"/>
        <v>7.2127684369332843E-3</v>
      </c>
      <c r="W872" s="13">
        <f t="shared" si="1076"/>
        <v>7.0152887259512771E-3</v>
      </c>
      <c r="X872" s="13">
        <f t="shared" si="1077"/>
        <v>1.2866135273176338E-2</v>
      </c>
      <c r="Y872" s="13">
        <f t="shared" si="1078"/>
        <v>1.1798333848705947E-2</v>
      </c>
      <c r="Z872" s="13">
        <f t="shared" si="1079"/>
        <v>7.0109011362850304E-2</v>
      </c>
      <c r="AA872" s="13">
        <f t="shared" si="1080"/>
        <v>5.9694406954039825E-2</v>
      </c>
      <c r="AB872" s="13">
        <f t="shared" si="1081"/>
        <v>2.5413439387641408E-2</v>
      </c>
      <c r="AC872" s="13">
        <f t="shared" si="1082"/>
        <v>7.0395414303041956E-4</v>
      </c>
      <c r="AD872" s="13">
        <f t="shared" si="1083"/>
        <v>1.4932941285523702E-3</v>
      </c>
      <c r="AE872" s="13">
        <f t="shared" si="1084"/>
        <v>2.7387218133334188E-3</v>
      </c>
      <c r="AF872" s="13">
        <f t="shared" si="1085"/>
        <v>2.5114265928640332E-3</v>
      </c>
      <c r="AG872" s="13">
        <f t="shared" si="1086"/>
        <v>1.5353302163653721E-3</v>
      </c>
      <c r="AH872" s="13">
        <f t="shared" si="1087"/>
        <v>3.2145220934608545E-2</v>
      </c>
      <c r="AI872" s="13">
        <f t="shared" si="1088"/>
        <v>2.7370089276638032E-2</v>
      </c>
      <c r="AJ872" s="13">
        <f t="shared" si="1089"/>
        <v>1.1652148674526736E-2</v>
      </c>
      <c r="AK872" s="13">
        <f t="shared" si="1090"/>
        <v>3.3070789396161498E-3</v>
      </c>
      <c r="AL872" s="13">
        <f t="shared" si="1091"/>
        <v>4.3971038511288955E-5</v>
      </c>
      <c r="AM872" s="13">
        <f t="shared" si="1092"/>
        <v>2.5429343726024385E-4</v>
      </c>
      <c r="AN872" s="13">
        <f t="shared" si="1093"/>
        <v>4.6637763471775321E-4</v>
      </c>
      <c r="AO872" s="13">
        <f t="shared" si="1094"/>
        <v>4.2767147376738694E-4</v>
      </c>
      <c r="AP872" s="13">
        <f t="shared" si="1095"/>
        <v>2.614517733539539E-4</v>
      </c>
      <c r="AQ872" s="13">
        <f t="shared" si="1096"/>
        <v>1.1987653020395355E-4</v>
      </c>
      <c r="AR872" s="13">
        <f t="shared" si="1097"/>
        <v>1.1790954787102674E-2</v>
      </c>
      <c r="AS872" s="13">
        <f t="shared" si="1098"/>
        <v>1.0039423460062548E-2</v>
      </c>
      <c r="AT872" s="13">
        <f t="shared" si="1099"/>
        <v>4.2740399412226401E-3</v>
      </c>
      <c r="AU872" s="13">
        <f t="shared" si="1100"/>
        <v>1.2130455825367101E-3</v>
      </c>
      <c r="AV872" s="13">
        <f t="shared" si="1101"/>
        <v>2.5821230127956387E-4</v>
      </c>
      <c r="AW872" s="13">
        <f t="shared" si="1102"/>
        <v>1.9073332708683514E-6</v>
      </c>
      <c r="AX872" s="13">
        <f t="shared" si="1103"/>
        <v>3.6086411799929659E-5</v>
      </c>
      <c r="AY872" s="13">
        <f t="shared" si="1104"/>
        <v>6.6182971774762328E-5</v>
      </c>
      <c r="AZ872" s="13">
        <f t="shared" si="1105"/>
        <v>6.0690236774213242E-5</v>
      </c>
      <c r="BA872" s="13">
        <f t="shared" si="1106"/>
        <v>3.7102240862854142E-5</v>
      </c>
      <c r="BB872" s="13">
        <f t="shared" si="1107"/>
        <v>1.7011504035235617E-5</v>
      </c>
      <c r="BC872" s="13">
        <f t="shared" si="1108"/>
        <v>6.2398661172095153E-6</v>
      </c>
      <c r="BD872" s="13">
        <f t="shared" si="1109"/>
        <v>3.6041286685174353E-3</v>
      </c>
      <c r="BE872" s="13">
        <f t="shared" si="1110"/>
        <v>3.0687399418558091E-3</v>
      </c>
      <c r="BF872" s="13">
        <f t="shared" si="1111"/>
        <v>1.3064412645699135E-3</v>
      </c>
      <c r="BG872" s="13">
        <f t="shared" si="1112"/>
        <v>3.7079035915065964E-4</v>
      </c>
      <c r="BH872" s="13">
        <f t="shared" si="1113"/>
        <v>7.8927480802783748E-5</v>
      </c>
      <c r="BI872" s="13">
        <f t="shared" si="1114"/>
        <v>1.344058079642272E-5</v>
      </c>
      <c r="BJ872" s="14">
        <f t="shared" si="1115"/>
        <v>0.16982166710282773</v>
      </c>
      <c r="BK872" s="14">
        <f t="shared" si="1116"/>
        <v>0.22426943694707574</v>
      </c>
      <c r="BL872" s="14">
        <f t="shared" si="1117"/>
        <v>0.53298777579611278</v>
      </c>
      <c r="BM872" s="14">
        <f t="shared" si="1118"/>
        <v>0.49993186955274599</v>
      </c>
      <c r="BN872" s="14">
        <f t="shared" si="1119"/>
        <v>0.49719174601761651</v>
      </c>
    </row>
    <row r="873" spans="1:66" x14ac:dyDescent="0.25">
      <c r="A873" t="s">
        <v>32</v>
      </c>
      <c r="B873" t="s">
        <v>33</v>
      </c>
      <c r="C873" t="s">
        <v>35</v>
      </c>
      <c r="D873" s="11">
        <v>44450</v>
      </c>
      <c r="E873" s="10">
        <f>VLOOKUP(A873,home!$A$2:$E$405,3,FALSE)</f>
        <v>1.268</v>
      </c>
      <c r="F873" s="10">
        <f>VLOOKUP(B873,home!$B$2:$E$405,3,FALSE)</f>
        <v>1.5772999999999999</v>
      </c>
      <c r="G873" s="10">
        <f>VLOOKUP(C873,away!$B$2:$E$405,4,FALSE)</f>
        <v>0.64949999999999997</v>
      </c>
      <c r="H873" s="10">
        <f>VLOOKUP(A873,away!$A$2:$E$405,3,FALSE)</f>
        <v>1.1471</v>
      </c>
      <c r="I873" s="10">
        <f>VLOOKUP(C873,away!$B$2:$E$405,3,FALSE)</f>
        <v>1.7435</v>
      </c>
      <c r="J873" s="10">
        <f>VLOOKUP(B873,home!$B$2:$E$405,4,FALSE)</f>
        <v>0.51280000000000003</v>
      </c>
      <c r="K873" s="12">
        <f t="shared" si="1064"/>
        <v>1.2990106517999997</v>
      </c>
      <c r="L873" s="12">
        <f t="shared" si="1065"/>
        <v>1.0255840262800002</v>
      </c>
      <c r="M873" s="13">
        <f t="shared" si="1066"/>
        <v>9.7823085857941056E-2</v>
      </c>
      <c r="N873" s="13">
        <f t="shared" si="1067"/>
        <v>0.12707323052141134</v>
      </c>
      <c r="O873" s="13">
        <f t="shared" si="1068"/>
        <v>0.10032579425732133</v>
      </c>
      <c r="P873" s="13">
        <f t="shared" si="1069"/>
        <v>0.13032427539055563</v>
      </c>
      <c r="Q873" s="13">
        <f t="shared" si="1070"/>
        <v>8.2534740002975088E-2</v>
      </c>
      <c r="R873" s="13">
        <f t="shared" si="1071"/>
        <v>5.1446266007081257E-2</v>
      </c>
      <c r="S873" s="13">
        <f t="shared" si="1072"/>
        <v>4.3405952202167808E-2</v>
      </c>
      <c r="T873" s="13">
        <f t="shared" si="1073"/>
        <v>8.464631096022418E-2</v>
      </c>
      <c r="U873" s="13">
        <f t="shared" si="1074"/>
        <v>6.6829247538534794E-2</v>
      </c>
      <c r="V873" s="13">
        <f t="shared" si="1075"/>
        <v>6.425260480036955E-3</v>
      </c>
      <c r="W873" s="13">
        <f t="shared" si="1076"/>
        <v>3.5737835469136066E-2</v>
      </c>
      <c r="X873" s="13">
        <f t="shared" si="1077"/>
        <v>3.6652153190968768E-2</v>
      </c>
      <c r="Y873" s="13">
        <f t="shared" si="1078"/>
        <v>1.8794931420712549E-2</v>
      </c>
      <c r="Z873" s="13">
        <f t="shared" si="1079"/>
        <v>1.7587489542871437E-2</v>
      </c>
      <c r="AA873" s="13">
        <f t="shared" si="1080"/>
        <v>2.2846336254611105E-2</v>
      </c>
      <c r="AB873" s="13">
        <f t="shared" si="1081"/>
        <v>1.4838817074672168E-2</v>
      </c>
      <c r="AC873" s="13">
        <f t="shared" si="1082"/>
        <v>5.3500115087379307E-4</v>
      </c>
      <c r="AD873" s="13">
        <f t="shared" si="1083"/>
        <v>1.1605957236670891E-2</v>
      </c>
      <c r="AE873" s="13">
        <f t="shared" si="1084"/>
        <v>1.1902884351618436E-2</v>
      </c>
      <c r="AF873" s="13">
        <f t="shared" si="1085"/>
        <v>6.103704028839022E-3</v>
      </c>
      <c r="AG873" s="13">
        <f t="shared" si="1086"/>
        <v>2.0866204510393946E-3</v>
      </c>
      <c r="AH873" s="13">
        <f t="shared" si="1087"/>
        <v>4.5093620843838717E-3</v>
      </c>
      <c r="AI873" s="13">
        <f t="shared" si="1088"/>
        <v>5.8577093804376987E-3</v>
      </c>
      <c r="AJ873" s="13">
        <f t="shared" si="1089"/>
        <v>3.8046134401686737E-3</v>
      </c>
      <c r="AK873" s="13">
        <f t="shared" si="1090"/>
        <v>1.6474111282535164E-3</v>
      </c>
      <c r="AL873" s="13">
        <f t="shared" si="1091"/>
        <v>2.8510095223122806E-5</v>
      </c>
      <c r="AM873" s="13">
        <f t="shared" si="1092"/>
        <v>3.0152524149541548E-3</v>
      </c>
      <c r="AN873" s="13">
        <f t="shared" si="1093"/>
        <v>3.0923947119791757E-3</v>
      </c>
      <c r="AO873" s="13">
        <f t="shared" si="1094"/>
        <v>1.5857553097792922E-3</v>
      </c>
      <c r="AP873" s="13">
        <f t="shared" si="1095"/>
        <v>5.421084384327786E-4</v>
      </c>
      <c r="AQ873" s="13">
        <f t="shared" si="1096"/>
        <v>1.3899443874206314E-4</v>
      </c>
      <c r="AR873" s="13">
        <f t="shared" si="1097"/>
        <v>9.2494594449135745E-4</v>
      </c>
      <c r="AS873" s="13">
        <f t="shared" si="1098"/>
        <v>1.2015146342334846E-3</v>
      </c>
      <c r="AT873" s="13">
        <f t="shared" si="1099"/>
        <v>7.8039015408143864E-4</v>
      </c>
      <c r="AU873" s="13">
        <f t="shared" si="1100"/>
        <v>3.3791170757054402E-4</v>
      </c>
      <c r="AV873" s="13">
        <f t="shared" si="1101"/>
        <v>1.0973772687551576E-4</v>
      </c>
      <c r="AW873" s="13">
        <f t="shared" si="1102"/>
        <v>1.0550672132822861E-6</v>
      </c>
      <c r="AX873" s="13">
        <f t="shared" si="1103"/>
        <v>6.5280750081518667E-4</v>
      </c>
      <c r="AY873" s="13">
        <f t="shared" si="1104"/>
        <v>6.6950894507182362E-4</v>
      </c>
      <c r="AZ873" s="13">
        <f t="shared" si="1105"/>
        <v>3.4331883975861812E-4</v>
      </c>
      <c r="BA873" s="13">
        <f t="shared" si="1106"/>
        <v>1.1736743932580728E-4</v>
      </c>
      <c r="BB873" s="13">
        <f t="shared" si="1107"/>
        <v>3.0092542744483761E-5</v>
      </c>
      <c r="BC873" s="13">
        <f t="shared" si="1108"/>
        <v>6.1724862297781358E-6</v>
      </c>
      <c r="BD873" s="13">
        <f t="shared" si="1109"/>
        <v>1.5810163097380059E-4</v>
      </c>
      <c r="BE873" s="13">
        <f t="shared" si="1110"/>
        <v>2.0537570270191973E-4</v>
      </c>
      <c r="BF873" s="13">
        <f t="shared" si="1111"/>
        <v>1.3339261271535187E-4</v>
      </c>
      <c r="BG873" s="13">
        <f t="shared" si="1112"/>
        <v>5.7759474929558063E-5</v>
      </c>
      <c r="BH873" s="13">
        <f t="shared" si="1113"/>
        <v>1.875754329396773E-5</v>
      </c>
      <c r="BI873" s="13">
        <f t="shared" si="1114"/>
        <v>4.8732497080927455E-6</v>
      </c>
      <c r="BJ873" s="14">
        <f t="shared" si="1115"/>
        <v>0.42733214070142905</v>
      </c>
      <c r="BK873" s="14">
        <f t="shared" si="1116"/>
        <v>0.27921159412187019</v>
      </c>
      <c r="BL873" s="14">
        <f t="shared" si="1117"/>
        <v>0.27603831754703939</v>
      </c>
      <c r="BM873" s="14">
        <f t="shared" si="1118"/>
        <v>0.40997369599806577</v>
      </c>
      <c r="BN873" s="14">
        <f t="shared" si="1119"/>
        <v>0.58952739203728566</v>
      </c>
    </row>
    <row r="874" spans="1:66" x14ac:dyDescent="0.25">
      <c r="A874" t="s">
        <v>213</v>
      </c>
      <c r="B874" t="s">
        <v>222</v>
      </c>
      <c r="C874" t="s">
        <v>315</v>
      </c>
      <c r="D874" s="11">
        <v>44450</v>
      </c>
      <c r="E874" s="10">
        <f>VLOOKUP(A874,home!$A$2:$E$405,3,FALSE)</f>
        <v>1.2675000000000001</v>
      </c>
      <c r="F874" s="10">
        <f>VLOOKUP(B874,home!$B$2:$E$405,3,FALSE)</f>
        <v>0.37369999999999998</v>
      </c>
      <c r="G874" s="10">
        <f>VLOOKUP(C874,away!$B$2:$E$405,4,FALSE)</f>
        <v>0.37369999999999998</v>
      </c>
      <c r="H874" s="10">
        <f>VLOOKUP(A874,away!$A$2:$E$405,3,FALSE)</f>
        <v>1.1535</v>
      </c>
      <c r="I874" s="10">
        <f>VLOOKUP(C874,away!$B$2:$E$405,3,FALSE)</f>
        <v>1.597</v>
      </c>
      <c r="J874" s="10">
        <f>VLOOKUP(B874,home!$B$2:$E$405,4,FALSE)</f>
        <v>0.68440000000000001</v>
      </c>
      <c r="K874" s="12">
        <f t="shared" si="1064"/>
        <v>0.17700851707500001</v>
      </c>
      <c r="L874" s="12">
        <f t="shared" si="1065"/>
        <v>1.2607602737999999</v>
      </c>
      <c r="M874" s="13">
        <f t="shared" si="1066"/>
        <v>0.2374569842461596</v>
      </c>
      <c r="N874" s="13">
        <f t="shared" si="1067"/>
        <v>4.2031908650514344E-2</v>
      </c>
      <c r="O874" s="13">
        <f t="shared" si="1068"/>
        <v>0.29937633247391043</v>
      </c>
      <c r="P874" s="13">
        <f t="shared" si="1069"/>
        <v>5.2992160658559044E-2</v>
      </c>
      <c r="Q874" s="13">
        <f t="shared" si="1070"/>
        <v>3.720002910029704E-3</v>
      </c>
      <c r="R874" s="13">
        <f t="shared" si="1071"/>
        <v>0.18872089344952361</v>
      </c>
      <c r="S874" s="13">
        <f t="shared" si="1072"/>
        <v>2.9565029432356551E-3</v>
      </c>
      <c r="T874" s="13">
        <f t="shared" si="1073"/>
        <v>4.6900318873858452E-3</v>
      </c>
      <c r="U874" s="13">
        <f t="shared" si="1074"/>
        <v>3.3405205490569252E-2</v>
      </c>
      <c r="V874" s="13">
        <f t="shared" si="1075"/>
        <v>7.330987615051489E-5</v>
      </c>
      <c r="W874" s="13">
        <f t="shared" si="1076"/>
        <v>2.194907328730142E-4</v>
      </c>
      <c r="X874" s="13">
        <f t="shared" si="1077"/>
        <v>2.7672519647354399E-4</v>
      </c>
      <c r="Y874" s="13">
        <f t="shared" si="1078"/>
        <v>1.7444206723667212E-4</v>
      </c>
      <c r="Z874" s="13">
        <f t="shared" si="1079"/>
        <v>7.9310601765733971E-2</v>
      </c>
      <c r="AA874" s="13">
        <f t="shared" si="1080"/>
        <v>1.4038652006878446E-2</v>
      </c>
      <c r="AB874" s="13">
        <f t="shared" si="1081"/>
        <v>1.242480486734763E-3</v>
      </c>
      <c r="AC874" s="13">
        <f t="shared" si="1082"/>
        <v>1.0225138110698635E-6</v>
      </c>
      <c r="AD874" s="13">
        <f t="shared" si="1083"/>
        <v>9.7129322843892985E-6</v>
      </c>
      <c r="AE874" s="13">
        <f t="shared" si="1084"/>
        <v>1.224567916626751E-5</v>
      </c>
      <c r="AF874" s="13">
        <f t="shared" si="1085"/>
        <v>7.7194329092651933E-6</v>
      </c>
      <c r="AG874" s="13">
        <f t="shared" si="1086"/>
        <v>3.244118116088637E-6</v>
      </c>
      <c r="AH874" s="13">
        <f t="shared" si="1087"/>
        <v>2.4997913999352403E-2</v>
      </c>
      <c r="AI874" s="13">
        <f t="shared" si="1088"/>
        <v>4.4248436869937513E-3</v>
      </c>
      <c r="AJ874" s="13">
        <f t="shared" si="1089"/>
        <v>3.9161750966171965E-4</v>
      </c>
      <c r="AK874" s="13">
        <f t="shared" si="1090"/>
        <v>2.3106544881941831E-5</v>
      </c>
      <c r="AL874" s="13">
        <f t="shared" si="1091"/>
        <v>9.127584319969062E-9</v>
      </c>
      <c r="AM874" s="13">
        <f t="shared" si="1092"/>
        <v>3.4385434802192883E-7</v>
      </c>
      <c r="AN874" s="13">
        <f t="shared" si="1093"/>
        <v>4.3351790195944739E-7</v>
      </c>
      <c r="AO874" s="13">
        <f t="shared" si="1094"/>
        <v>2.732810743857973E-7</v>
      </c>
      <c r="AP874" s="13">
        <f t="shared" si="1095"/>
        <v>1.1484730738899861E-7</v>
      </c>
      <c r="AQ874" s="13">
        <f t="shared" si="1096"/>
        <v>3.6198730677236695E-8</v>
      </c>
      <c r="AR874" s="13">
        <f t="shared" si="1097"/>
        <v>6.3032753796504661E-3</v>
      </c>
      <c r="AS874" s="13">
        <f t="shared" si="1098"/>
        <v>1.1157334276672866E-3</v>
      </c>
      <c r="AT874" s="13">
        <f t="shared" si="1099"/>
        <v>9.8747159741196584E-5</v>
      </c>
      <c r="AU874" s="13">
        <f t="shared" si="1100"/>
        <v>5.8263627703857838E-6</v>
      </c>
      <c r="AV874" s="13">
        <f t="shared" si="1101"/>
        <v>2.5782895848174401E-7</v>
      </c>
      <c r="AW874" s="13">
        <f t="shared" si="1102"/>
        <v>5.6582226442669303E-11</v>
      </c>
      <c r="AX874" s="13">
        <f t="shared" si="1103"/>
        <v>1.0144191372192083E-8</v>
      </c>
      <c r="AY874" s="13">
        <f t="shared" si="1104"/>
        <v>1.2789393491884487E-8</v>
      </c>
      <c r="AZ874" s="13">
        <f t="shared" si="1105"/>
        <v>8.0621796202821136E-9</v>
      </c>
      <c r="BA874" s="13">
        <f t="shared" si="1106"/>
        <v>3.3881585951638848E-9</v>
      </c>
      <c r="BB874" s="13">
        <f t="shared" si="1107"/>
        <v>1.0679139395291616E-9</v>
      </c>
      <c r="BC874" s="13">
        <f t="shared" si="1108"/>
        <v>2.69276694159124E-10</v>
      </c>
      <c r="BD874" s="13">
        <f t="shared" si="1109"/>
        <v>1.324486532247486E-3</v>
      </c>
      <c r="BE874" s="13">
        <f t="shared" si="1110"/>
        <v>2.3444539695893668E-4</v>
      </c>
      <c r="BF874" s="13">
        <f t="shared" si="1111"/>
        <v>2.0749416025380545E-5</v>
      </c>
      <c r="BG874" s="13">
        <f t="shared" si="1112"/>
        <v>1.2242744536082838E-6</v>
      </c>
      <c r="BH874" s="13">
        <f t="shared" si="1113"/>
        <v>5.4176751381502044E-8</v>
      </c>
      <c r="BI874" s="13">
        <f t="shared" si="1114"/>
        <v>1.9179492843961292E-9</v>
      </c>
      <c r="BJ874" s="14">
        <f t="shared" si="1115"/>
        <v>5.1146761027465265E-2</v>
      </c>
      <c r="BK874" s="14">
        <f t="shared" si="1116"/>
        <v>0.29348000215489362</v>
      </c>
      <c r="BL874" s="14">
        <f t="shared" si="1117"/>
        <v>0.57572584752168032</v>
      </c>
      <c r="BM874" s="14">
        <f t="shared" si="1118"/>
        <v>0.17536491734826515</v>
      </c>
      <c r="BN874" s="14">
        <f t="shared" si="1119"/>
        <v>0.82429828238869673</v>
      </c>
    </row>
    <row r="875" spans="1:66" x14ac:dyDescent="0.25">
      <c r="A875" t="s">
        <v>213</v>
      </c>
      <c r="B875" t="s">
        <v>214</v>
      </c>
      <c r="C875" t="s">
        <v>220</v>
      </c>
      <c r="D875" s="11">
        <v>44450</v>
      </c>
      <c r="E875" s="10">
        <f>VLOOKUP(A875,home!$A$2:$E$405,3,FALSE)</f>
        <v>1.2675000000000001</v>
      </c>
      <c r="F875" s="10">
        <f>VLOOKUP(B875,home!$B$2:$E$405,3,FALSE)</f>
        <v>1.7024999999999999</v>
      </c>
      <c r="G875" s="10">
        <f>VLOOKUP(C875,away!$B$2:$E$405,4,FALSE)</f>
        <v>1.2871999999999999</v>
      </c>
      <c r="H875" s="10">
        <f>VLOOKUP(A875,away!$A$2:$E$405,3,FALSE)</f>
        <v>1.1535</v>
      </c>
      <c r="I875" s="10">
        <f>VLOOKUP(C875,away!$B$2:$E$405,3,FALSE)</f>
        <v>0.73</v>
      </c>
      <c r="J875" s="10">
        <f>VLOOKUP(B875,home!$B$2:$E$405,4,FALSE)</f>
        <v>0.50190000000000001</v>
      </c>
      <c r="K875" s="12">
        <f t="shared" si="1064"/>
        <v>2.7776730149999995</v>
      </c>
      <c r="L875" s="12">
        <f t="shared" si="1065"/>
        <v>0.42262740450000003</v>
      </c>
      <c r="M875" s="13">
        <f t="shared" si="1066"/>
        <v>4.0749960056676665E-2</v>
      </c>
      <c r="N875" s="13">
        <f t="shared" si="1067"/>
        <v>0.11319006441175861</v>
      </c>
      <c r="O875" s="13">
        <f t="shared" si="1068"/>
        <v>1.7222049852231931E-2</v>
      </c>
      <c r="P875" s="13">
        <f t="shared" si="1069"/>
        <v>4.7837223137529361E-2</v>
      </c>
      <c r="Q875" s="13">
        <f t="shared" si="1070"/>
        <v>0.15720249374132686</v>
      </c>
      <c r="R875" s="13">
        <f t="shared" si="1071"/>
        <v>3.6392551146091946E-3</v>
      </c>
      <c r="S875" s="13">
        <f t="shared" si="1072"/>
        <v>1.4039277058965072E-2</v>
      </c>
      <c r="T875" s="13">
        <f t="shared" si="1073"/>
        <v>6.6438081910824467E-2</v>
      </c>
      <c r="U875" s="13">
        <f t="shared" si="1074"/>
        <v>1.010866072655069E-2</v>
      </c>
      <c r="V875" s="13">
        <f t="shared" si="1075"/>
        <v>1.8312220522567419E-3</v>
      </c>
      <c r="W875" s="13">
        <f t="shared" si="1076"/>
        <v>0.14555237491866332</v>
      </c>
      <c r="X875" s="13">
        <f t="shared" si="1077"/>
        <v>6.151442243068557E-2</v>
      </c>
      <c r="Y875" s="13">
        <f t="shared" si="1078"/>
        <v>1.2998840345598613E-2</v>
      </c>
      <c r="Z875" s="13">
        <f t="shared" si="1079"/>
        <v>5.1268298113354472E-4</v>
      </c>
      <c r="AA875" s="13">
        <f t="shared" si="1080"/>
        <v>1.4240656819444009E-3</v>
      </c>
      <c r="AB875" s="13">
        <f t="shared" si="1081"/>
        <v>1.9777944081622676E-3</v>
      </c>
      <c r="AC875" s="13">
        <f t="shared" si="1082"/>
        <v>1.3435684631091027E-4</v>
      </c>
      <c r="AD875" s="13">
        <f t="shared" si="1083"/>
        <v>0.10107422602018346</v>
      </c>
      <c r="AE875" s="13">
        <f t="shared" si="1084"/>
        <v>4.2716737804756495E-2</v>
      </c>
      <c r="AF875" s="13">
        <f t="shared" si="1085"/>
        <v>9.0266320135656327E-3</v>
      </c>
      <c r="AG875" s="13">
        <f t="shared" si="1086"/>
        <v>1.2716340197566176E-3</v>
      </c>
      <c r="AH875" s="13">
        <f t="shared" si="1087"/>
        <v>5.4168469411948121E-5</v>
      </c>
      <c r="AI875" s="13">
        <f t="shared" si="1088"/>
        <v>1.5046229574942118E-4</v>
      </c>
      <c r="AJ875" s="13">
        <f t="shared" si="1089"/>
        <v>2.0896752933905819E-4</v>
      </c>
      <c r="AK875" s="13">
        <f t="shared" si="1090"/>
        <v>1.9348115575210754E-4</v>
      </c>
      <c r="AL875" s="13">
        <f t="shared" si="1091"/>
        <v>6.3089715210424444E-6</v>
      </c>
      <c r="AM875" s="13">
        <f t="shared" si="1092"/>
        <v>5.6150230025654904E-2</v>
      </c>
      <c r="AN875" s="13">
        <f t="shared" si="1093"/>
        <v>2.37306259778205E-2</v>
      </c>
      <c r="AO875" s="13">
        <f t="shared" si="1094"/>
        <v>5.0146064320832767E-3</v>
      </c>
      <c r="AP875" s="13">
        <f t="shared" si="1095"/>
        <v>7.0643670032678697E-4</v>
      </c>
      <c r="AQ875" s="13">
        <f t="shared" si="1096"/>
        <v>7.4639877275663573E-5</v>
      </c>
      <c r="AR875" s="13">
        <f t="shared" si="1097"/>
        <v>4.5786159266618547E-6</v>
      </c>
      <c r="AS875" s="13">
        <f t="shared" si="1098"/>
        <v>1.2717897905537851E-5</v>
      </c>
      <c r="AT875" s="13">
        <f t="shared" si="1099"/>
        <v>1.766308090986875E-5</v>
      </c>
      <c r="AU875" s="13">
        <f t="shared" si="1100"/>
        <v>1.6354087735034691E-5</v>
      </c>
      <c r="AV875" s="13">
        <f t="shared" si="1101"/>
        <v>1.135657704663708E-5</v>
      </c>
      <c r="AW875" s="13">
        <f t="shared" si="1102"/>
        <v>2.0572868047032336E-7</v>
      </c>
      <c r="AX875" s="13">
        <f t="shared" si="1103"/>
        <v>2.599449645471736E-2</v>
      </c>
      <c r="AY875" s="13">
        <f t="shared" si="1104"/>
        <v>1.098598656794165E-2</v>
      </c>
      <c r="AZ875" s="13">
        <f t="shared" si="1105"/>
        <v>2.3214894945405213E-3</v>
      </c>
      <c r="BA875" s="13">
        <f t="shared" si="1106"/>
        <v>3.2704169321722584E-4</v>
      </c>
      <c r="BB875" s="13">
        <f t="shared" si="1107"/>
        <v>3.4554195491920356E-5</v>
      </c>
      <c r="BC875" s="13">
        <f t="shared" si="1108"/>
        <v>2.9207099910671801E-6</v>
      </c>
      <c r="BD875" s="13">
        <f t="shared" si="1109"/>
        <v>3.2250809421457691E-7</v>
      </c>
      <c r="BE875" s="13">
        <f t="shared" si="1110"/>
        <v>8.958220304189077E-7</v>
      </c>
      <c r="BF875" s="13">
        <f t="shared" si="1111"/>
        <v>1.2441503400685546E-6</v>
      </c>
      <c r="BG875" s="13">
        <f t="shared" si="1112"/>
        <v>1.1519476087371656E-6</v>
      </c>
      <c r="BH875" s="13">
        <f t="shared" si="1113"/>
        <v>7.9993344687075055E-7</v>
      </c>
      <c r="BI875" s="13">
        <f t="shared" si="1114"/>
        <v>4.4439070983376413E-7</v>
      </c>
      <c r="BJ875" s="14">
        <f t="shared" si="1115"/>
        <v>0.8363285357461806</v>
      </c>
      <c r="BK875" s="14">
        <f t="shared" si="1116"/>
        <v>0.11558433469120145</v>
      </c>
      <c r="BL875" s="14">
        <f t="shared" si="1117"/>
        <v>3.5046434245504909E-2</v>
      </c>
      <c r="BM875" s="14">
        <f t="shared" si="1118"/>
        <v>0.59664516051062666</v>
      </c>
      <c r="BN875" s="14">
        <f t="shared" si="1119"/>
        <v>0.37984104631413268</v>
      </c>
    </row>
    <row r="876" spans="1:66" x14ac:dyDescent="0.25">
      <c r="A876" t="s">
        <v>213</v>
      </c>
      <c r="B876" t="s">
        <v>226</v>
      </c>
      <c r="C876" t="s">
        <v>215</v>
      </c>
      <c r="D876" s="11">
        <v>44450</v>
      </c>
      <c r="E876" s="10">
        <f>VLOOKUP(A876,home!$A$2:$E$405,3,FALSE)</f>
        <v>1.2675000000000001</v>
      </c>
      <c r="F876" s="10">
        <f>VLOOKUP(B876,home!$B$2:$E$405,3,FALSE)</f>
        <v>1.2422</v>
      </c>
      <c r="G876" s="10">
        <f>VLOOKUP(C876,away!$B$2:$E$405,4,FALSE)</f>
        <v>1.2041999999999999</v>
      </c>
      <c r="H876" s="10">
        <f>VLOOKUP(A876,away!$A$2:$E$405,3,FALSE)</f>
        <v>1.1535</v>
      </c>
      <c r="I876" s="10">
        <f>VLOOKUP(C876,away!$B$2:$E$405,3,FALSE)</f>
        <v>1.0038</v>
      </c>
      <c r="J876" s="10">
        <f>VLOOKUP(B876,home!$B$2:$E$405,4,FALSE)</f>
        <v>1.0324</v>
      </c>
      <c r="K876" s="12">
        <f t="shared" si="1064"/>
        <v>1.8959990516999998</v>
      </c>
      <c r="L876" s="12">
        <f t="shared" si="1065"/>
        <v>1.1953987189199999</v>
      </c>
      <c r="M876" s="13">
        <f t="shared" si="1066"/>
        <v>4.5438397538909922E-2</v>
      </c>
      <c r="N876" s="13">
        <f t="shared" si="1067"/>
        <v>8.6151158644540815E-2</v>
      </c>
      <c r="O876" s="13">
        <f t="shared" si="1068"/>
        <v>5.43170022077906E-2</v>
      </c>
      <c r="P876" s="13">
        <f t="shared" si="1069"/>
        <v>0.10298498467715778</v>
      </c>
      <c r="Q876" s="13">
        <f t="shared" si="1070"/>
        <v>8.1671257546452838E-2</v>
      </c>
      <c r="R876" s="13">
        <f t="shared" si="1071"/>
        <v>3.2465237427383858E-2</v>
      </c>
      <c r="S876" s="13">
        <f t="shared" si="1072"/>
        <v>5.8353219102150057E-2</v>
      </c>
      <c r="T876" s="13">
        <f t="shared" si="1073"/>
        <v>9.7629716643615097E-2</v>
      </c>
      <c r="U876" s="13">
        <f t="shared" si="1074"/>
        <v>6.1554059375535132E-2</v>
      </c>
      <c r="V876" s="13">
        <f t="shared" si="1075"/>
        <v>1.4695122531192257E-2</v>
      </c>
      <c r="W876" s="13">
        <f t="shared" si="1076"/>
        <v>5.1616208953073679E-2</v>
      </c>
      <c r="X876" s="13">
        <f t="shared" si="1077"/>
        <v>6.1701950058011303E-2</v>
      </c>
      <c r="Y876" s="13">
        <f t="shared" si="1078"/>
        <v>3.6879216027106275E-2</v>
      </c>
      <c r="Z876" s="13">
        <f t="shared" si="1079"/>
        <v>1.2936301076709431E-2</v>
      </c>
      <c r="AA876" s="13">
        <f t="shared" si="1080"/>
        <v>2.4527214573946767E-2</v>
      </c>
      <c r="AB876" s="13">
        <f t="shared" si="1081"/>
        <v>2.3251787786522749E-2</v>
      </c>
      <c r="AC876" s="13">
        <f t="shared" si="1082"/>
        <v>2.0816328406606062E-3</v>
      </c>
      <c r="AD876" s="13">
        <f t="shared" si="1083"/>
        <v>2.4466070806844195E-2</v>
      </c>
      <c r="AE876" s="13">
        <f t="shared" si="1084"/>
        <v>2.9246709699507562E-2</v>
      </c>
      <c r="AF876" s="13">
        <f t="shared" si="1085"/>
        <v>1.7480739653708242E-2</v>
      </c>
      <c r="AG876" s="13">
        <f t="shared" si="1086"/>
        <v>6.9654845959389589E-3</v>
      </c>
      <c r="AH876" s="13">
        <f t="shared" si="1087"/>
        <v>3.8660094336654678E-3</v>
      </c>
      <c r="AI876" s="13">
        <f t="shared" si="1088"/>
        <v>7.3299502200929803E-3</v>
      </c>
      <c r="AJ876" s="13">
        <f t="shared" si="1089"/>
        <v>6.9487893331522492E-3</v>
      </c>
      <c r="AK876" s="13">
        <f t="shared" si="1090"/>
        <v>4.3916326620399128E-3</v>
      </c>
      <c r="AL876" s="13">
        <f t="shared" si="1091"/>
        <v>1.8871873816881434E-4</v>
      </c>
      <c r="AM876" s="13">
        <f t="shared" si="1092"/>
        <v>9.2775294097203285E-3</v>
      </c>
      <c r="AN876" s="13">
        <f t="shared" si="1093"/>
        <v>1.1090346771122304E-2</v>
      </c>
      <c r="AO876" s="13">
        <f t="shared" si="1094"/>
        <v>6.6286931612890817E-3</v>
      </c>
      <c r="AP876" s="13">
        <f t="shared" si="1095"/>
        <v>2.6413104377062441E-3</v>
      </c>
      <c r="AQ876" s="13">
        <f t="shared" si="1096"/>
        <v>7.8935477837601721E-4</v>
      </c>
      <c r="AR876" s="13">
        <f t="shared" si="1097"/>
        <v>9.2428454486726723E-4</v>
      </c>
      <c r="AS876" s="13">
        <f t="shared" si="1098"/>
        <v>1.7524426205693046E-3</v>
      </c>
      <c r="AT876" s="13">
        <f t="shared" si="1099"/>
        <v>1.6613147733790324E-3</v>
      </c>
      <c r="AU876" s="13">
        <f t="shared" si="1100"/>
        <v>1.0499504116339485E-3</v>
      </c>
      <c r="AV876" s="13">
        <f t="shared" si="1101"/>
        <v>4.97676246197498E-4</v>
      </c>
      <c r="AW876" s="13">
        <f t="shared" si="1102"/>
        <v>1.1881285317216242E-5</v>
      </c>
      <c r="AX876" s="13">
        <f t="shared" si="1103"/>
        <v>2.9316978271580999E-3</v>
      </c>
      <c r="AY876" s="13">
        <f t="shared" si="1104"/>
        <v>3.5045478268453402E-3</v>
      </c>
      <c r="AZ876" s="13">
        <f t="shared" si="1105"/>
        <v>2.0946659913023951E-3</v>
      </c>
      <c r="BA876" s="13">
        <f t="shared" si="1106"/>
        <v>8.3465368085605825E-4</v>
      </c>
      <c r="BB876" s="13">
        <f t="shared" si="1107"/>
        <v>2.4943598520929864E-4</v>
      </c>
      <c r="BC876" s="13">
        <f t="shared" si="1108"/>
        <v>5.9635091434348747E-5</v>
      </c>
      <c r="BD876" s="13">
        <f t="shared" si="1109"/>
        <v>1.8414809347531413E-4</v>
      </c>
      <c r="BE876" s="13">
        <f t="shared" si="1110"/>
        <v>3.4914461060155854E-4</v>
      </c>
      <c r="BF876" s="13">
        <f t="shared" si="1111"/>
        <v>3.309889253033604E-4</v>
      </c>
      <c r="BG876" s="13">
        <f t="shared" si="1112"/>
        <v>2.0918489616612447E-4</v>
      </c>
      <c r="BH876" s="13">
        <f t="shared" si="1113"/>
        <v>9.9153591190233789E-5</v>
      </c>
      <c r="BI876" s="13">
        <f t="shared" si="1114"/>
        <v>3.759902297386654E-5</v>
      </c>
      <c r="BJ876" s="14">
        <f t="shared" si="1115"/>
        <v>0.53391038358981857</v>
      </c>
      <c r="BK876" s="14">
        <f t="shared" si="1116"/>
        <v>0.22724662325508477</v>
      </c>
      <c r="BL876" s="14">
        <f t="shared" si="1117"/>
        <v>0.22574757075648719</v>
      </c>
      <c r="BM876" s="14">
        <f t="shared" si="1118"/>
        <v>0.59332017409433613</v>
      </c>
      <c r="BN876" s="14">
        <f t="shared" si="1119"/>
        <v>0.40302803804223586</v>
      </c>
    </row>
    <row r="877" spans="1:66" x14ac:dyDescent="0.25">
      <c r="A877" t="s">
        <v>213</v>
      </c>
      <c r="B877" t="s">
        <v>314</v>
      </c>
      <c r="C877" t="s">
        <v>221</v>
      </c>
      <c r="D877" s="11">
        <v>44450</v>
      </c>
      <c r="E877" s="10">
        <f>VLOOKUP(A877,home!$A$2:$E$405,3,FALSE)</f>
        <v>1.2675000000000001</v>
      </c>
      <c r="F877" s="10">
        <f>VLOOKUP(B877,home!$B$2:$E$405,3,FALSE)</f>
        <v>0.83050000000000002</v>
      </c>
      <c r="G877" s="10">
        <f>VLOOKUP(C877,away!$B$2:$E$405,4,FALSE)</f>
        <v>0.83050000000000002</v>
      </c>
      <c r="H877" s="10">
        <f>VLOOKUP(A877,away!$A$2:$E$405,3,FALSE)</f>
        <v>1.1535</v>
      </c>
      <c r="I877" s="10">
        <f>VLOOKUP(C877,away!$B$2:$E$405,3,FALSE)</f>
        <v>0.59319999999999995</v>
      </c>
      <c r="J877" s="10">
        <f>VLOOKUP(B877,home!$B$2:$E$405,4,FALSE)</f>
        <v>1.4145000000000001</v>
      </c>
      <c r="K877" s="12">
        <f t="shared" si="1064"/>
        <v>0.87423309187499998</v>
      </c>
      <c r="L877" s="12">
        <f t="shared" si="1065"/>
        <v>0.96788039489999989</v>
      </c>
      <c r="M877" s="13">
        <f t="shared" si="1066"/>
        <v>0.15848212203237988</v>
      </c>
      <c r="N877" s="13">
        <f t="shared" si="1067"/>
        <v>0.13855031555127847</v>
      </c>
      <c r="O877" s="13">
        <f t="shared" si="1068"/>
        <v>0.15339173885728979</v>
      </c>
      <c r="P877" s="13">
        <f t="shared" si="1069"/>
        <v>0.134100134129291</v>
      </c>
      <c r="Q877" s="13">
        <f t="shared" si="1070"/>
        <v>6.0562635372325542E-2</v>
      </c>
      <c r="R877" s="13">
        <f t="shared" si="1071"/>
        <v>7.4232428389795643E-2</v>
      </c>
      <c r="S877" s="13">
        <f t="shared" si="1072"/>
        <v>2.8367310051886679E-2</v>
      </c>
      <c r="T877" s="13">
        <f t="shared" si="1073"/>
        <v>5.8617387440351144E-2</v>
      </c>
      <c r="U877" s="13">
        <f t="shared" si="1074"/>
        <v>6.4896445388600565E-2</v>
      </c>
      <c r="V877" s="13">
        <f t="shared" si="1075"/>
        <v>2.667009610408908E-3</v>
      </c>
      <c r="W877" s="13">
        <f t="shared" si="1076"/>
        <v>1.7648619991215468E-2</v>
      </c>
      <c r="X877" s="13">
        <f t="shared" si="1077"/>
        <v>1.708175328653766E-2</v>
      </c>
      <c r="Y877" s="13">
        <f t="shared" si="1078"/>
        <v>8.2665470582792208E-3</v>
      </c>
      <c r="Z877" s="13">
        <f t="shared" si="1079"/>
        <v>2.3949370701433794E-2</v>
      </c>
      <c r="AA877" s="13">
        <f t="shared" si="1080"/>
        <v>2.0937332396774998E-2</v>
      </c>
      <c r="AB877" s="13">
        <f t="shared" si="1081"/>
        <v>9.1520544184236063E-3</v>
      </c>
      <c r="AC877" s="13">
        <f t="shared" si="1082"/>
        <v>1.4104364813104559E-4</v>
      </c>
      <c r="AD877" s="13">
        <f t="shared" si="1083"/>
        <v>3.8572519055618077E-3</v>
      </c>
      <c r="AE877" s="13">
        <f t="shared" si="1084"/>
        <v>3.7333584975839393E-3</v>
      </c>
      <c r="AF877" s="13">
        <f t="shared" si="1085"/>
        <v>1.8067222484724067E-3</v>
      </c>
      <c r="AG877" s="13">
        <f t="shared" si="1086"/>
        <v>5.8289701444202958E-4</v>
      </c>
      <c r="AH877" s="13">
        <f t="shared" si="1087"/>
        <v>5.795031593027555E-3</v>
      </c>
      <c r="AI877" s="13">
        <f t="shared" si="1088"/>
        <v>5.0662083870857853E-3</v>
      </c>
      <c r="AJ877" s="13">
        <f t="shared" si="1089"/>
        <v>2.2145235111625315E-3</v>
      </c>
      <c r="AK877" s="13">
        <f t="shared" si="1090"/>
        <v>6.4533657873116709E-4</v>
      </c>
      <c r="AL877" s="13">
        <f t="shared" si="1091"/>
        <v>4.7737806359239436E-6</v>
      </c>
      <c r="AM877" s="13">
        <f t="shared" si="1092"/>
        <v>6.7442745190800712E-4</v>
      </c>
      <c r="AN877" s="13">
        <f t="shared" si="1093"/>
        <v>6.5276510848412254E-4</v>
      </c>
      <c r="AO877" s="13">
        <f t="shared" si="1094"/>
        <v>3.158992754882769E-4</v>
      </c>
      <c r="AP877" s="13">
        <f t="shared" si="1095"/>
        <v>1.0191757183607244E-4</v>
      </c>
      <c r="AQ877" s="13">
        <f t="shared" si="1096"/>
        <v>2.466100491898672E-5</v>
      </c>
      <c r="AR877" s="13">
        <f t="shared" si="1097"/>
        <v>1.1217794933434976E-3</v>
      </c>
      <c r="AS877" s="13">
        <f t="shared" si="1098"/>
        <v>9.8069675486765675E-4</v>
      </c>
      <c r="AT877" s="13">
        <f t="shared" si="1099"/>
        <v>4.2867877809986524E-4</v>
      </c>
      <c r="AU877" s="13">
        <f t="shared" si="1100"/>
        <v>1.2492172453314743E-4</v>
      </c>
      <c r="AV877" s="13">
        <f t="shared" si="1101"/>
        <v>2.7302676370242621E-5</v>
      </c>
      <c r="AW877" s="13">
        <f t="shared" si="1102"/>
        <v>1.1220414282060487E-7</v>
      </c>
      <c r="AX877" s="13">
        <f t="shared" si="1103"/>
        <v>9.8267799421152457E-5</v>
      </c>
      <c r="AY877" s="13">
        <f t="shared" si="1104"/>
        <v>9.5111476509699013E-5</v>
      </c>
      <c r="AZ877" s="13">
        <f t="shared" si="1105"/>
        <v>4.6028266721864769E-5</v>
      </c>
      <c r="BA877" s="13">
        <f t="shared" si="1106"/>
        <v>1.4849952323773667E-5</v>
      </c>
      <c r="BB877" s="13">
        <f t="shared" si="1107"/>
        <v>3.5932444298450563E-6</v>
      </c>
      <c r="BC877" s="13">
        <f t="shared" si="1108"/>
        <v>6.9556616754613184E-7</v>
      </c>
      <c r="BD877" s="13">
        <f t="shared" si="1109"/>
        <v>1.809580631680043E-4</v>
      </c>
      <c r="BE877" s="13">
        <f t="shared" si="1110"/>
        <v>1.5819952706307592E-4</v>
      </c>
      <c r="BF877" s="13">
        <f t="shared" si="1111"/>
        <v>6.9151630838757794E-5</v>
      </c>
      <c r="BG877" s="13">
        <f t="shared" si="1112"/>
        <v>2.0151548012121946E-5</v>
      </c>
      <c r="BH877" s="13">
        <f t="shared" si="1113"/>
        <v>4.4042875311762185E-6</v>
      </c>
      <c r="BI877" s="13">
        <f t="shared" si="1114"/>
        <v>7.7007478117733942E-7</v>
      </c>
      <c r="BJ877" s="14">
        <f t="shared" si="1115"/>
        <v>0.31273570508425691</v>
      </c>
      <c r="BK877" s="14">
        <f t="shared" si="1116"/>
        <v>0.32385750472924313</v>
      </c>
      <c r="BL877" s="14">
        <f t="shared" si="1117"/>
        <v>0.33944811407950037</v>
      </c>
      <c r="BM877" s="14">
        <f t="shared" si="1118"/>
        <v>0.28057632098970703</v>
      </c>
      <c r="BN877" s="14">
        <f t="shared" si="1119"/>
        <v>0.71931937433236026</v>
      </c>
    </row>
    <row r="878" spans="1:66" x14ac:dyDescent="0.25">
      <c r="A878" t="s">
        <v>213</v>
      </c>
      <c r="B878" t="s">
        <v>223</v>
      </c>
      <c r="C878" t="s">
        <v>217</v>
      </c>
      <c r="D878" s="11">
        <v>44450</v>
      </c>
      <c r="E878" s="10">
        <f>VLOOKUP(A878,home!$A$2:$E$405,3,FALSE)</f>
        <v>1.2675000000000001</v>
      </c>
      <c r="F878" s="10">
        <f>VLOOKUP(B878,home!$B$2:$E$405,3,FALSE)</f>
        <v>0.62290000000000001</v>
      </c>
      <c r="G878" s="10">
        <f>VLOOKUP(C878,away!$B$2:$E$405,4,FALSE)</f>
        <v>1.0795999999999999</v>
      </c>
      <c r="H878" s="10">
        <f>VLOOKUP(A878,away!$A$2:$E$405,3,FALSE)</f>
        <v>1.1535</v>
      </c>
      <c r="I878" s="10">
        <f>VLOOKUP(C878,away!$B$2:$E$405,3,FALSE)</f>
        <v>0.50190000000000001</v>
      </c>
      <c r="J878" s="10">
        <f>VLOOKUP(B878,home!$B$2:$E$405,4,FALSE)</f>
        <v>1.0494000000000001</v>
      </c>
      <c r="K878" s="12">
        <f t="shared" si="1064"/>
        <v>0.85237199969999999</v>
      </c>
      <c r="L878" s="12">
        <f t="shared" si="1065"/>
        <v>0.60754136750999999</v>
      </c>
      <c r="M878" s="13">
        <f t="shared" si="1066"/>
        <v>0.23225639487769756</v>
      </c>
      <c r="N878" s="13">
        <f t="shared" si="1067"/>
        <v>0.19796884774501589</v>
      </c>
      <c r="O878" s="13">
        <f t="shared" si="1068"/>
        <v>0.14110536775693894</v>
      </c>
      <c r="P878" s="13">
        <f t="shared" si="1069"/>
        <v>0.12027426448338593</v>
      </c>
      <c r="Q878" s="13">
        <f t="shared" si="1070"/>
        <v>8.4371551315362003E-2</v>
      </c>
      <c r="R878" s="13">
        <f t="shared" si="1071"/>
        <v>4.2863674045026064E-2</v>
      </c>
      <c r="S878" s="13">
        <f t="shared" si="1072"/>
        <v>1.5571044561159418E-2</v>
      </c>
      <c r="T878" s="13">
        <f t="shared" si="1073"/>
        <v>5.125920766507517E-2</v>
      </c>
      <c r="U878" s="13">
        <f t="shared" si="1074"/>
        <v>3.6535795560247851E-2</v>
      </c>
      <c r="V878" s="13">
        <f t="shared" si="1075"/>
        <v>8.9594276609580577E-4</v>
      </c>
      <c r="W878" s="13">
        <f t="shared" si="1076"/>
        <v>2.3971982637488762E-2</v>
      </c>
      <c r="X878" s="13">
        <f t="shared" si="1077"/>
        <v>1.4563971113505899E-2</v>
      </c>
      <c r="Y878" s="13">
        <f t="shared" si="1078"/>
        <v>4.4241074633377554E-3</v>
      </c>
      <c r="Z878" s="13">
        <f t="shared" si="1079"/>
        <v>8.6804850486060098E-3</v>
      </c>
      <c r="AA878" s="13">
        <f t="shared" si="1080"/>
        <v>7.3990023992462559E-3</v>
      </c>
      <c r="AB878" s="13">
        <f t="shared" si="1081"/>
        <v>3.153351235415314E-3</v>
      </c>
      <c r="AC878" s="13">
        <f t="shared" si="1082"/>
        <v>2.8997817602645384E-5</v>
      </c>
      <c r="AD878" s="13">
        <f t="shared" si="1083"/>
        <v>5.1082616943724938E-3</v>
      </c>
      <c r="AE878" s="13">
        <f t="shared" si="1084"/>
        <v>3.1034802953980142E-3</v>
      </c>
      <c r="AF878" s="13">
        <f t="shared" si="1085"/>
        <v>9.42746331353224E-4</v>
      </c>
      <c r="AG878" s="13">
        <f t="shared" si="1086"/>
        <v>1.9091913178845778E-4</v>
      </c>
      <c r="AH878" s="13">
        <f t="shared" si="1087"/>
        <v>1.3184384392700508E-3</v>
      </c>
      <c r="AI878" s="13">
        <f t="shared" si="1088"/>
        <v>1.1238000089619602E-3</v>
      </c>
      <c r="AJ878" s="13">
        <f t="shared" si="1089"/>
        <v>4.7894783045089183E-4</v>
      </c>
      <c r="AK878" s="13">
        <f t="shared" si="1090"/>
        <v>1.3608057333113442E-4</v>
      </c>
      <c r="AL878" s="13">
        <f t="shared" si="1091"/>
        <v>6.0066224408901519E-7</v>
      </c>
      <c r="AM878" s="13">
        <f t="shared" si="1092"/>
        <v>8.7082784708463878E-4</v>
      </c>
      <c r="AN878" s="13">
        <f t="shared" si="1093"/>
        <v>5.2906394108359059E-4</v>
      </c>
      <c r="AO878" s="13">
        <f t="shared" si="1094"/>
        <v>1.6071411513307731E-4</v>
      </c>
      <c r="AP878" s="13">
        <f t="shared" si="1095"/>
        <v>3.2546824428703131E-5</v>
      </c>
      <c r="AQ878" s="13">
        <f t="shared" si="1096"/>
        <v>4.9433855553805424E-6</v>
      </c>
      <c r="AR878" s="13">
        <f t="shared" si="1097"/>
        <v>1.6020117847437534E-4</v>
      </c>
      <c r="AS878" s="13">
        <f t="shared" si="1098"/>
        <v>1.3655099885049991E-4</v>
      </c>
      <c r="AT878" s="13">
        <f t="shared" si="1099"/>
        <v>5.8196123975616485E-5</v>
      </c>
      <c r="AU878" s="13">
        <f t="shared" si="1100"/>
        <v>1.653491552262845E-5</v>
      </c>
      <c r="AV878" s="13">
        <f t="shared" si="1101"/>
        <v>3.5234747522233453E-6</v>
      </c>
      <c r="AW878" s="13">
        <f t="shared" si="1102"/>
        <v>8.6403803923472033E-9</v>
      </c>
      <c r="AX878" s="13">
        <f t="shared" si="1103"/>
        <v>1.2371154556899651E-4</v>
      </c>
      <c r="AY878" s="13">
        <f t="shared" si="1104"/>
        <v>7.5159881571763807E-5</v>
      </c>
      <c r="AZ878" s="13">
        <f t="shared" si="1105"/>
        <v>2.2831368615999512E-5</v>
      </c>
      <c r="BA878" s="13">
        <f t="shared" si="1106"/>
        <v>4.6236669703630804E-6</v>
      </c>
      <c r="BB878" s="13">
        <f t="shared" si="1107"/>
        <v>7.0226723852130102E-7</v>
      </c>
      <c r="BC878" s="13">
        <f t="shared" si="1108"/>
        <v>8.5331279689740508E-8</v>
      </c>
      <c r="BD878" s="13">
        <f t="shared" si="1109"/>
        <v>1.6221473841172587E-5</v>
      </c>
      <c r="BE878" s="13">
        <f t="shared" si="1110"/>
        <v>1.3826730096081518E-5</v>
      </c>
      <c r="BF878" s="13">
        <f t="shared" si="1111"/>
        <v>5.8927587906545874E-6</v>
      </c>
      <c r="BG878" s="13">
        <f t="shared" si="1112"/>
        <v>1.6742741980466686E-6</v>
      </c>
      <c r="BH878" s="13">
        <f t="shared" si="1113"/>
        <v>3.5677611155878814E-7</v>
      </c>
      <c r="BI878" s="13">
        <f t="shared" si="1114"/>
        <v>6.0821193530910919E-8</v>
      </c>
      <c r="BJ878" s="14">
        <f t="shared" si="1115"/>
        <v>0.38773028556722849</v>
      </c>
      <c r="BK878" s="14">
        <f t="shared" si="1116"/>
        <v>0.36910240504975722</v>
      </c>
      <c r="BL878" s="14">
        <f t="shared" si="1117"/>
        <v>0.23452749737469483</v>
      </c>
      <c r="BM878" s="14">
        <f t="shared" si="1118"/>
        <v>0.18112542157566869</v>
      </c>
      <c r="BN878" s="14">
        <f t="shared" si="1119"/>
        <v>0.81884010022342646</v>
      </c>
    </row>
    <row r="879" spans="1:66" x14ac:dyDescent="0.25">
      <c r="A879" t="s">
        <v>37</v>
      </c>
      <c r="B879" t="s">
        <v>229</v>
      </c>
      <c r="C879" t="s">
        <v>216</v>
      </c>
      <c r="D879" s="11">
        <v>44450</v>
      </c>
      <c r="E879" s="10">
        <f>VLOOKUP(A879,home!$A$2:$E$405,3,FALSE)</f>
        <v>1.5481</v>
      </c>
      <c r="F879" s="10">
        <f>VLOOKUP(B879,home!$B$2:$E$405,3,FALSE)</f>
        <v>0.73819999999999997</v>
      </c>
      <c r="G879" s="10">
        <f>VLOOKUP(C879,away!$B$2:$E$405,4,FALSE)</f>
        <v>1.5779000000000001</v>
      </c>
      <c r="H879" s="10">
        <f>VLOOKUP(A879,away!$A$2:$E$405,3,FALSE)</f>
        <v>1.2666999999999999</v>
      </c>
      <c r="I879" s="10">
        <f>VLOOKUP(C879,away!$B$2:$E$405,3,FALSE)</f>
        <v>0.95820000000000005</v>
      </c>
      <c r="J879" s="10">
        <f>VLOOKUP(B879,home!$B$2:$E$405,4,FALSE)</f>
        <v>0.62029999999999996</v>
      </c>
      <c r="K879" s="12">
        <f t="shared" si="1064"/>
        <v>1.8032358280180001</v>
      </c>
      <c r="L879" s="12">
        <f t="shared" si="1065"/>
        <v>0.75289032838199998</v>
      </c>
      <c r="M879" s="13">
        <f t="shared" si="1066"/>
        <v>7.760478771018231E-2</v>
      </c>
      <c r="N879" s="13">
        <f t="shared" si="1067"/>
        <v>0.13993973362473169</v>
      </c>
      <c r="O879" s="13">
        <f t="shared" si="1068"/>
        <v>5.8427894103134564E-2</v>
      </c>
      <c r="P879" s="13">
        <f t="shared" si="1069"/>
        <v>0.10535927200241386</v>
      </c>
      <c r="Q879" s="13">
        <f t="shared" si="1070"/>
        <v>0.12617217071770576</v>
      </c>
      <c r="R879" s="13">
        <f t="shared" si="1071"/>
        <v>2.1994898188988844E-2</v>
      </c>
      <c r="S879" s="13">
        <f t="shared" si="1072"/>
        <v>3.5759959289928429E-2</v>
      </c>
      <c r="T879" s="13">
        <f t="shared" si="1073"/>
        <v>9.4993807044323267E-2</v>
      </c>
      <c r="U879" s="13">
        <f t="shared" si="1074"/>
        <v>3.9661988447992902E-2</v>
      </c>
      <c r="V879" s="13">
        <f t="shared" si="1075"/>
        <v>5.3943454160374276E-3</v>
      </c>
      <c r="W879" s="13">
        <f t="shared" si="1076"/>
        <v>7.5839392912323542E-2</v>
      </c>
      <c r="X879" s="13">
        <f t="shared" si="1077"/>
        <v>5.7098745434050795E-2</v>
      </c>
      <c r="Y879" s="13">
        <f t="shared" si="1078"/>
        <v>2.1494546600021355E-2</v>
      </c>
      <c r="Z879" s="13">
        <f t="shared" si="1079"/>
        <v>5.5199153734121573E-3</v>
      </c>
      <c r="AA879" s="13">
        <f t="shared" si="1080"/>
        <v>9.9537091689641585E-3</v>
      </c>
      <c r="AB879" s="13">
        <f t="shared" si="1081"/>
        <v>8.9744424975737244E-3</v>
      </c>
      <c r="AC879" s="13">
        <f t="shared" si="1082"/>
        <v>4.5772329479670972E-4</v>
      </c>
      <c r="AD879" s="13">
        <f t="shared" si="1083"/>
        <v>3.4189077618659046E-2</v>
      </c>
      <c r="AE879" s="13">
        <f t="shared" si="1084"/>
        <v>2.5740625875389896E-2</v>
      </c>
      <c r="AF879" s="13">
        <f t="shared" si="1085"/>
        <v>9.6899341340402484E-3</v>
      </c>
      <c r="AG879" s="13">
        <f t="shared" si="1086"/>
        <v>2.4318192307258386E-3</v>
      </c>
      <c r="AH879" s="13">
        <f t="shared" si="1087"/>
        <v>1.038972724532282E-3</v>
      </c>
      <c r="AI879" s="13">
        <f t="shared" si="1088"/>
        <v>1.873512841210087E-3</v>
      </c>
      <c r="AJ879" s="13">
        <f t="shared" si="1089"/>
        <v>1.6891927397609142E-3</v>
      </c>
      <c r="AK879" s="13">
        <f t="shared" si="1090"/>
        <v>1.0153376229215887E-3</v>
      </c>
      <c r="AL879" s="13">
        <f t="shared" si="1091"/>
        <v>2.4856916456457286E-5</v>
      </c>
      <c r="AM879" s="13">
        <f t="shared" si="1092"/>
        <v>1.2330193937770864E-2</v>
      </c>
      <c r="AN879" s="13">
        <f t="shared" si="1093"/>
        <v>9.2832837628220519E-3</v>
      </c>
      <c r="AO879" s="13">
        <f t="shared" si="1094"/>
        <v>3.4946472803271907E-3</v>
      </c>
      <c r="AP879" s="13">
        <f t="shared" si="1095"/>
        <v>8.7702871282160076E-4</v>
      </c>
      <c r="AQ879" s="13">
        <f t="shared" si="1096"/>
        <v>1.6507660889917441E-4</v>
      </c>
      <c r="AR879" s="13">
        <f t="shared" si="1097"/>
        <v>1.5644650315061023E-4</v>
      </c>
      <c r="AS879" s="13">
        <f t="shared" si="1098"/>
        <v>2.8210993964931127E-4</v>
      </c>
      <c r="AT879" s="13">
        <f t="shared" si="1099"/>
        <v>2.54355375307817E-4</v>
      </c>
      <c r="AU879" s="13">
        <f t="shared" si="1100"/>
        <v>1.5288757526800686E-4</v>
      </c>
      <c r="AV879" s="13">
        <f t="shared" si="1101"/>
        <v>6.8923088345517158E-5</v>
      </c>
      <c r="AW879" s="13">
        <f t="shared" si="1102"/>
        <v>9.3740873875575345E-7</v>
      </c>
      <c r="AX879" s="13">
        <f t="shared" si="1103"/>
        <v>3.7057079124997948E-3</v>
      </c>
      <c r="AY879" s="13">
        <f t="shared" si="1104"/>
        <v>2.789991647129746E-3</v>
      </c>
      <c r="AZ879" s="13">
        <f t="shared" si="1105"/>
        <v>1.0502788636952754E-3</v>
      </c>
      <c r="BA879" s="13">
        <f t="shared" si="1106"/>
        <v>2.6358159952673667E-4</v>
      </c>
      <c r="BB879" s="13">
        <f t="shared" si="1107"/>
        <v>4.9612009255784384E-5</v>
      </c>
      <c r="BC879" s="13">
        <f t="shared" si="1108"/>
        <v>7.4704803880556665E-6</v>
      </c>
      <c r="BD879" s="13">
        <f t="shared" si="1109"/>
        <v>1.9631176521879754E-5</v>
      </c>
      <c r="BE879" s="13">
        <f t="shared" si="1110"/>
        <v>3.5399640850399356E-5</v>
      </c>
      <c r="BF879" s="13">
        <f t="shared" si="1111"/>
        <v>3.1916950340204864E-5</v>
      </c>
      <c r="BG879" s="13">
        <f t="shared" si="1112"/>
        <v>1.91845961248429E-5</v>
      </c>
      <c r="BH879" s="13">
        <f t="shared" si="1113"/>
        <v>8.6485877695930006E-6</v>
      </c>
      <c r="BI879" s="13">
        <f t="shared" si="1114"/>
        <v>3.1190886655776767E-6</v>
      </c>
      <c r="BJ879" s="14">
        <f t="shared" si="1115"/>
        <v>0.62160672600710809</v>
      </c>
      <c r="BK879" s="14">
        <f t="shared" si="1116"/>
        <v>0.22739093627694493</v>
      </c>
      <c r="BL879" s="14">
        <f t="shared" si="1117"/>
        <v>0.14566257085707285</v>
      </c>
      <c r="BM879" s="14">
        <f t="shared" si="1118"/>
        <v>0.46789233792898965</v>
      </c>
      <c r="BN879" s="14">
        <f t="shared" si="1119"/>
        <v>0.52949875634715693</v>
      </c>
    </row>
    <row r="880" spans="1:66" x14ac:dyDescent="0.25">
      <c r="A880" t="s">
        <v>37</v>
      </c>
      <c r="B880" t="s">
        <v>227</v>
      </c>
      <c r="C880" t="s">
        <v>39</v>
      </c>
      <c r="D880" s="11">
        <v>44450</v>
      </c>
      <c r="E880" s="10">
        <f>VLOOKUP(A880,home!$A$2:$E$405,3,FALSE)</f>
        <v>1.5481</v>
      </c>
      <c r="F880" s="10">
        <f>VLOOKUP(B880,home!$B$2:$E$405,3,FALSE)</f>
        <v>0.54659999999999997</v>
      </c>
      <c r="G880" s="10">
        <f>VLOOKUP(C880,away!$B$2:$E$405,4,FALSE)</f>
        <v>1.0435000000000001</v>
      </c>
      <c r="H880" s="10">
        <f>VLOOKUP(A880,away!$A$2:$E$405,3,FALSE)</f>
        <v>1.2666999999999999</v>
      </c>
      <c r="I880" s="10">
        <f>VLOOKUP(C880,away!$B$2:$E$405,3,FALSE)</f>
        <v>0.85019999999999996</v>
      </c>
      <c r="J880" s="10">
        <f>VLOOKUP(B880,home!$B$2:$E$405,4,FALSE)</f>
        <v>0.72870000000000001</v>
      </c>
      <c r="K880" s="12">
        <f t="shared" si="1064"/>
        <v>0.88300078851000008</v>
      </c>
      <c r="L880" s="12">
        <f t="shared" si="1065"/>
        <v>0.78477225535799999</v>
      </c>
      <c r="M880" s="13">
        <f t="shared" si="1066"/>
        <v>0.18866675073260208</v>
      </c>
      <c r="N880" s="13">
        <f t="shared" si="1067"/>
        <v>0.16659288966250727</v>
      </c>
      <c r="O880" s="13">
        <f t="shared" si="1068"/>
        <v>0.14806043148348977</v>
      </c>
      <c r="P880" s="13">
        <f t="shared" si="1069"/>
        <v>0.13073747774705227</v>
      </c>
      <c r="Q880" s="13">
        <f t="shared" si="1070"/>
        <v>7.3550826466076691E-2</v>
      </c>
      <c r="R880" s="13">
        <f t="shared" si="1071"/>
        <v>5.809685937228843E-2</v>
      </c>
      <c r="S880" s="13">
        <f t="shared" si="1072"/>
        <v>2.2648781543768058E-2</v>
      </c>
      <c r="T880" s="13">
        <f t="shared" si="1073"/>
        <v>5.7720647969227878E-2</v>
      </c>
      <c r="U880" s="13">
        <f t="shared" si="1074"/>
        <v>5.1299572635685263E-2</v>
      </c>
      <c r="V880" s="13">
        <f t="shared" si="1075"/>
        <v>1.7438417277367787E-3</v>
      </c>
      <c r="W880" s="13">
        <f t="shared" si="1076"/>
        <v>2.1648479255035963E-2</v>
      </c>
      <c r="X880" s="13">
        <f t="shared" si="1077"/>
        <v>1.6989125890045451E-2</v>
      </c>
      <c r="Y880" s="13">
        <f t="shared" si="1078"/>
        <v>6.6662973206459766E-3</v>
      </c>
      <c r="Z880" s="13">
        <f t="shared" si="1079"/>
        <v>1.5197601119602449E-2</v>
      </c>
      <c r="AA880" s="13">
        <f t="shared" si="1080"/>
        <v>1.3419493772069422E-2</v>
      </c>
      <c r="AB880" s="13">
        <f t="shared" si="1081"/>
        <v>5.9247117910711678E-3</v>
      </c>
      <c r="AC880" s="13">
        <f t="shared" si="1082"/>
        <v>7.5525187993210794E-5</v>
      </c>
      <c r="AD880" s="13">
        <f t="shared" si="1083"/>
        <v>4.7789060630597825E-3</v>
      </c>
      <c r="AE880" s="13">
        <f t="shared" si="1084"/>
        <v>3.7503528892514465E-3</v>
      </c>
      <c r="AF880" s="13">
        <f t="shared" si="1085"/>
        <v>1.4715864476431244E-3</v>
      </c>
      <c r="AG880" s="13">
        <f t="shared" si="1086"/>
        <v>3.8495340515705401E-4</v>
      </c>
      <c r="AH880" s="13">
        <f t="shared" si="1087"/>
        <v>2.9816639266654192E-3</v>
      </c>
      <c r="AI880" s="13">
        <f t="shared" si="1088"/>
        <v>2.6328115983173879E-3</v>
      </c>
      <c r="AJ880" s="13">
        <f t="shared" si="1089"/>
        <v>1.1623873586562637E-3</v>
      </c>
      <c r="AK880" s="13">
        <f t="shared" si="1090"/>
        <v>3.4212965141584568E-4</v>
      </c>
      <c r="AL880" s="13">
        <f t="shared" si="1091"/>
        <v>2.0934208166013848E-6</v>
      </c>
      <c r="AM880" s="13">
        <f t="shared" si="1092"/>
        <v>8.4395556437940212E-4</v>
      </c>
      <c r="AN880" s="13">
        <f t="shared" si="1093"/>
        <v>6.6231291167995719E-4</v>
      </c>
      <c r="AO880" s="13">
        <f t="shared" si="1094"/>
        <v>2.5988239872590187E-4</v>
      </c>
      <c r="AP880" s="13">
        <f t="shared" si="1095"/>
        <v>6.7982832058657679E-5</v>
      </c>
      <c r="AQ880" s="13">
        <f t="shared" si="1096"/>
        <v>1.3337760110074229E-5</v>
      </c>
      <c r="AR880" s="13">
        <f t="shared" si="1097"/>
        <v>4.6798542488976245E-4</v>
      </c>
      <c r="AS880" s="13">
        <f t="shared" si="1098"/>
        <v>4.1323149918884761E-4</v>
      </c>
      <c r="AT880" s="13">
        <f t="shared" si="1099"/>
        <v>1.8244186981046097E-4</v>
      </c>
      <c r="AU880" s="13">
        <f t="shared" si="1100"/>
        <v>5.3698771633291937E-5</v>
      </c>
      <c r="AV880" s="13">
        <f t="shared" si="1101"/>
        <v>1.1854014423553798E-5</v>
      </c>
      <c r="AW880" s="13">
        <f t="shared" si="1102"/>
        <v>4.0295706047670099E-8</v>
      </c>
      <c r="AX880" s="13">
        <f t="shared" si="1103"/>
        <v>1.2420223813573562E-4</v>
      </c>
      <c r="AY880" s="13">
        <f t="shared" si="1104"/>
        <v>9.7470470542292657E-5</v>
      </c>
      <c r="AZ880" s="13">
        <f t="shared" si="1105"/>
        <v>3.8246060499140243E-5</v>
      </c>
      <c r="BA880" s="13">
        <f t="shared" si="1106"/>
        <v>1.0004815718822934E-5</v>
      </c>
      <c r="BB880" s="13">
        <f t="shared" si="1107"/>
        <v>1.9628754490254606E-6</v>
      </c>
      <c r="BC880" s="13">
        <f t="shared" si="1108"/>
        <v>3.0808203862371162E-7</v>
      </c>
      <c r="BD880" s="13">
        <f t="shared" si="1109"/>
        <v>6.121032956090178E-5</v>
      </c>
      <c r="BE880" s="13">
        <f t="shared" si="1110"/>
        <v>5.4048769267233235E-5</v>
      </c>
      <c r="BF880" s="13">
        <f t="shared" si="1111"/>
        <v>2.3862552940481006E-5</v>
      </c>
      <c r="BG880" s="13">
        <f t="shared" si="1112"/>
        <v>7.0235510207687829E-6</v>
      </c>
      <c r="BH880" s="13">
        <f t="shared" si="1113"/>
        <v>1.5504502723697623E-6</v>
      </c>
      <c r="BI880" s="13">
        <f t="shared" si="1114"/>
        <v>2.7380976260960905E-7</v>
      </c>
      <c r="BJ880" s="14">
        <f t="shared" si="1115"/>
        <v>0.3556737313779883</v>
      </c>
      <c r="BK880" s="14">
        <f t="shared" si="1116"/>
        <v>0.34397194083051125</v>
      </c>
      <c r="BL880" s="14">
        <f t="shared" si="1117"/>
        <v>0.28519724263242929</v>
      </c>
      <c r="BM880" s="14">
        <f t="shared" si="1118"/>
        <v>0.23423785032167846</v>
      </c>
      <c r="BN880" s="14">
        <f t="shared" si="1119"/>
        <v>0.76570523546401659</v>
      </c>
    </row>
    <row r="881" spans="1:66" x14ac:dyDescent="0.25">
      <c r="A881" t="s">
        <v>37</v>
      </c>
      <c r="B881" t="s">
        <v>231</v>
      </c>
      <c r="C881" t="s">
        <v>407</v>
      </c>
      <c r="D881" s="11">
        <v>44450</v>
      </c>
      <c r="E881" s="10">
        <f>VLOOKUP(A881,home!$A$2:$E$405,3,FALSE)</f>
        <v>1.5481</v>
      </c>
      <c r="F881" s="10">
        <f>VLOOKUP(B881,home!$B$2:$E$405,3,FALSE)</f>
        <v>0.79500000000000004</v>
      </c>
      <c r="G881" s="10">
        <f>VLOOKUP(C881,away!$B$2:$E$405,4,FALSE)</f>
        <v>0.7097</v>
      </c>
      <c r="H881" s="10">
        <f>VLOOKUP(A881,away!$A$2:$E$405,3,FALSE)</f>
        <v>1.2666999999999999</v>
      </c>
      <c r="I881" s="10">
        <f>VLOOKUP(C881,away!$B$2:$E$405,3,FALSE)</f>
        <v>1.4634</v>
      </c>
      <c r="J881" s="10">
        <f>VLOOKUP(B881,home!$B$2:$E$405,4,FALSE)</f>
        <v>0.78949999999999998</v>
      </c>
      <c r="K881" s="12">
        <f t="shared" si="1064"/>
        <v>0.87345582315000003</v>
      </c>
      <c r="L881" s="12">
        <f t="shared" si="1065"/>
        <v>1.4634872918099999</v>
      </c>
      <c r="M881" s="13">
        <f t="shared" si="1066"/>
        <v>9.6622551274722496E-2</v>
      </c>
      <c r="N881" s="13">
        <f t="shared" si="1067"/>
        <v>8.4395530058515827E-2</v>
      </c>
      <c r="O881" s="13">
        <f t="shared" si="1068"/>
        <v>0.1414058758928165</v>
      </c>
      <c r="P881" s="13">
        <f t="shared" si="1069"/>
        <v>0.12351178572620677</v>
      </c>
      <c r="Q881" s="13">
        <f t="shared" si="1070"/>
        <v>3.6857883588720754E-2</v>
      </c>
      <c r="R881" s="13">
        <f t="shared" si="1071"/>
        <v>0.1034728511781995</v>
      </c>
      <c r="S881" s="13">
        <f t="shared" si="1072"/>
        <v>3.947101637251875E-2</v>
      </c>
      <c r="T881" s="13">
        <f t="shared" si="1073"/>
        <v>5.3941044235105179E-2</v>
      </c>
      <c r="U881" s="13">
        <f t="shared" si="1074"/>
        <v>9.0378964399531692E-2</v>
      </c>
      <c r="V881" s="13">
        <f t="shared" si="1075"/>
        <v>5.6061627347071654E-3</v>
      </c>
      <c r="W881" s="13">
        <f t="shared" si="1076"/>
        <v>1.0731244349850989E-2</v>
      </c>
      <c r="X881" s="13">
        <f t="shared" si="1077"/>
        <v>1.5705039731314787E-2</v>
      </c>
      <c r="Y881" s="13">
        <f t="shared" si="1078"/>
        <v>1.1492063032075166E-2</v>
      </c>
      <c r="Z881" s="13">
        <f t="shared" si="1079"/>
        <v>5.0477067582214104E-2</v>
      </c>
      <c r="AA881" s="13">
        <f t="shared" si="1080"/>
        <v>4.4089488615220995E-2</v>
      </c>
      <c r="AB881" s="13">
        <f t="shared" si="1081"/>
        <v>1.9255110285335206E-2</v>
      </c>
      <c r="AC881" s="13">
        <f t="shared" si="1082"/>
        <v>4.4789438470906902E-4</v>
      </c>
      <c r="AD881" s="13">
        <f t="shared" si="1083"/>
        <v>2.34331696675572E-3</v>
      </c>
      <c r="AE881" s="13">
        <f t="shared" si="1084"/>
        <v>3.4294146015297526E-3</v>
      </c>
      <c r="AF881" s="13">
        <f t="shared" si="1085"/>
        <v>2.5094523438432244E-3</v>
      </c>
      <c r="AG881" s="13">
        <f t="shared" si="1086"/>
        <v>1.2241838715391254E-3</v>
      </c>
      <c r="AH881" s="13">
        <f t="shared" si="1087"/>
        <v>1.8468136733601221E-2</v>
      </c>
      <c r="AI881" s="13">
        <f t="shared" si="1088"/>
        <v>1.6131101572694408E-2</v>
      </c>
      <c r="AJ881" s="13">
        <f t="shared" si="1089"/>
        <v>7.0449023012470269E-3</v>
      </c>
      <c r="AK881" s="13">
        <f t="shared" si="1090"/>
        <v>2.0511369795156841E-3</v>
      </c>
      <c r="AL881" s="13">
        <f t="shared" si="1091"/>
        <v>2.2901583343568843E-5</v>
      </c>
      <c r="AM881" s="13">
        <f t="shared" si="1092"/>
        <v>4.0935677001979591E-4</v>
      </c>
      <c r="AN881" s="13">
        <f t="shared" si="1093"/>
        <v>5.9908843074036016E-4</v>
      </c>
      <c r="AO881" s="13">
        <f t="shared" si="1094"/>
        <v>4.3837915252945627E-4</v>
      </c>
      <c r="AP881" s="13">
        <f t="shared" si="1095"/>
        <v>2.138541062404322E-4</v>
      </c>
      <c r="AQ881" s="13">
        <f t="shared" si="1096"/>
        <v>7.824319169606457E-5</v>
      </c>
      <c r="AR881" s="13">
        <f t="shared" si="1097"/>
        <v>5.4055766826069671E-3</v>
      </c>
      <c r="AS881" s="13">
        <f t="shared" si="1098"/>
        <v>4.7215324309069148E-3</v>
      </c>
      <c r="AT881" s="13">
        <f t="shared" si="1099"/>
        <v>2.0620249979836098E-3</v>
      </c>
      <c r="AU881" s="13">
        <f t="shared" si="1100"/>
        <v>6.0036258065655041E-4</v>
      </c>
      <c r="AV881" s="13">
        <f t="shared" si="1101"/>
        <v>1.3109754801895635E-4</v>
      </c>
      <c r="AW881" s="13">
        <f t="shared" si="1102"/>
        <v>8.1319164608525258E-7</v>
      </c>
      <c r="AX881" s="13">
        <f t="shared" si="1103"/>
        <v>5.9592509086610989E-5</v>
      </c>
      <c r="AY881" s="13">
        <f t="shared" si="1104"/>
        <v>8.7212879735327125E-5</v>
      </c>
      <c r="AZ881" s="13">
        <f t="shared" si="1105"/>
        <v>6.3817470587402571E-5</v>
      </c>
      <c r="BA881" s="13">
        <f t="shared" si="1106"/>
        <v>3.1132019066707366E-5</v>
      </c>
      <c r="BB881" s="13">
        <f t="shared" si="1107"/>
        <v>1.1390328568128215E-5</v>
      </c>
      <c r="BC881" s="13">
        <f t="shared" si="1108"/>
        <v>3.3339202217992077E-6</v>
      </c>
      <c r="BD881" s="13">
        <f t="shared" si="1109"/>
        <v>1.3184987966499587E-3</v>
      </c>
      <c r="BE881" s="13">
        <f t="shared" si="1110"/>
        <v>1.1516504517501739E-3</v>
      </c>
      <c r="BF881" s="13">
        <f t="shared" si="1111"/>
        <v>5.0295789665725881E-4</v>
      </c>
      <c r="BG881" s="13">
        <f t="shared" si="1112"/>
        <v>1.4643716787818623E-4</v>
      </c>
      <c r="BH881" s="13">
        <f t="shared" si="1113"/>
        <v>3.197659925219897E-5</v>
      </c>
      <c r="BI881" s="13">
        <f t="shared" si="1114"/>
        <v>5.5860293642734271E-6</v>
      </c>
      <c r="BJ881" s="14">
        <f t="shared" si="1115"/>
        <v>0.22462457355774257</v>
      </c>
      <c r="BK881" s="14">
        <f t="shared" si="1116"/>
        <v>0.26576952495594314</v>
      </c>
      <c r="BL881" s="14">
        <f t="shared" si="1117"/>
        <v>0.45837526913988741</v>
      </c>
      <c r="BM881" s="14">
        <f t="shared" si="1118"/>
        <v>0.41289355782851606</v>
      </c>
      <c r="BN881" s="14">
        <f t="shared" si="1119"/>
        <v>0.58626647771918183</v>
      </c>
    </row>
    <row r="882" spans="1:66" x14ac:dyDescent="0.25">
      <c r="A882" t="s">
        <v>37</v>
      </c>
      <c r="B882" t="s">
        <v>219</v>
      </c>
      <c r="C882" t="s">
        <v>38</v>
      </c>
      <c r="D882" s="11">
        <v>44450</v>
      </c>
      <c r="E882" s="10">
        <f>VLOOKUP(A882,home!$A$2:$E$405,3,FALSE)</f>
        <v>1.5481</v>
      </c>
      <c r="F882" s="10">
        <f>VLOOKUP(B882,home!$B$2:$E$405,3,FALSE)</f>
        <v>1.2457</v>
      </c>
      <c r="G882" s="10">
        <f>VLOOKUP(C882,away!$B$2:$E$405,4,FALSE)</f>
        <v>0.74529999999999996</v>
      </c>
      <c r="H882" s="10">
        <f>VLOOKUP(A882,away!$A$2:$E$405,3,FALSE)</f>
        <v>1.2666999999999999</v>
      </c>
      <c r="I882" s="10">
        <f>VLOOKUP(C882,away!$B$2:$E$405,3,FALSE)</f>
        <v>0.48580000000000001</v>
      </c>
      <c r="J882" s="10">
        <f>VLOOKUP(B882,home!$B$2:$E$405,4,FALSE)</f>
        <v>1.2319</v>
      </c>
      <c r="K882" s="12">
        <f t="shared" si="1064"/>
        <v>1.437287327101</v>
      </c>
      <c r="L882" s="12">
        <f t="shared" si="1065"/>
        <v>0.7580655072339999</v>
      </c>
      <c r="M882" s="13">
        <f t="shared" si="1066"/>
        <v>0.11131927731173111</v>
      </c>
      <c r="N882" s="13">
        <f t="shared" si="1067"/>
        <v>0.15999778654219299</v>
      </c>
      <c r="O882" s="13">
        <f t="shared" si="1068"/>
        <v>8.4387304420239742E-2</v>
      </c>
      <c r="P882" s="13">
        <f t="shared" si="1069"/>
        <v>0.12128880321142477</v>
      </c>
      <c r="Q882" s="13">
        <f t="shared" si="1070"/>
        <v>0.11498139548065248</v>
      </c>
      <c r="R882" s="13">
        <f t="shared" si="1071"/>
        <v>3.1985552364719491E-2</v>
      </c>
      <c r="S882" s="13">
        <f t="shared" si="1072"/>
        <v>3.3037794844966717E-2</v>
      </c>
      <c r="T882" s="13">
        <f t="shared" si="1073"/>
        <v>8.7163429887513966E-2</v>
      </c>
      <c r="U882" s="13">
        <f t="shared" si="1074"/>
        <v>4.597242906413674E-2</v>
      </c>
      <c r="V882" s="13">
        <f t="shared" si="1075"/>
        <v>3.999621323716702E-3</v>
      </c>
      <c r="W882" s="13">
        <f t="shared" si="1076"/>
        <v>5.5087100858909999E-2</v>
      </c>
      <c r="X882" s="13">
        <f t="shared" si="1077"/>
        <v>4.1759631054660122E-2</v>
      </c>
      <c r="Y882" s="13">
        <f t="shared" si="1078"/>
        <v>1.5828267948677803E-2</v>
      </c>
      <c r="Z882" s="13">
        <f t="shared" si="1079"/>
        <v>8.0823813258402502E-3</v>
      </c>
      <c r="AA882" s="13">
        <f t="shared" si="1080"/>
        <v>1.1616704252427969E-2</v>
      </c>
      <c r="AB882" s="13">
        <f t="shared" si="1081"/>
        <v>8.3482709023475106E-3</v>
      </c>
      <c r="AC882" s="13">
        <f t="shared" si="1082"/>
        <v>2.7236369980534992E-4</v>
      </c>
      <c r="AD882" s="13">
        <f t="shared" si="1083"/>
        <v>1.979399798781149E-2</v>
      </c>
      <c r="AE882" s="13">
        <f t="shared" si="1084"/>
        <v>1.5005147124819092E-2</v>
      </c>
      <c r="AF882" s="13">
        <f t="shared" si="1085"/>
        <v>5.6874422331483878E-3</v>
      </c>
      <c r="AG882" s="13">
        <f t="shared" si="1086"/>
        <v>1.4371512604452355E-3</v>
      </c>
      <c r="AH882" s="13">
        <f t="shared" si="1087"/>
        <v>1.5317436248579244E-3</v>
      </c>
      <c r="AI882" s="13">
        <f t="shared" si="1088"/>
        <v>2.2015557003760428E-3</v>
      </c>
      <c r="AJ882" s="13">
        <f t="shared" si="1089"/>
        <v>1.5821340540287268E-3</v>
      </c>
      <c r="AK882" s="13">
        <f t="shared" si="1090"/>
        <v>7.5799374187680586E-4</v>
      </c>
      <c r="AL882" s="13">
        <f t="shared" si="1091"/>
        <v>1.1870241340183547E-5</v>
      </c>
      <c r="AM882" s="13">
        <f t="shared" si="1092"/>
        <v>5.689932492108832E-3</v>
      </c>
      <c r="AN882" s="13">
        <f t="shared" si="1093"/>
        <v>4.313341560757699E-3</v>
      </c>
      <c r="AO882" s="13">
        <f t="shared" si="1094"/>
        <v>1.6348977290646383E-3</v>
      </c>
      <c r="AP882" s="13">
        <f t="shared" si="1095"/>
        <v>4.131198587530333E-4</v>
      </c>
      <c r="AQ882" s="13">
        <f t="shared" si="1096"/>
        <v>7.8292978818514145E-5</v>
      </c>
      <c r="AR882" s="13">
        <f t="shared" si="1097"/>
        <v>2.3223240158607366E-4</v>
      </c>
      <c r="AS882" s="13">
        <f t="shared" si="1098"/>
        <v>3.3378468774189382E-4</v>
      </c>
      <c r="AT882" s="13">
        <f t="shared" si="1099"/>
        <v>2.3987225083589429E-4</v>
      </c>
      <c r="AU882" s="13">
        <f t="shared" si="1100"/>
        <v>1.149217820832077E-4</v>
      </c>
      <c r="AV882" s="13">
        <f t="shared" si="1101"/>
        <v>4.1293905249014305E-5</v>
      </c>
      <c r="AW882" s="13">
        <f t="shared" si="1102"/>
        <v>3.592587716935241E-7</v>
      </c>
      <c r="AX882" s="13">
        <f t="shared" si="1103"/>
        <v>1.3630113104947041E-3</v>
      </c>
      <c r="AY882" s="13">
        <f t="shared" si="1104"/>
        <v>1.0332518604558468E-3</v>
      </c>
      <c r="AZ882" s="13">
        <f t="shared" si="1105"/>
        <v>3.9163629784846768E-4</v>
      </c>
      <c r="BA882" s="13">
        <f t="shared" si="1106"/>
        <v>9.8961989593248197E-5</v>
      </c>
      <c r="BB882" s="13">
        <f t="shared" si="1107"/>
        <v>1.8754917709472878E-5</v>
      </c>
      <c r="BC882" s="13">
        <f t="shared" si="1108"/>
        <v>2.8434912413126973E-6</v>
      </c>
      <c r="BD882" s="13">
        <f t="shared" si="1109"/>
        <v>2.9341228884086132E-5</v>
      </c>
      <c r="BE882" s="13">
        <f t="shared" si="1110"/>
        <v>4.2171776436666812E-5</v>
      </c>
      <c r="BF882" s="13">
        <f t="shared" si="1111"/>
        <v>3.0306479916878896E-5</v>
      </c>
      <c r="BG882" s="13">
        <f t="shared" si="1112"/>
        <v>1.4519706504523668E-5</v>
      </c>
      <c r="BH882" s="13">
        <f t="shared" si="1113"/>
        <v>5.2172475380444574E-6</v>
      </c>
      <c r="BI882" s="13">
        <f t="shared" si="1114"/>
        <v>1.4997367537560386E-6</v>
      </c>
      <c r="BJ882" s="14">
        <f t="shared" si="1115"/>
        <v>0.53177939486567727</v>
      </c>
      <c r="BK882" s="14">
        <f t="shared" si="1116"/>
        <v>0.27096298249344064</v>
      </c>
      <c r="BL882" s="14">
        <f t="shared" si="1117"/>
        <v>0.18946884932854099</v>
      </c>
      <c r="BM882" s="14">
        <f t="shared" si="1118"/>
        <v>0.37530059608085437</v>
      </c>
      <c r="BN882" s="14">
        <f t="shared" si="1119"/>
        <v>0.62396011933096052</v>
      </c>
    </row>
    <row r="883" spans="1:66" x14ac:dyDescent="0.25">
      <c r="A883" t="s">
        <v>37</v>
      </c>
      <c r="B883" t="s">
        <v>230</v>
      </c>
      <c r="C883" t="s">
        <v>228</v>
      </c>
      <c r="D883" s="11">
        <v>44450</v>
      </c>
      <c r="E883" s="10">
        <f>VLOOKUP(A883,home!$A$2:$E$405,3,FALSE)</f>
        <v>1.5481</v>
      </c>
      <c r="F883" s="10">
        <f>VLOOKUP(B883,home!$B$2:$E$405,3,FALSE)</f>
        <v>1.1924999999999999</v>
      </c>
      <c r="G883" s="10">
        <f>VLOOKUP(C883,away!$B$2:$E$405,4,FALSE)</f>
        <v>1.2458</v>
      </c>
      <c r="H883" s="10">
        <f>VLOOKUP(A883,away!$A$2:$E$405,3,FALSE)</f>
        <v>1.2666999999999999</v>
      </c>
      <c r="I883" s="10">
        <f>VLOOKUP(C883,away!$B$2:$E$405,3,FALSE)</f>
        <v>1.1841999999999999</v>
      </c>
      <c r="J883" s="10">
        <f>VLOOKUP(B883,home!$B$2:$E$405,4,FALSE)</f>
        <v>1.0931</v>
      </c>
      <c r="K883" s="12">
        <f t="shared" si="1064"/>
        <v>2.2998829036499999</v>
      </c>
      <c r="L883" s="12">
        <f t="shared" si="1065"/>
        <v>1.6396785736339998</v>
      </c>
      <c r="M883" s="13">
        <f t="shared" si="1066"/>
        <v>1.9456745099577236E-2</v>
      </c>
      <c r="N883" s="13">
        <f t="shared" si="1067"/>
        <v>4.4748235415193592E-2</v>
      </c>
      <c r="O883" s="13">
        <f t="shared" si="1068"/>
        <v>3.1902808052435117E-2</v>
      </c>
      <c r="P883" s="13">
        <f t="shared" si="1069"/>
        <v>7.3372722818223074E-2</v>
      </c>
      <c r="Q883" s="13">
        <f t="shared" si="1070"/>
        <v>5.1457850799954616E-2</v>
      </c>
      <c r="R883" s="13">
        <f t="shared" si="1071"/>
        <v>2.6155175401168056E-2</v>
      </c>
      <c r="S883" s="13">
        <f t="shared" si="1072"/>
        <v>6.9173394961585477E-2</v>
      </c>
      <c r="T883" s="13">
        <f t="shared" si="1073"/>
        <v>8.4374335401940767E-2</v>
      </c>
      <c r="U883" s="13">
        <f t="shared" si="1074"/>
        <v>6.0153840747113434E-2</v>
      </c>
      <c r="V883" s="13">
        <f t="shared" si="1075"/>
        <v>2.898418065838064E-2</v>
      </c>
      <c r="W883" s="13">
        <f t="shared" si="1076"/>
        <v>3.9449010437796021E-2</v>
      </c>
      <c r="X883" s="13">
        <f t="shared" si="1077"/>
        <v>6.4683697165918153E-2</v>
      </c>
      <c r="Y883" s="13">
        <f t="shared" si="1078"/>
        <v>5.3030236153193147E-2</v>
      </c>
      <c r="Z883" s="13">
        <f t="shared" si="1079"/>
        <v>1.4295360231644773E-2</v>
      </c>
      <c r="AA883" s="13">
        <f t="shared" si="1080"/>
        <v>3.2877654598277913E-2</v>
      </c>
      <c r="AB883" s="13">
        <f t="shared" si="1081"/>
        <v>3.7807377861344603E-2</v>
      </c>
      <c r="AC883" s="13">
        <f t="shared" si="1082"/>
        <v>6.8313335641339949E-3</v>
      </c>
      <c r="AD883" s="13">
        <f t="shared" si="1083"/>
        <v>2.2682026167949378E-2</v>
      </c>
      <c r="AE883" s="13">
        <f t="shared" si="1084"/>
        <v>3.7191232314192295E-2</v>
      </c>
      <c r="AF883" s="13">
        <f t="shared" si="1085"/>
        <v>3.0490833376312778E-2</v>
      </c>
      <c r="AG883" s="13">
        <f t="shared" si="1086"/>
        <v>1.6665055393128164E-2</v>
      </c>
      <c r="AH883" s="13">
        <f t="shared" si="1087"/>
        <v>5.8599489685518752E-3</v>
      </c>
      <c r="AI883" s="13">
        <f t="shared" si="1088"/>
        <v>1.3477196449033908E-2</v>
      </c>
      <c r="AJ883" s="13">
        <f t="shared" si="1089"/>
        <v>1.5497986851132791E-2</v>
      </c>
      <c r="AK883" s="13">
        <f t="shared" si="1090"/>
        <v>1.188118499997093E-2</v>
      </c>
      <c r="AL883" s="13">
        <f t="shared" si="1091"/>
        <v>1.0304571325055157E-3</v>
      </c>
      <c r="AM883" s="13">
        <f t="shared" si="1092"/>
        <v>1.0433200840761742E-2</v>
      </c>
      <c r="AN883" s="13">
        <f t="shared" si="1093"/>
        <v>1.7107095873017262E-2</v>
      </c>
      <c r="AO883" s="13">
        <f t="shared" si="1094"/>
        <v>1.4025069280044516E-2</v>
      </c>
      <c r="AP883" s="13">
        <f t="shared" si="1095"/>
        <v>7.6655351974071412E-3</v>
      </c>
      <c r="AQ883" s="13">
        <f t="shared" si="1096"/>
        <v>3.1422534546564399E-3</v>
      </c>
      <c r="AR883" s="13">
        <f t="shared" si="1097"/>
        <v>1.921686553264633E-3</v>
      </c>
      <c r="AS883" s="13">
        <f t="shared" si="1098"/>
        <v>4.4196540500274243E-3</v>
      </c>
      <c r="AT883" s="13">
        <f t="shared" si="1099"/>
        <v>5.0823433948527785E-3</v>
      </c>
      <c r="AU883" s="13">
        <f t="shared" si="1100"/>
        <v>3.896264894766801E-3</v>
      </c>
      <c r="AV883" s="13">
        <f t="shared" si="1101"/>
        <v>2.2402382548914589E-3</v>
      </c>
      <c r="AW883" s="13">
        <f t="shared" si="1102"/>
        <v>1.0794235162898602E-4</v>
      </c>
      <c r="AX883" s="13">
        <f t="shared" si="1103"/>
        <v>3.9991900406691214E-3</v>
      </c>
      <c r="AY883" s="13">
        <f t="shared" si="1104"/>
        <v>6.5573862215756434E-3</v>
      </c>
      <c r="AZ883" s="13">
        <f t="shared" si="1105"/>
        <v>5.3760028432801987E-3</v>
      </c>
      <c r="BA883" s="13">
        <f t="shared" si="1106"/>
        <v>2.9383055579740012E-3</v>
      </c>
      <c r="BB883" s="13">
        <f t="shared" si="1107"/>
        <v>1.2044691665499159E-3</v>
      </c>
      <c r="BC883" s="13">
        <f t="shared" si="1108"/>
        <v>3.9498845699893959E-4</v>
      </c>
      <c r="BD883" s="13">
        <f t="shared" si="1109"/>
        <v>5.2515804443809878E-4</v>
      </c>
      <c r="BE883" s="13">
        <f t="shared" si="1110"/>
        <v>1.2078020081174501E-3</v>
      </c>
      <c r="BF883" s="13">
        <f t="shared" si="1111"/>
        <v>1.3889015947317314E-3</v>
      </c>
      <c r="BG883" s="13">
        <f t="shared" si="1112"/>
        <v>1.0647703441919096E-3</v>
      </c>
      <c r="BH883" s="13">
        <f t="shared" si="1113"/>
        <v>6.1221177773012497E-4</v>
      </c>
      <c r="BI883" s="13">
        <f t="shared" si="1114"/>
        <v>2.8160308020293772E-4</v>
      </c>
      <c r="BJ883" s="14">
        <f t="shared" si="1115"/>
        <v>0.51761600955851395</v>
      </c>
      <c r="BK883" s="14">
        <f t="shared" si="1116"/>
        <v>0.20540622045598156</v>
      </c>
      <c r="BL883" s="14">
        <f t="shared" si="1117"/>
        <v>0.25825380792624392</v>
      </c>
      <c r="BM883" s="14">
        <f t="shared" si="1118"/>
        <v>0.74202841671588593</v>
      </c>
      <c r="BN883" s="14">
        <f t="shared" si="1119"/>
        <v>0.2470935375865517</v>
      </c>
    </row>
    <row r="884" spans="1:66" x14ac:dyDescent="0.25">
      <c r="A884" t="s">
        <v>337</v>
      </c>
      <c r="B884" t="s">
        <v>224</v>
      </c>
      <c r="C884" t="s">
        <v>382</v>
      </c>
      <c r="D884" s="11">
        <v>44450</v>
      </c>
      <c r="E884" s="10">
        <f>VLOOKUP(A884,home!$A$2:$E$405,3,FALSE)</f>
        <v>1.4091</v>
      </c>
      <c r="F884" s="10">
        <f>VLOOKUP(B884,home!$B$2:$E$405,3,FALSE)</f>
        <v>0.83050000000000002</v>
      </c>
      <c r="G884" s="10">
        <f>VLOOKUP(C884,away!$B$2:$E$405,4,FALSE)</f>
        <v>1.0968</v>
      </c>
      <c r="H884" s="10">
        <f>VLOOKUP(A884,away!$A$2:$E$405,3,FALSE)</f>
        <v>1.1182000000000001</v>
      </c>
      <c r="I884" s="10">
        <f>VLOOKUP(C884,away!$B$2:$E$405,3,FALSE)</f>
        <v>1.2195</v>
      </c>
      <c r="J884" s="10">
        <f>VLOOKUP(B884,home!$B$2:$E$405,4,FALSE)</f>
        <v>1.6353</v>
      </c>
      <c r="K884" s="12">
        <f t="shared" si="1064"/>
        <v>1.2835384808400001</v>
      </c>
      <c r="L884" s="12">
        <f t="shared" si="1065"/>
        <v>2.2299685049700004</v>
      </c>
      <c r="M884" s="13">
        <f t="shared" si="1066"/>
        <v>2.9792250017821365E-2</v>
      </c>
      <c r="N884" s="13">
        <f t="shared" si="1067"/>
        <v>3.8239499328679899E-2</v>
      </c>
      <c r="O884" s="13">
        <f t="shared" si="1068"/>
        <v>6.6435779231933584E-2</v>
      </c>
      <c r="P884" s="13">
        <f t="shared" si="1069"/>
        <v>8.5272879148777653E-2</v>
      </c>
      <c r="Q884" s="13">
        <f t="shared" si="1070"/>
        <v>2.4540934438208008E-2</v>
      </c>
      <c r="R884" s="13">
        <f t="shared" si="1071"/>
        <v>7.4074847645175981E-2</v>
      </c>
      <c r="S884" s="13">
        <f t="shared" si="1072"/>
        <v>6.1018082840103884E-2</v>
      </c>
      <c r="T884" s="13">
        <f t="shared" si="1073"/>
        <v>5.472551087973751E-2</v>
      </c>
      <c r="U884" s="13">
        <f t="shared" si="1074"/>
        <v>9.5077917414943633E-2</v>
      </c>
      <c r="V884" s="13">
        <f t="shared" si="1075"/>
        <v>1.9405447914965953E-2</v>
      </c>
      <c r="W884" s="13">
        <f t="shared" si="1076"/>
        <v>1.0499744569070518E-2</v>
      </c>
      <c r="X884" s="13">
        <f t="shared" si="1077"/>
        <v>2.3414099699257063E-2</v>
      </c>
      <c r="Y884" s="13">
        <f t="shared" si="1078"/>
        <v>2.6106352450785412E-2</v>
      </c>
      <c r="Z884" s="13">
        <f t="shared" si="1079"/>
        <v>5.5061525753064555E-2</v>
      </c>
      <c r="AA884" s="13">
        <f t="shared" si="1080"/>
        <v>7.0673587117821013E-2</v>
      </c>
      <c r="AB884" s="13">
        <f t="shared" si="1081"/>
        <v>4.5356134322360707E-2</v>
      </c>
      <c r="AC884" s="13">
        <f t="shared" si="1082"/>
        <v>3.4714531755132114E-3</v>
      </c>
      <c r="AD884" s="13">
        <f t="shared" si="1083"/>
        <v>3.3692065483482063E-3</v>
      </c>
      <c r="AE884" s="13">
        <f t="shared" si="1084"/>
        <v>7.5132244895551844E-3</v>
      </c>
      <c r="AF884" s="13">
        <f t="shared" si="1085"/>
        <v>8.377126991238687E-3</v>
      </c>
      <c r="AG884" s="13">
        <f t="shared" si="1086"/>
        <v>6.2269097841987911E-3</v>
      </c>
      <c r="AH884" s="13">
        <f t="shared" si="1087"/>
        <v>3.0696367066232133E-2</v>
      </c>
      <c r="AI884" s="13">
        <f t="shared" si="1088"/>
        <v>3.9399968351498602E-2</v>
      </c>
      <c r="AJ884" s="13">
        <f t="shared" si="1089"/>
        <v>2.5285687761513305E-2</v>
      </c>
      <c r="AK884" s="13">
        <f t="shared" si="1090"/>
        <v>1.0818384418802458E-2</v>
      </c>
      <c r="AL884" s="13">
        <f t="shared" si="1091"/>
        <v>3.9744672782901871E-4</v>
      </c>
      <c r="AM884" s="13">
        <f t="shared" si="1092"/>
        <v>8.6490125094060624E-4</v>
      </c>
      <c r="AN884" s="13">
        <f t="shared" si="1093"/>
        <v>1.9287025495067069E-3</v>
      </c>
      <c r="AO884" s="13">
        <f t="shared" si="1094"/>
        <v>2.1504729704276502E-3</v>
      </c>
      <c r="AP884" s="13">
        <f t="shared" si="1095"/>
        <v>1.5984956649476478E-3</v>
      </c>
      <c r="AQ884" s="13">
        <f t="shared" si="1096"/>
        <v>8.9114874704108321E-4</v>
      </c>
      <c r="AR884" s="13">
        <f t="shared" si="1097"/>
        <v>1.3690386354939205E-2</v>
      </c>
      <c r="AS884" s="13">
        <f t="shared" si="1098"/>
        <v>1.7572137704131335E-2</v>
      </c>
      <c r="AT884" s="13">
        <f t="shared" si="1099"/>
        <v>1.1277257466936013E-2</v>
      </c>
      <c r="AU884" s="13">
        <f t="shared" si="1100"/>
        <v>4.8249313057175331E-3</v>
      </c>
      <c r="AV884" s="13">
        <f t="shared" si="1101"/>
        <v>1.5482462495745115E-3</v>
      </c>
      <c r="AW884" s="13">
        <f t="shared" si="1102"/>
        <v>3.1599779183780621E-5</v>
      </c>
      <c r="AX884" s="13">
        <f t="shared" si="1103"/>
        <v>1.8502233961815355E-4</v>
      </c>
      <c r="AY884" s="13">
        <f t="shared" si="1104"/>
        <v>4.1259399006434556E-4</v>
      </c>
      <c r="AZ884" s="13">
        <f t="shared" si="1105"/>
        <v>4.6003580159169804E-4</v>
      </c>
      <c r="BA884" s="13">
        <f t="shared" si="1106"/>
        <v>3.4195511623603822E-4</v>
      </c>
      <c r="BB884" s="13">
        <f t="shared" si="1107"/>
        <v>1.9063728482993021E-4</v>
      </c>
      <c r="BC884" s="13">
        <f t="shared" si="1108"/>
        <v>8.5023028208747935E-5</v>
      </c>
      <c r="BD884" s="13">
        <f t="shared" si="1109"/>
        <v>5.0881883987309107E-3</v>
      </c>
      <c r="BE884" s="13">
        <f t="shared" si="1110"/>
        <v>6.5308856075347857E-3</v>
      </c>
      <c r="BF884" s="13">
        <f t="shared" si="1111"/>
        <v>4.191321495617511E-3</v>
      </c>
      <c r="BG884" s="13">
        <f t="shared" si="1112"/>
        <v>1.7932408083989795E-3</v>
      </c>
      <c r="BH884" s="13">
        <f t="shared" si="1113"/>
        <v>5.7542339574818036E-4</v>
      </c>
      <c r="BI884" s="13">
        <f t="shared" si="1114"/>
        <v>1.4771561424368253E-4</v>
      </c>
      <c r="BJ884" s="14">
        <f t="shared" si="1115"/>
        <v>0.21212159792249188</v>
      </c>
      <c r="BK884" s="14">
        <f t="shared" si="1116"/>
        <v>0.19977015381507543</v>
      </c>
      <c r="BL884" s="14">
        <f t="shared" si="1117"/>
        <v>0.52505840773185397</v>
      </c>
      <c r="BM884" s="14">
        <f t="shared" si="1118"/>
        <v>0.67327450120100896</v>
      </c>
      <c r="BN884" s="14">
        <f t="shared" si="1119"/>
        <v>0.31835618981059649</v>
      </c>
    </row>
    <row r="885" spans="1:66" x14ac:dyDescent="0.25">
      <c r="A885" t="s">
        <v>337</v>
      </c>
      <c r="B885" t="s">
        <v>368</v>
      </c>
      <c r="C885" t="s">
        <v>403</v>
      </c>
      <c r="D885" s="11">
        <v>44450</v>
      </c>
      <c r="E885" s="10">
        <f>VLOOKUP(A885,home!$A$2:$E$405,3,FALSE)</f>
        <v>1.4091</v>
      </c>
      <c r="F885" s="10">
        <f>VLOOKUP(B885,home!$B$2:$E$405,3,FALSE)</f>
        <v>1.1613</v>
      </c>
      <c r="G885" s="10">
        <f>VLOOKUP(C885,away!$B$2:$E$405,4,FALSE)</f>
        <v>1.2258</v>
      </c>
      <c r="H885" s="10">
        <f>VLOOKUP(A885,away!$A$2:$E$405,3,FALSE)</f>
        <v>1.1182000000000001</v>
      </c>
      <c r="I885" s="10">
        <f>VLOOKUP(C885,away!$B$2:$E$405,3,FALSE)</f>
        <v>1.1382000000000001</v>
      </c>
      <c r="J885" s="10">
        <f>VLOOKUP(B885,home!$B$2:$E$405,4,FALSE)</f>
        <v>0.81299999999999994</v>
      </c>
      <c r="K885" s="12">
        <f t="shared" si="1064"/>
        <v>2.0058842020140002</v>
      </c>
      <c r="L885" s="12">
        <f t="shared" si="1065"/>
        <v>1.0347337501200002</v>
      </c>
      <c r="M885" s="13">
        <f t="shared" si="1066"/>
        <v>4.7805338953505951E-2</v>
      </c>
      <c r="N885" s="13">
        <f t="shared" si="1067"/>
        <v>9.5891974178762066E-2</v>
      </c>
      <c r="O885" s="13">
        <f t="shared" si="1068"/>
        <v>4.9465797651118935E-2</v>
      </c>
      <c r="P885" s="13">
        <f t="shared" si="1069"/>
        <v>9.9222662048400703E-2</v>
      </c>
      <c r="Q885" s="13">
        <f t="shared" si="1070"/>
        <v>9.6174098052556653E-2</v>
      </c>
      <c r="R885" s="13">
        <f t="shared" si="1071"/>
        <v>2.5591965153109696E-2</v>
      </c>
      <c r="S885" s="13">
        <f t="shared" si="1072"/>
        <v>5.148554993797988E-2</v>
      </c>
      <c r="T885" s="13">
        <f t="shared" si="1073"/>
        <v>9.9514585142330553E-2</v>
      </c>
      <c r="U885" s="13">
        <f t="shared" si="1074"/>
        <v>5.1334518599115544E-2</v>
      </c>
      <c r="V885" s="13">
        <f t="shared" si="1075"/>
        <v>1.1873460704742725E-2</v>
      </c>
      <c r="W885" s="13">
        <f t="shared" si="1076"/>
        <v>6.430470130885628E-2</v>
      </c>
      <c r="X885" s="13">
        <f t="shared" si="1077"/>
        <v>6.6538244735659349E-2</v>
      </c>
      <c r="Y885" s="13">
        <f t="shared" si="1078"/>
        <v>3.4424683750865583E-2</v>
      </c>
      <c r="Z885" s="13">
        <f t="shared" si="1079"/>
        <v>8.8269566919391869E-3</v>
      </c>
      <c r="AA885" s="13">
        <f t="shared" si="1080"/>
        <v>1.7705852980222574E-2</v>
      </c>
      <c r="AB885" s="13">
        <f t="shared" si="1081"/>
        <v>1.7757945388105486E-2</v>
      </c>
      <c r="AC885" s="13">
        <f t="shared" si="1082"/>
        <v>1.5402520992444152E-3</v>
      </c>
      <c r="AD885" s="13">
        <f t="shared" si="1083"/>
        <v>3.2246946117665966E-2</v>
      </c>
      <c r="AE885" s="13">
        <f t="shared" si="1084"/>
        <v>3.3367003486250081E-2</v>
      </c>
      <c r="AF885" s="13">
        <f t="shared" si="1085"/>
        <v>1.7262982323797336E-2</v>
      </c>
      <c r="AG885" s="13">
        <f t="shared" si="1086"/>
        <v>5.9541968127193642E-3</v>
      </c>
      <c r="AH885" s="13">
        <f t="shared" si="1087"/>
        <v>2.2833874999992668E-3</v>
      </c>
      <c r="AI885" s="13">
        <f t="shared" si="1088"/>
        <v>4.5802109133247721E-3</v>
      </c>
      <c r="AJ885" s="13">
        <f t="shared" si="1089"/>
        <v>4.5936863564651391E-3</v>
      </c>
      <c r="AK885" s="13">
        <f t="shared" si="1090"/>
        <v>3.0714676304802254E-3</v>
      </c>
      <c r="AL885" s="13">
        <f t="shared" si="1091"/>
        <v>1.2787518453644199E-4</v>
      </c>
      <c r="AM885" s="13">
        <f t="shared" si="1092"/>
        <v>1.293672795612456E-2</v>
      </c>
      <c r="AN885" s="13">
        <f t="shared" si="1093"/>
        <v>1.3386069032323011E-2</v>
      </c>
      <c r="AO885" s="13">
        <f t="shared" si="1094"/>
        <v>6.9255087045903959E-3</v>
      </c>
      <c r="AP885" s="13">
        <f t="shared" si="1095"/>
        <v>2.3886858644631749E-3</v>
      </c>
      <c r="AQ885" s="13">
        <f t="shared" si="1096"/>
        <v>6.17913470598654E-4</v>
      </c>
      <c r="AR885" s="13">
        <f t="shared" si="1097"/>
        <v>4.7253962217027478E-4</v>
      </c>
      <c r="AS885" s="13">
        <f t="shared" si="1098"/>
        <v>9.4785976293701869E-4</v>
      </c>
      <c r="AT885" s="13">
        <f t="shared" si="1099"/>
        <v>9.5064846210005083E-4</v>
      </c>
      <c r="AU885" s="13">
        <f t="shared" si="1100"/>
        <v>6.3563024393179911E-4</v>
      </c>
      <c r="AV885" s="13">
        <f t="shared" si="1101"/>
        <v>3.1875016615627539E-4</v>
      </c>
      <c r="AW885" s="13">
        <f t="shared" si="1102"/>
        <v>7.3725588079284156E-6</v>
      </c>
      <c r="AX885" s="13">
        <f t="shared" si="1103"/>
        <v>4.3249297054905201E-3</v>
      </c>
      <c r="AY885" s="13">
        <f t="shared" si="1104"/>
        <v>4.4751507331675941E-3</v>
      </c>
      <c r="AZ885" s="13">
        <f t="shared" si="1105"/>
        <v>2.3152947502413867E-3</v>
      </c>
      <c r="BA885" s="13">
        <f t="shared" si="1106"/>
        <v>7.9857120651680635E-4</v>
      </c>
      <c r="BB885" s="13">
        <f t="shared" si="1107"/>
        <v>2.0657714481424707E-4</v>
      </c>
      <c r="BC885" s="13">
        <f t="shared" si="1108"/>
        <v>4.2750468748545658E-5</v>
      </c>
      <c r="BD885" s="13">
        <f t="shared" si="1109"/>
        <v>8.1492115888089366E-5</v>
      </c>
      <c r="BE885" s="13">
        <f t="shared" si="1110"/>
        <v>1.6346374784861255E-4</v>
      </c>
      <c r="BF885" s="13">
        <f t="shared" si="1111"/>
        <v>1.6394467470576599E-4</v>
      </c>
      <c r="BG885" s="13">
        <f t="shared" si="1112"/>
        <v>1.0961801099887344E-4</v>
      </c>
      <c r="BH885" s="13">
        <f t="shared" si="1113"/>
        <v>5.4970259129709298E-5</v>
      </c>
      <c r="BI885" s="13">
        <f t="shared" si="1114"/>
        <v>2.2052794873779934E-5</v>
      </c>
      <c r="BJ885" s="14">
        <f t="shared" si="1115"/>
        <v>0.59409759494654213</v>
      </c>
      <c r="BK885" s="14">
        <f t="shared" si="1116"/>
        <v>0.2165302896615777</v>
      </c>
      <c r="BL885" s="14">
        <f t="shared" si="1117"/>
        <v>0.18030580203268187</v>
      </c>
      <c r="BM885" s="14">
        <f t="shared" si="1118"/>
        <v>0.58114102912092713</v>
      </c>
      <c r="BN885" s="14">
        <f t="shared" si="1119"/>
        <v>0.41415183603745404</v>
      </c>
    </row>
    <row r="886" spans="1:66" x14ac:dyDescent="0.25">
      <c r="A886" t="s">
        <v>337</v>
      </c>
      <c r="B886" t="s">
        <v>373</v>
      </c>
      <c r="C886" t="s">
        <v>374</v>
      </c>
      <c r="D886" s="11">
        <v>44450</v>
      </c>
      <c r="E886" s="10">
        <f>VLOOKUP(A886,home!$A$2:$E$405,3,FALSE)</f>
        <v>1.4091</v>
      </c>
      <c r="F886" s="10">
        <f>VLOOKUP(B886,home!$B$2:$E$405,3,FALSE)</f>
        <v>0.5161</v>
      </c>
      <c r="G886" s="10">
        <f>VLOOKUP(C886,away!$B$2:$E$405,4,FALSE)</f>
        <v>1.4193</v>
      </c>
      <c r="H886" s="10">
        <f>VLOOKUP(A886,away!$A$2:$E$405,3,FALSE)</f>
        <v>1.1182000000000001</v>
      </c>
      <c r="I886" s="10">
        <f>VLOOKUP(C886,away!$B$2:$E$405,3,FALSE)</f>
        <v>0.97560000000000002</v>
      </c>
      <c r="J886" s="10">
        <f>VLOOKUP(B886,home!$B$2:$E$405,4,FALSE)</f>
        <v>0.89429999999999998</v>
      </c>
      <c r="K886" s="12">
        <f t="shared" si="1064"/>
        <v>1.032166778643</v>
      </c>
      <c r="L886" s="12">
        <f t="shared" si="1065"/>
        <v>0.97560610725600005</v>
      </c>
      <c r="M886" s="13">
        <f t="shared" si="1066"/>
        <v>0.13428741527676405</v>
      </c>
      <c r="N886" s="13">
        <f t="shared" si="1067"/>
        <v>0.13860700883851232</v>
      </c>
      <c r="O886" s="13">
        <f t="shared" si="1068"/>
        <v>0.1310116224716337</v>
      </c>
      <c r="P886" s="13">
        <f t="shared" si="1069"/>
        <v>0.13522584433133902</v>
      </c>
      <c r="Q886" s="13">
        <f t="shared" si="1070"/>
        <v>7.1532774905094548E-2</v>
      </c>
      <c r="R886" s="13">
        <f t="shared" si="1071"/>
        <v>6.3907869502421624E-2</v>
      </c>
      <c r="S886" s="13">
        <f t="shared" si="1072"/>
        <v>3.4042707831996651E-2</v>
      </c>
      <c r="T886" s="13">
        <f t="shared" si="1073"/>
        <v>6.9787812066378976E-2</v>
      </c>
      <c r="U886" s="13">
        <f t="shared" si="1074"/>
        <v>6.5963579794251742E-2</v>
      </c>
      <c r="V886" s="13">
        <f t="shared" si="1075"/>
        <v>3.8089561693056286E-3</v>
      </c>
      <c r="W886" s="13">
        <f t="shared" si="1076"/>
        <v>2.461125128039543E-2</v>
      </c>
      <c r="X886" s="13">
        <f t="shared" si="1077"/>
        <v>2.4010887056365834E-2</v>
      </c>
      <c r="Y886" s="13">
        <f t="shared" si="1078"/>
        <v>1.1712584026412272E-2</v>
      </c>
      <c r="Z886" s="13">
        <f t="shared" si="1079"/>
        <v>2.0782969262760669E-2</v>
      </c>
      <c r="AA886" s="13">
        <f t="shared" si="1080"/>
        <v>2.1451490434580164E-2</v>
      </c>
      <c r="AB886" s="13">
        <f t="shared" si="1081"/>
        <v>1.1070757889475867E-2</v>
      </c>
      <c r="AC886" s="13">
        <f t="shared" si="1082"/>
        <v>2.397233728835773E-4</v>
      </c>
      <c r="AD886" s="13">
        <f t="shared" si="1083"/>
        <v>6.3507289881147878E-3</v>
      </c>
      <c r="AE886" s="13">
        <f t="shared" si="1084"/>
        <v>6.1958099863325044E-3</v>
      </c>
      <c r="AF886" s="13">
        <f t="shared" si="1085"/>
        <v>3.0223350310318526E-3</v>
      </c>
      <c r="AG886" s="13">
        <f t="shared" si="1086"/>
        <v>9.8286950481614259E-4</v>
      </c>
      <c r="AH886" s="13">
        <f t="shared" si="1087"/>
        <v>5.0689979349157581E-3</v>
      </c>
      <c r="AI886" s="13">
        <f t="shared" si="1088"/>
        <v>5.2320512694300171E-3</v>
      </c>
      <c r="AJ886" s="13">
        <f t="shared" si="1089"/>
        <v>2.7001747522312994E-3</v>
      </c>
      <c r="AK886" s="13">
        <f t="shared" si="1090"/>
        <v>9.2901022526124734E-4</v>
      </c>
      <c r="AL886" s="13">
        <f t="shared" si="1091"/>
        <v>9.6559444345034791E-6</v>
      </c>
      <c r="AM886" s="13">
        <f t="shared" si="1092"/>
        <v>1.3110022963394323E-3</v>
      </c>
      <c r="AN886" s="13">
        <f t="shared" si="1093"/>
        <v>1.2790218469353907E-3</v>
      </c>
      <c r="AO886" s="13">
        <f t="shared" si="1094"/>
        <v>6.2391076259200797E-4</v>
      </c>
      <c r="AP886" s="13">
        <f t="shared" si="1095"/>
        <v>2.0289705012250378E-4</v>
      </c>
      <c r="AQ886" s="13">
        <f t="shared" si="1096"/>
        <v>4.9486900310935348E-5</v>
      </c>
      <c r="AR886" s="13">
        <f t="shared" si="1097"/>
        <v>9.8906906859437364E-4</v>
      </c>
      <c r="AS886" s="13">
        <f t="shared" si="1098"/>
        <v>1.0208842343864869E-3</v>
      </c>
      <c r="AT886" s="13">
        <f t="shared" si="1099"/>
        <v>5.2686139578706273E-4</v>
      </c>
      <c r="AU886" s="13">
        <f t="shared" si="1100"/>
        <v>1.8126960989362911E-4</v>
      </c>
      <c r="AV886" s="13">
        <f t="shared" si="1101"/>
        <v>4.6775117327445101E-5</v>
      </c>
      <c r="AW886" s="13">
        <f t="shared" si="1102"/>
        <v>2.7009506195704113E-7</v>
      </c>
      <c r="AX886" s="13">
        <f t="shared" si="1103"/>
        <v>2.2552883616770787E-4</v>
      </c>
      <c r="AY886" s="13">
        <f t="shared" si="1104"/>
        <v>2.2002730992755367E-4</v>
      </c>
      <c r="AZ886" s="13">
        <f t="shared" si="1105"/>
        <v>1.0732999366421504E-4</v>
      </c>
      <c r="BA886" s="13">
        <f t="shared" si="1106"/>
        <v>3.4903932436851995E-5</v>
      </c>
      <c r="BB886" s="13">
        <f t="shared" si="1107"/>
        <v>8.5131224131608996E-6</v>
      </c>
      <c r="BC886" s="13">
        <f t="shared" si="1108"/>
        <v>1.661090843619543E-6</v>
      </c>
      <c r="BD886" s="13">
        <f t="shared" si="1109"/>
        <v>1.6082363730311234E-4</v>
      </c>
      <c r="BE886" s="13">
        <f t="shared" si="1110"/>
        <v>1.6599681564480367E-4</v>
      </c>
      <c r="BF886" s="13">
        <f t="shared" si="1111"/>
        <v>8.5668199234546457E-5</v>
      </c>
      <c r="BG886" s="13">
        <f t="shared" si="1112"/>
        <v>2.9474623078689524E-5</v>
      </c>
      <c r="BH886" s="13">
        <f t="shared" si="1113"/>
        <v>7.6056816887118951E-6</v>
      </c>
      <c r="BI886" s="13">
        <f t="shared" si="1114"/>
        <v>1.5700663936043622E-6</v>
      </c>
      <c r="BJ886" s="14">
        <f t="shared" si="1115"/>
        <v>0.36087834482520798</v>
      </c>
      <c r="BK886" s="14">
        <f t="shared" si="1116"/>
        <v>0.30783433023665102</v>
      </c>
      <c r="BL886" s="14">
        <f t="shared" si="1117"/>
        <v>0.31055155272353391</v>
      </c>
      <c r="BM886" s="14">
        <f t="shared" si="1118"/>
        <v>0.32525490450752276</v>
      </c>
      <c r="BN886" s="14">
        <f t="shared" si="1119"/>
        <v>0.67457253532576533</v>
      </c>
    </row>
    <row r="887" spans="1:66" x14ac:dyDescent="0.25">
      <c r="A887" t="s">
        <v>337</v>
      </c>
      <c r="B887" t="s">
        <v>408</v>
      </c>
      <c r="C887" t="s">
        <v>367</v>
      </c>
      <c r="D887" s="11">
        <v>44450</v>
      </c>
      <c r="E887" s="10">
        <f>VLOOKUP(A887,home!$A$2:$E$405,3,FALSE)</f>
        <v>1.4091</v>
      </c>
      <c r="F887" s="10">
        <f>VLOOKUP(B887,home!$B$2:$E$405,3,FALSE)</f>
        <v>0.6452</v>
      </c>
      <c r="G887" s="10">
        <f>VLOOKUP(C887,away!$B$2:$E$405,4,FALSE)</f>
        <v>1.3548</v>
      </c>
      <c r="H887" s="10">
        <f>VLOOKUP(A887,away!$A$2:$E$405,3,FALSE)</f>
        <v>1.1182000000000001</v>
      </c>
      <c r="I887" s="10">
        <f>VLOOKUP(C887,away!$B$2:$E$405,3,FALSE)</f>
        <v>0.97560000000000002</v>
      </c>
      <c r="J887" s="10">
        <f>VLOOKUP(B887,home!$B$2:$E$405,4,FALSE)</f>
        <v>0.97560000000000002</v>
      </c>
      <c r="K887" s="12">
        <f t="shared" si="1064"/>
        <v>1.2317182083359999</v>
      </c>
      <c r="L887" s="12">
        <f t="shared" si="1065"/>
        <v>1.064297571552</v>
      </c>
      <c r="M887" s="13">
        <f t="shared" si="1066"/>
        <v>0.10065909383718338</v>
      </c>
      <c r="N887" s="13">
        <f t="shared" si="1067"/>
        <v>0.12398363871386081</v>
      </c>
      <c r="O887" s="13">
        <f t="shared" si="1068"/>
        <v>0.10713122912553917</v>
      </c>
      <c r="P887" s="13">
        <f t="shared" si="1069"/>
        <v>0.13195548559534259</v>
      </c>
      <c r="Q887" s="13">
        <f t="shared" si="1070"/>
        <v>7.6356452669807284E-2</v>
      </c>
      <c r="R887" s="13">
        <f t="shared" si="1071"/>
        <v>5.7009753497846115E-2</v>
      </c>
      <c r="S887" s="13">
        <f t="shared" si="1072"/>
        <v>4.3245596386122541E-2</v>
      </c>
      <c r="T887" s="13">
        <f t="shared" si="1073"/>
        <v>8.1265987148801122E-2</v>
      </c>
      <c r="U887" s="13">
        <f t="shared" si="1074"/>
        <v>7.0219951436044023E-2</v>
      </c>
      <c r="V887" s="13">
        <f t="shared" si="1075"/>
        <v>6.2990319916640565E-3</v>
      </c>
      <c r="W887" s="13">
        <f t="shared" si="1076"/>
        <v>3.1349877692449207E-2</v>
      </c>
      <c r="X887" s="13">
        <f t="shared" si="1077"/>
        <v>3.336559869652591E-2</v>
      </c>
      <c r="Y887" s="13">
        <f t="shared" si="1078"/>
        <v>1.7755462833045549E-2</v>
      </c>
      <c r="Z887" s="13">
        <f t="shared" si="1079"/>
        <v>2.0225114067511919E-2</v>
      </c>
      <c r="AA887" s="13">
        <f t="shared" si="1080"/>
        <v>2.4911641262627005E-2</v>
      </c>
      <c r="AB887" s="13">
        <f t="shared" si="1081"/>
        <v>1.5342061071356054E-2</v>
      </c>
      <c r="AC887" s="13">
        <f t="shared" si="1082"/>
        <v>5.1609335130284263E-4</v>
      </c>
      <c r="AD887" s="13">
        <f t="shared" si="1083"/>
        <v>9.6535537957240652E-3</v>
      </c>
      <c r="AE887" s="13">
        <f t="shared" si="1084"/>
        <v>1.0274253861635715E-2</v>
      </c>
      <c r="AF887" s="13">
        <f t="shared" si="1085"/>
        <v>5.4674317172238246E-3</v>
      </c>
      <c r="AG887" s="13">
        <f t="shared" si="1086"/>
        <v>1.9396580997558992E-3</v>
      </c>
      <c r="AH887" s="13">
        <f t="shared" si="1087"/>
        <v>5.3813849466037818E-3</v>
      </c>
      <c r="AI887" s="13">
        <f t="shared" si="1088"/>
        <v>6.6283498247971303E-3</v>
      </c>
      <c r="AJ887" s="13">
        <f t="shared" si="1089"/>
        <v>4.0821295852116806E-3</v>
      </c>
      <c r="AK887" s="13">
        <f t="shared" si="1090"/>
        <v>1.6760111129641034E-3</v>
      </c>
      <c r="AL887" s="13">
        <f t="shared" si="1091"/>
        <v>2.7062174389866323E-5</v>
      </c>
      <c r="AM887" s="13">
        <f t="shared" si="1092"/>
        <v>2.3780915970688884E-3</v>
      </c>
      <c r="AN887" s="13">
        <f t="shared" si="1093"/>
        <v>2.5309971116886354E-3</v>
      </c>
      <c r="AO887" s="13">
        <f t="shared" si="1094"/>
        <v>1.3468670397876704E-3</v>
      </c>
      <c r="AP887" s="13">
        <f t="shared" si="1095"/>
        <v>4.7782243988314942E-4</v>
      </c>
      <c r="AQ887" s="13">
        <f t="shared" si="1096"/>
        <v>1.2713631560017186E-4</v>
      </c>
      <c r="AR887" s="13">
        <f t="shared" si="1097"/>
        <v>1.1454789860513791E-3</v>
      </c>
      <c r="AS887" s="13">
        <f t="shared" si="1098"/>
        <v>1.4109073243857425E-3</v>
      </c>
      <c r="AT887" s="13">
        <f t="shared" si="1099"/>
        <v>8.689201208602732E-4</v>
      </c>
      <c r="AU887" s="13">
        <f t="shared" si="1100"/>
        <v>3.5675491148437212E-4</v>
      </c>
      <c r="AV887" s="13">
        <f t="shared" si="1101"/>
        <v>1.0985538009714976E-4</v>
      </c>
      <c r="AW887" s="13">
        <f t="shared" si="1102"/>
        <v>9.8545006018498102E-7</v>
      </c>
      <c r="AX887" s="13">
        <f t="shared" si="1103"/>
        <v>4.8818978686676395E-4</v>
      </c>
      <c r="AY887" s="13">
        <f t="shared" si="1104"/>
        <v>5.1957920461878529E-4</v>
      </c>
      <c r="AZ887" s="13">
        <f t="shared" si="1105"/>
        <v>2.7649344285234648E-4</v>
      </c>
      <c r="BA887" s="13">
        <f t="shared" si="1106"/>
        <v>9.8090433259267999E-5</v>
      </c>
      <c r="BB887" s="13">
        <f t="shared" si="1107"/>
        <v>2.6099352477580616E-5</v>
      </c>
      <c r="BC887" s="13">
        <f t="shared" si="1108"/>
        <v>5.5554954921937467E-6</v>
      </c>
      <c r="BD887" s="13">
        <f t="shared" si="1109"/>
        <v>2.0318841718638828E-4</v>
      </c>
      <c r="BE887" s="13">
        <f t="shared" si="1110"/>
        <v>2.5027087317144587E-4</v>
      </c>
      <c r="BF887" s="13">
        <f t="shared" si="1111"/>
        <v>1.5413159575070981E-4</v>
      </c>
      <c r="BG887" s="13">
        <f t="shared" si="1112"/>
        <v>6.3282230988677643E-5</v>
      </c>
      <c r="BH887" s="13">
        <f t="shared" si="1113"/>
        <v>1.9486469043219726E-5</v>
      </c>
      <c r="BI887" s="13">
        <f t="shared" si="1114"/>
        <v>4.8003677473419072E-6</v>
      </c>
      <c r="BJ887" s="14">
        <f t="shared" si="1115"/>
        <v>0.39968683744842476</v>
      </c>
      <c r="BK887" s="14">
        <f t="shared" si="1116"/>
        <v>0.28322194254062399</v>
      </c>
      <c r="BL887" s="14">
        <f t="shared" si="1117"/>
        <v>0.2969695885397558</v>
      </c>
      <c r="BM887" s="14">
        <f t="shared" si="1118"/>
        <v>0.40248923540217857</v>
      </c>
      <c r="BN887" s="14">
        <f t="shared" si="1119"/>
        <v>0.59709565343957938</v>
      </c>
    </row>
    <row r="888" spans="1:66" x14ac:dyDescent="0.25">
      <c r="A888" t="s">
        <v>337</v>
      </c>
      <c r="B888" t="s">
        <v>411</v>
      </c>
      <c r="C888" t="s">
        <v>338</v>
      </c>
      <c r="D888" s="11">
        <v>44450</v>
      </c>
      <c r="E888" s="10">
        <f>VLOOKUP(A888,home!$A$2:$E$405,3,FALSE)</f>
        <v>1.4091</v>
      </c>
      <c r="F888" s="10">
        <f>VLOOKUP(B888,home!$B$2:$E$405,3,FALSE)</f>
        <v>1.4582999999999999</v>
      </c>
      <c r="G888" s="10">
        <f>VLOOKUP(C888,away!$B$2:$E$405,4,FALSE)</f>
        <v>0.8387</v>
      </c>
      <c r="H888" s="10">
        <f>VLOOKUP(A888,away!$A$2:$E$405,3,FALSE)</f>
        <v>1.1182000000000001</v>
      </c>
      <c r="I888" s="10">
        <f>VLOOKUP(C888,away!$B$2:$E$405,3,FALSE)</f>
        <v>1.1382000000000001</v>
      </c>
      <c r="J888" s="10">
        <f>VLOOKUP(B888,home!$B$2:$E$405,4,FALSE)</f>
        <v>0.33560000000000001</v>
      </c>
      <c r="K888" s="12">
        <f t="shared" si="1064"/>
        <v>1.7234366875109999</v>
      </c>
      <c r="L888" s="12">
        <f t="shared" si="1065"/>
        <v>0.42712994654400011</v>
      </c>
      <c r="M888" s="13">
        <f t="shared" si="1066"/>
        <v>0.11641817257932909</v>
      </c>
      <c r="N888" s="13">
        <f t="shared" si="1067"/>
        <v>0.20063934971620281</v>
      </c>
      <c r="O888" s="13">
        <f t="shared" si="1068"/>
        <v>4.9725687830559008E-2</v>
      </c>
      <c r="P888" s="13">
        <f t="shared" si="1069"/>
        <v>8.5699074718904644E-2</v>
      </c>
      <c r="Q888" s="13">
        <f t="shared" si="1070"/>
        <v>0.17289460812962684</v>
      </c>
      <c r="R888" s="13">
        <f t="shared" si="1071"/>
        <v>1.0619665192465152E-2</v>
      </c>
      <c r="S888" s="13">
        <f t="shared" si="1072"/>
        <v>1.5771445395846309E-2</v>
      </c>
      <c r="T888" s="13">
        <f t="shared" si="1073"/>
        <v>7.384846472815336E-2</v>
      </c>
      <c r="U888" s="13">
        <f t="shared" si="1074"/>
        <v>1.8302320601778003E-2</v>
      </c>
      <c r="V888" s="13">
        <f t="shared" si="1075"/>
        <v>1.2899840553317573E-3</v>
      </c>
      <c r="W888" s="13">
        <f t="shared" si="1076"/>
        <v>9.9324303574478828E-2</v>
      </c>
      <c r="X888" s="13">
        <f t="shared" si="1077"/>
        <v>4.2424384476287179E-2</v>
      </c>
      <c r="Y888" s="13">
        <f t="shared" si="1078"/>
        <v>9.0603625367593251E-3</v>
      </c>
      <c r="Z888" s="13">
        <f t="shared" si="1079"/>
        <v>1.5119923419909399E-3</v>
      </c>
      <c r="AA888" s="13">
        <f t="shared" si="1080"/>
        <v>2.6058230734228639E-3</v>
      </c>
      <c r="AB888" s="13">
        <f t="shared" si="1081"/>
        <v>2.2454855429498172E-3</v>
      </c>
      <c r="AC888" s="13">
        <f t="shared" si="1082"/>
        <v>5.9349862168608835E-5</v>
      </c>
      <c r="AD888" s="13">
        <f t="shared" si="1083"/>
        <v>4.2794787185434217E-2</v>
      </c>
      <c r="AE888" s="13">
        <f t="shared" si="1084"/>
        <v>1.8278935162876379E-2</v>
      </c>
      <c r="AF888" s="13">
        <f t="shared" si="1085"/>
        <v>3.9037402995003153E-3</v>
      </c>
      <c r="AG888" s="13">
        <f t="shared" si="1086"/>
        <v>5.5580146181574296E-4</v>
      </c>
      <c r="AH888" s="13">
        <f t="shared" si="1087"/>
        <v>1.6145430205238186E-4</v>
      </c>
      <c r="AI888" s="13">
        <f t="shared" si="1088"/>
        <v>2.7825626751355742E-4</v>
      </c>
      <c r="AJ888" s="13">
        <f t="shared" si="1089"/>
        <v>2.3977852998137005E-4</v>
      </c>
      <c r="AK888" s="13">
        <f t="shared" si="1090"/>
        <v>1.3774770514911645E-4</v>
      </c>
      <c r="AL888" s="13">
        <f t="shared" si="1091"/>
        <v>1.7475719330943698E-6</v>
      </c>
      <c r="AM888" s="13">
        <f t="shared" si="1092"/>
        <v>1.475082125392059E-2</v>
      </c>
      <c r="AN888" s="13">
        <f t="shared" si="1093"/>
        <v>6.300517493667202E-3</v>
      </c>
      <c r="AO888" s="13">
        <f t="shared" si="1094"/>
        <v>1.3455698501348048E-3</v>
      </c>
      <c r="AP888" s="13">
        <f t="shared" si="1095"/>
        <v>1.9157772605309917E-4</v>
      </c>
      <c r="AQ888" s="13">
        <f t="shared" si="1096"/>
        <v>2.0457145972020327E-5</v>
      </c>
      <c r="AR888" s="13">
        <f t="shared" si="1097"/>
        <v>1.379239348098654E-5</v>
      </c>
      <c r="AS888" s="13">
        <f t="shared" si="1098"/>
        <v>2.3770316933719751E-5</v>
      </c>
      <c r="AT888" s="13">
        <f t="shared" si="1099"/>
        <v>2.0483318138668303E-5</v>
      </c>
      <c r="AU888" s="13">
        <f t="shared" si="1100"/>
        <v>1.1767233987380159E-5</v>
      </c>
      <c r="AV888" s="13">
        <f t="shared" si="1101"/>
        <v>5.0700206910943327E-6</v>
      </c>
      <c r="AW888" s="13">
        <f t="shared" si="1102"/>
        <v>3.5734516917370636E-8</v>
      </c>
      <c r="AX888" s="13">
        <f t="shared" si="1103"/>
        <v>4.2370177533206177E-3</v>
      </c>
      <c r="AY888" s="13">
        <f t="shared" si="1104"/>
        <v>1.8097571664818148E-3</v>
      </c>
      <c r="AZ888" s="13">
        <f t="shared" si="1105"/>
        <v>3.8650074088849933E-4</v>
      </c>
      <c r="BA888" s="13">
        <f t="shared" si="1106"/>
        <v>5.5028680264973721E-5</v>
      </c>
      <c r="BB888" s="13">
        <f t="shared" si="1107"/>
        <v>5.8760993149912736E-6</v>
      </c>
      <c r="BC888" s="13">
        <f t="shared" si="1108"/>
        <v>5.0197159725989153E-7</v>
      </c>
      <c r="BD888" s="13">
        <f t="shared" si="1109"/>
        <v>9.8185738170793273E-7</v>
      </c>
      <c r="BE888" s="13">
        <f t="shared" si="1110"/>
        <v>1.6921690335389426E-6</v>
      </c>
      <c r="BF888" s="13">
        <f t="shared" si="1111"/>
        <v>1.458173096935523E-6</v>
      </c>
      <c r="BG888" s="13">
        <f t="shared" si="1112"/>
        <v>8.3768967066673801E-7</v>
      </c>
      <c r="BH888" s="13">
        <f t="shared" si="1113"/>
        <v>3.6092627779401608E-7</v>
      </c>
      <c r="BI888" s="13">
        <f t="shared" si="1114"/>
        <v>1.2440671772739882E-7</v>
      </c>
      <c r="BJ888" s="14">
        <f t="shared" si="1115"/>
        <v>0.69282836315275087</v>
      </c>
      <c r="BK888" s="14">
        <f t="shared" si="1116"/>
        <v>0.22104953134999528</v>
      </c>
      <c r="BL888" s="14">
        <f t="shared" si="1117"/>
        <v>8.439655755128149E-2</v>
      </c>
      <c r="BM888" s="14">
        <f t="shared" si="1118"/>
        <v>0.36198016479696626</v>
      </c>
      <c r="BN888" s="14">
        <f t="shared" si="1119"/>
        <v>0.63599655816708756</v>
      </c>
    </row>
    <row r="889" spans="1:66" x14ac:dyDescent="0.25">
      <c r="A889" t="s">
        <v>344</v>
      </c>
      <c r="B889" t="s">
        <v>345</v>
      </c>
      <c r="C889" t="s">
        <v>370</v>
      </c>
      <c r="D889" s="11">
        <v>44450</v>
      </c>
      <c r="E889" s="10">
        <f>VLOOKUP(A889,home!$A$2:$E$405,3,FALSE)</f>
        <v>1.3090999999999999</v>
      </c>
      <c r="F889" s="10">
        <f>VLOOKUP(B889,home!$B$2:$E$405,3,FALSE)</f>
        <v>0.55559999999999998</v>
      </c>
      <c r="G889" s="10">
        <f>VLOOKUP(C889,away!$B$2:$E$405,4,FALSE)</f>
        <v>0.90280000000000005</v>
      </c>
      <c r="H889" s="10">
        <f>VLOOKUP(A889,away!$A$2:$E$405,3,FALSE)</f>
        <v>1.3545</v>
      </c>
      <c r="I889" s="10">
        <f>VLOOKUP(C889,away!$B$2:$E$405,3,FALSE)</f>
        <v>0.4027</v>
      </c>
      <c r="J889" s="10">
        <f>VLOOKUP(B889,home!$B$2:$E$405,4,FALSE)</f>
        <v>1.0739000000000001</v>
      </c>
      <c r="K889" s="12">
        <f t="shared" si="1064"/>
        <v>0.6566389046879999</v>
      </c>
      <c r="L889" s="12">
        <f t="shared" si="1065"/>
        <v>0.58576643338500012</v>
      </c>
      <c r="M889" s="13">
        <f t="shared" si="1066"/>
        <v>0.2886889875292003</v>
      </c>
      <c r="N889" s="13">
        <f t="shared" si="1067"/>
        <v>0.18956442056666176</v>
      </c>
      <c r="O889" s="13">
        <f t="shared" si="1068"/>
        <v>0.16910431858250644</v>
      </c>
      <c r="P889" s="13">
        <f t="shared" si="1069"/>
        <v>0.1110404745320276</v>
      </c>
      <c r="Q889" s="13">
        <f t="shared" si="1070"/>
        <v>6.2237686744354065E-2</v>
      </c>
      <c r="R889" s="13">
        <f t="shared" si="1071"/>
        <v>4.9527816783037797E-2</v>
      </c>
      <c r="S889" s="13">
        <f t="shared" si="1072"/>
        <v>1.0677569561820158E-2</v>
      </c>
      <c r="T889" s="13">
        <f t="shared" si="1073"/>
        <v>3.6456747786373173E-2</v>
      </c>
      <c r="U889" s="13">
        <f t="shared" si="1074"/>
        <v>3.2521891364001874E-2</v>
      </c>
      <c r="V889" s="13">
        <f t="shared" si="1075"/>
        <v>4.5633207061758399E-4</v>
      </c>
      <c r="W889" s="13">
        <f t="shared" si="1076"/>
        <v>1.3622562151375837E-2</v>
      </c>
      <c r="X889" s="13">
        <f t="shared" si="1077"/>
        <v>7.9796396449769175E-3</v>
      </c>
      <c r="Y889" s="13">
        <f t="shared" si="1078"/>
        <v>2.337102527267839E-3</v>
      </c>
      <c r="Z889" s="13">
        <f t="shared" si="1079"/>
        <v>9.6705775301152673E-3</v>
      </c>
      <c r="AA889" s="13">
        <f t="shared" si="1080"/>
        <v>6.3500774370752727E-3</v>
      </c>
      <c r="AB889" s="13">
        <f t="shared" si="1081"/>
        <v>2.084853946482544E-3</v>
      </c>
      <c r="AC889" s="13">
        <f t="shared" si="1082"/>
        <v>1.0970138248786236E-5</v>
      </c>
      <c r="AD889" s="13">
        <f t="shared" si="1083"/>
        <v>2.2362760725309076E-3</v>
      </c>
      <c r="AE889" s="13">
        <f t="shared" si="1084"/>
        <v>1.3099354590706456E-3</v>
      </c>
      <c r="AF889" s="13">
        <f t="shared" si="1085"/>
        <v>3.8365811091217744E-4</v>
      </c>
      <c r="AG889" s="13">
        <f t="shared" si="1086"/>
        <v>7.491134775608432E-5</v>
      </c>
      <c r="AH889" s="13">
        <f t="shared" si="1087"/>
        <v>1.4161749271471857E-3</v>
      </c>
      <c r="AI889" s="13">
        <f t="shared" si="1088"/>
        <v>9.2991555300853612E-4</v>
      </c>
      <c r="AJ889" s="13">
        <f t="shared" si="1089"/>
        <v>3.0530936508993043E-4</v>
      </c>
      <c r="AK889" s="13">
        <f t="shared" si="1090"/>
        <v>6.6826002361213547E-5</v>
      </c>
      <c r="AL889" s="13">
        <f t="shared" si="1091"/>
        <v>1.6878085544623828E-7</v>
      </c>
      <c r="AM889" s="13">
        <f t="shared" si="1092"/>
        <v>2.936851741693356E-4</v>
      </c>
      <c r="AN889" s="13">
        <f t="shared" si="1093"/>
        <v>1.7203091701122427E-4</v>
      </c>
      <c r="AO889" s="13">
        <f t="shared" si="1094"/>
        <v>5.0384968344807894E-5</v>
      </c>
      <c r="AP889" s="13">
        <f t="shared" si="1095"/>
        <v>9.8379410678514183E-6</v>
      </c>
      <c r="AQ889" s="13">
        <f t="shared" si="1096"/>
        <v>1.4406839127917862E-6</v>
      </c>
      <c r="AR889" s="13">
        <f t="shared" si="1097"/>
        <v>1.6590954722485395E-4</v>
      </c>
      <c r="AS889" s="13">
        <f t="shared" si="1098"/>
        <v>1.0894266336701009E-4</v>
      </c>
      <c r="AT889" s="13">
        <f t="shared" si="1099"/>
        <v>3.5767995573553493E-5</v>
      </c>
      <c r="AU889" s="13">
        <f t="shared" si="1100"/>
        <v>7.8288858121011335E-6</v>
      </c>
      <c r="AV889" s="13">
        <f t="shared" si="1101"/>
        <v>1.2851877511463774E-6</v>
      </c>
      <c r="AW889" s="13">
        <f t="shared" si="1102"/>
        <v>1.8033157452279727E-9</v>
      </c>
      <c r="AX889" s="13">
        <f t="shared" si="1103"/>
        <v>3.2140851848276156E-5</v>
      </c>
      <c r="AY889" s="13">
        <f t="shared" si="1104"/>
        <v>1.8827032153120411E-5</v>
      </c>
      <c r="AZ889" s="13">
        <f t="shared" si="1105"/>
        <v>5.5141217377790321E-6</v>
      </c>
      <c r="BA889" s="13">
        <f t="shared" si="1106"/>
        <v>1.076662474529841E-6</v>
      </c>
      <c r="BB889" s="13">
        <f t="shared" si="1107"/>
        <v>1.5766818441620334E-7</v>
      </c>
      <c r="BC889" s="13">
        <f t="shared" si="1108"/>
        <v>1.8471346008753584E-8</v>
      </c>
      <c r="BD889" s="13">
        <f t="shared" si="1109"/>
        <v>1.6197373957070477E-5</v>
      </c>
      <c r="BE889" s="13">
        <f t="shared" si="1110"/>
        <v>1.0635825893992693E-5</v>
      </c>
      <c r="BF889" s="13">
        <f t="shared" si="1111"/>
        <v>3.4919485327418144E-6</v>
      </c>
      <c r="BG889" s="13">
        <f t="shared" si="1112"/>
        <v>7.6431641992215131E-7</v>
      </c>
      <c r="BH889" s="13">
        <f t="shared" si="1113"/>
        <v>1.2546997420318368E-7</v>
      </c>
      <c r="BI889" s="13">
        <f t="shared" si="1114"/>
        <v>1.6477693286402034E-8</v>
      </c>
      <c r="BJ889" s="14">
        <f t="shared" si="1115"/>
        <v>0.31678805490352951</v>
      </c>
      <c r="BK889" s="14">
        <f t="shared" si="1116"/>
        <v>0.41089332964492298</v>
      </c>
      <c r="BL889" s="14">
        <f t="shared" si="1117"/>
        <v>0.26265814965291062</v>
      </c>
      <c r="BM889" s="14">
        <f t="shared" si="1118"/>
        <v>0.12982758176485318</v>
      </c>
      <c r="BN889" s="14">
        <f t="shared" si="1119"/>
        <v>0.87016370473778781</v>
      </c>
    </row>
    <row r="890" spans="1:66" x14ac:dyDescent="0.25">
      <c r="A890" t="s">
        <v>344</v>
      </c>
      <c r="B890" t="s">
        <v>350</v>
      </c>
      <c r="C890" t="s">
        <v>421</v>
      </c>
      <c r="D890" s="11">
        <v>44450</v>
      </c>
      <c r="E890" s="10">
        <f>VLOOKUP(A890,home!$A$2:$E$405,3,FALSE)</f>
        <v>1.3090999999999999</v>
      </c>
      <c r="F890" s="10">
        <f>VLOOKUP(B890,home!$B$2:$E$405,3,FALSE)</f>
        <v>1.0417000000000001</v>
      </c>
      <c r="G890" s="10">
        <f>VLOOKUP(C890,away!$B$2:$E$405,4,FALSE)</f>
        <v>1.5278</v>
      </c>
      <c r="H890" s="10">
        <f>VLOOKUP(A890,away!$A$2:$E$405,3,FALSE)</f>
        <v>1.3545</v>
      </c>
      <c r="I890" s="10">
        <f>VLOOKUP(C890,away!$B$2:$E$405,3,FALSE)</f>
        <v>0.67120000000000002</v>
      </c>
      <c r="J890" s="10">
        <f>VLOOKUP(B890,home!$B$2:$E$405,4,FALSE)</f>
        <v>1.2081</v>
      </c>
      <c r="K890" s="12">
        <f t="shared" si="1064"/>
        <v>2.0834447722660001</v>
      </c>
      <c r="L890" s="12">
        <f t="shared" si="1065"/>
        <v>1.09833251724</v>
      </c>
      <c r="M890" s="13">
        <f t="shared" si="1066"/>
        <v>4.15118110133431E-2</v>
      </c>
      <c r="N890" s="13">
        <f t="shared" si="1067"/>
        <v>8.6487565643043857E-2</v>
      </c>
      <c r="O890" s="13">
        <f t="shared" si="1068"/>
        <v>4.5593771885476288E-2</v>
      </c>
      <c r="P890" s="13">
        <f t="shared" si="1069"/>
        <v>9.4992105682684097E-2</v>
      </c>
      <c r="Q890" s="13">
        <f t="shared" si="1070"/>
        <v>9.0096033252506133E-2</v>
      </c>
      <c r="R890" s="13">
        <f t="shared" si="1071"/>
        <v>2.5038561122720751E-2</v>
      </c>
      <c r="S890" s="13">
        <f t="shared" si="1072"/>
        <v>5.434296843330811E-2</v>
      </c>
      <c r="T890" s="13">
        <f t="shared" si="1073"/>
        <v>9.895540299556381E-2</v>
      </c>
      <c r="U890" s="13">
        <f t="shared" si="1074"/>
        <v>5.2166459276195259E-2</v>
      </c>
      <c r="V890" s="13">
        <f t="shared" si="1075"/>
        <v>1.3817093054066264E-2</v>
      </c>
      <c r="W890" s="13">
        <f t="shared" si="1076"/>
        <v>6.2570036493945852E-2</v>
      </c>
      <c r="X890" s="13">
        <f t="shared" si="1077"/>
        <v>6.8722705686194221E-2</v>
      </c>
      <c r="Y890" s="13">
        <f t="shared" si="1078"/>
        <v>3.7740191163930674E-2</v>
      </c>
      <c r="Z890" s="13">
        <f t="shared" si="1079"/>
        <v>9.1668886219951635E-3</v>
      </c>
      <c r="AA890" s="13">
        <f t="shared" si="1080"/>
        <v>1.90987061774405E-2</v>
      </c>
      <c r="AB890" s="13">
        <f t="shared" si="1081"/>
        <v>1.9895549771216391E-2</v>
      </c>
      <c r="AC890" s="13">
        <f t="shared" si="1082"/>
        <v>1.9761164527329683E-3</v>
      </c>
      <c r="AD890" s="13">
        <f t="shared" si="1083"/>
        <v>3.2590303858451089E-2</v>
      </c>
      <c r="AE890" s="13">
        <f t="shared" si="1084"/>
        <v>3.5794990474469074E-2</v>
      </c>
      <c r="AF890" s="13">
        <f t="shared" si="1085"/>
        <v>1.9657400996202716E-2</v>
      </c>
      <c r="AG890" s="13">
        <f t="shared" si="1086"/>
        <v>7.1967875728518064E-3</v>
      </c>
      <c r="AH890" s="13">
        <f t="shared" si="1087"/>
        <v>2.5170729638636655E-3</v>
      </c>
      <c r="AI890" s="13">
        <f t="shared" si="1088"/>
        <v>5.2441825079738401E-3</v>
      </c>
      <c r="AJ890" s="13">
        <f t="shared" si="1089"/>
        <v>5.4629823155234502E-3</v>
      </c>
      <c r="AK890" s="13">
        <f t="shared" si="1090"/>
        <v>3.7939406487529793E-3</v>
      </c>
      <c r="AL890" s="13">
        <f t="shared" si="1091"/>
        <v>1.8087908798675525E-4</v>
      </c>
      <c r="AM890" s="13">
        <f t="shared" si="1092"/>
        <v>1.358001964009008E-2</v>
      </c>
      <c r="AN890" s="13">
        <f t="shared" si="1093"/>
        <v>1.4915377155468777E-2</v>
      </c>
      <c r="AO890" s="13">
        <f t="shared" si="1094"/>
        <v>8.1910218683750053E-3</v>
      </c>
      <c r="AP890" s="13">
        <f t="shared" si="1095"/>
        <v>2.9988218891534033E-3</v>
      </c>
      <c r="AQ890" s="13">
        <f t="shared" si="1096"/>
        <v>8.2342589856706724E-4</v>
      </c>
      <c r="AR890" s="13">
        <f t="shared" si="1097"/>
        <v>5.5291661689542556E-4</v>
      </c>
      <c r="AS890" s="13">
        <f t="shared" si="1098"/>
        <v>1.1519712349697773E-3</v>
      </c>
      <c r="AT890" s="13">
        <f t="shared" si="1099"/>
        <v>1.2000342236492955E-3</v>
      </c>
      <c r="AU890" s="13">
        <f t="shared" si="1100"/>
        <v>8.3340167660080392E-4</v>
      </c>
      <c r="AV890" s="13">
        <f t="shared" si="1101"/>
        <v>4.3408659157791624E-4</v>
      </c>
      <c r="AW890" s="13">
        <f t="shared" si="1102"/>
        <v>1.1497454327116781E-5</v>
      </c>
      <c r="AX890" s="13">
        <f t="shared" si="1103"/>
        <v>4.7155368210692146E-3</v>
      </c>
      <c r="AY890" s="13">
        <f t="shared" si="1104"/>
        <v>5.1792274268228581E-3</v>
      </c>
      <c r="AZ890" s="13">
        <f t="shared" si="1105"/>
        <v>2.8442569485303982E-3</v>
      </c>
      <c r="BA890" s="13">
        <f t="shared" si="1106"/>
        <v>1.0413132979855849E-3</v>
      </c>
      <c r="BB890" s="13">
        <f t="shared" si="1107"/>
        <v>2.8592706395299834E-4</v>
      </c>
      <c r="BC890" s="13">
        <f t="shared" si="1108"/>
        <v>6.2808598379707857E-5</v>
      </c>
      <c r="BD890" s="13">
        <f t="shared" si="1109"/>
        <v>1.0121438327642955E-4</v>
      </c>
      <c r="BE890" s="13">
        <f t="shared" si="1110"/>
        <v>2.1087457771540443E-4</v>
      </c>
      <c r="BF890" s="13">
        <f t="shared" si="1111"/>
        <v>2.1967276827247989E-4</v>
      </c>
      <c r="BG890" s="13">
        <f t="shared" si="1112"/>
        <v>1.5255869355549953E-4</v>
      </c>
      <c r="BH890" s="13">
        <f t="shared" si="1113"/>
        <v>7.9461903137984066E-5</v>
      </c>
      <c r="BI890" s="13">
        <f t="shared" si="1114"/>
        <v>3.3110897337428043E-5</v>
      </c>
      <c r="BJ890" s="14">
        <f t="shared" si="1115"/>
        <v>0.59444915474555449</v>
      </c>
      <c r="BK890" s="14">
        <f t="shared" si="1116"/>
        <v>0.21200020115094412</v>
      </c>
      <c r="BL890" s="14">
        <f t="shared" si="1117"/>
        <v>0.18378053023615157</v>
      </c>
      <c r="BM890" s="14">
        <f t="shared" si="1118"/>
        <v>0.61050919618237554</v>
      </c>
      <c r="BN890" s="14">
        <f t="shared" si="1119"/>
        <v>0.3837198485997742</v>
      </c>
    </row>
    <row r="891" spans="1:66" x14ac:dyDescent="0.25">
      <c r="A891" t="s">
        <v>344</v>
      </c>
      <c r="B891" t="s">
        <v>505</v>
      </c>
      <c r="C891" t="s">
        <v>379</v>
      </c>
      <c r="D891" s="11">
        <v>44450</v>
      </c>
      <c r="E891" s="10">
        <f>VLOOKUP(A891,home!$A$2:$E$405,3,FALSE)</f>
        <v>1.3090999999999999</v>
      </c>
      <c r="F891" s="10" t="e">
        <f>VLOOKUP(B891,home!$B$2:$E$405,3,FALSE)</f>
        <v>#N/A</v>
      </c>
      <c r="G891" s="10">
        <f>VLOOKUP(C891,away!$B$2:$E$405,4,FALSE)</f>
        <v>0.90280000000000005</v>
      </c>
      <c r="H891" s="10">
        <f>VLOOKUP(A891,away!$A$2:$E$405,3,FALSE)</f>
        <v>1.3545</v>
      </c>
      <c r="I891" s="10">
        <f>VLOOKUP(C891,away!$B$2:$E$405,3,FALSE)</f>
        <v>1.0739000000000001</v>
      </c>
      <c r="J891" s="10" t="e">
        <f>VLOOKUP(B891,home!$B$2:$E$405,4,FALSE)</f>
        <v>#N/A</v>
      </c>
      <c r="K891" s="12" t="e">
        <f t="shared" si="1064"/>
        <v>#N/A</v>
      </c>
      <c r="L891" s="12" t="e">
        <f t="shared" si="1065"/>
        <v>#N/A</v>
      </c>
      <c r="M891" s="13" t="e">
        <f t="shared" si="1066"/>
        <v>#N/A</v>
      </c>
      <c r="N891" s="13" t="e">
        <f t="shared" si="1067"/>
        <v>#N/A</v>
      </c>
      <c r="O891" s="13" t="e">
        <f t="shared" si="1068"/>
        <v>#N/A</v>
      </c>
      <c r="P891" s="13" t="e">
        <f t="shared" si="1069"/>
        <v>#N/A</v>
      </c>
      <c r="Q891" s="13" t="e">
        <f t="shared" si="1070"/>
        <v>#N/A</v>
      </c>
      <c r="R891" s="13" t="e">
        <f t="shared" si="1071"/>
        <v>#N/A</v>
      </c>
      <c r="S891" s="13" t="e">
        <f t="shared" si="1072"/>
        <v>#N/A</v>
      </c>
      <c r="T891" s="13" t="e">
        <f t="shared" si="1073"/>
        <v>#N/A</v>
      </c>
      <c r="U891" s="13" t="e">
        <f t="shared" si="1074"/>
        <v>#N/A</v>
      </c>
      <c r="V891" s="13" t="e">
        <f t="shared" si="1075"/>
        <v>#N/A</v>
      </c>
      <c r="W891" s="13" t="e">
        <f t="shared" si="1076"/>
        <v>#N/A</v>
      </c>
      <c r="X891" s="13" t="e">
        <f t="shared" si="1077"/>
        <v>#N/A</v>
      </c>
      <c r="Y891" s="13" t="e">
        <f t="shared" si="1078"/>
        <v>#N/A</v>
      </c>
      <c r="Z891" s="13" t="e">
        <f t="shared" si="1079"/>
        <v>#N/A</v>
      </c>
      <c r="AA891" s="13" t="e">
        <f t="shared" si="1080"/>
        <v>#N/A</v>
      </c>
      <c r="AB891" s="13" t="e">
        <f t="shared" si="1081"/>
        <v>#N/A</v>
      </c>
      <c r="AC891" s="13" t="e">
        <f t="shared" si="1082"/>
        <v>#N/A</v>
      </c>
      <c r="AD891" s="13" t="e">
        <f t="shared" si="1083"/>
        <v>#N/A</v>
      </c>
      <c r="AE891" s="13" t="e">
        <f t="shared" si="1084"/>
        <v>#N/A</v>
      </c>
      <c r="AF891" s="13" t="e">
        <f t="shared" si="1085"/>
        <v>#N/A</v>
      </c>
      <c r="AG891" s="13" t="e">
        <f t="shared" si="1086"/>
        <v>#N/A</v>
      </c>
      <c r="AH891" s="13" t="e">
        <f t="shared" si="1087"/>
        <v>#N/A</v>
      </c>
      <c r="AI891" s="13" t="e">
        <f t="shared" si="1088"/>
        <v>#N/A</v>
      </c>
      <c r="AJ891" s="13" t="e">
        <f t="shared" si="1089"/>
        <v>#N/A</v>
      </c>
      <c r="AK891" s="13" t="e">
        <f t="shared" si="1090"/>
        <v>#N/A</v>
      </c>
      <c r="AL891" s="13" t="e">
        <f t="shared" si="1091"/>
        <v>#N/A</v>
      </c>
      <c r="AM891" s="13" t="e">
        <f t="shared" si="1092"/>
        <v>#N/A</v>
      </c>
      <c r="AN891" s="13" t="e">
        <f t="shared" si="1093"/>
        <v>#N/A</v>
      </c>
      <c r="AO891" s="13" t="e">
        <f t="shared" si="1094"/>
        <v>#N/A</v>
      </c>
      <c r="AP891" s="13" t="e">
        <f t="shared" si="1095"/>
        <v>#N/A</v>
      </c>
      <c r="AQ891" s="13" t="e">
        <f t="shared" si="1096"/>
        <v>#N/A</v>
      </c>
      <c r="AR891" s="13" t="e">
        <f t="shared" si="1097"/>
        <v>#N/A</v>
      </c>
      <c r="AS891" s="13" t="e">
        <f t="shared" si="1098"/>
        <v>#N/A</v>
      </c>
      <c r="AT891" s="13" t="e">
        <f t="shared" si="1099"/>
        <v>#N/A</v>
      </c>
      <c r="AU891" s="13" t="e">
        <f t="shared" si="1100"/>
        <v>#N/A</v>
      </c>
      <c r="AV891" s="13" t="e">
        <f t="shared" si="1101"/>
        <v>#N/A</v>
      </c>
      <c r="AW891" s="13" t="e">
        <f t="shared" si="1102"/>
        <v>#N/A</v>
      </c>
      <c r="AX891" s="13" t="e">
        <f t="shared" si="1103"/>
        <v>#N/A</v>
      </c>
      <c r="AY891" s="13" t="e">
        <f t="shared" si="1104"/>
        <v>#N/A</v>
      </c>
      <c r="AZ891" s="13" t="e">
        <f t="shared" si="1105"/>
        <v>#N/A</v>
      </c>
      <c r="BA891" s="13" t="e">
        <f t="shared" si="1106"/>
        <v>#N/A</v>
      </c>
      <c r="BB891" s="13" t="e">
        <f t="shared" si="1107"/>
        <v>#N/A</v>
      </c>
      <c r="BC891" s="13" t="e">
        <f t="shared" si="1108"/>
        <v>#N/A</v>
      </c>
      <c r="BD891" s="13" t="e">
        <f t="shared" si="1109"/>
        <v>#N/A</v>
      </c>
      <c r="BE891" s="13" t="e">
        <f t="shared" si="1110"/>
        <v>#N/A</v>
      </c>
      <c r="BF891" s="13" t="e">
        <f t="shared" si="1111"/>
        <v>#N/A</v>
      </c>
      <c r="BG891" s="13" t="e">
        <f t="shared" si="1112"/>
        <v>#N/A</v>
      </c>
      <c r="BH891" s="13" t="e">
        <f t="shared" si="1113"/>
        <v>#N/A</v>
      </c>
      <c r="BI891" s="13" t="e">
        <f t="shared" si="1114"/>
        <v>#N/A</v>
      </c>
      <c r="BJ891" s="14" t="e">
        <f t="shared" si="1115"/>
        <v>#N/A</v>
      </c>
      <c r="BK891" s="14" t="e">
        <f t="shared" si="1116"/>
        <v>#N/A</v>
      </c>
      <c r="BL891" s="14" t="e">
        <f t="shared" si="1117"/>
        <v>#N/A</v>
      </c>
      <c r="BM891" s="14" t="e">
        <f t="shared" si="1118"/>
        <v>#N/A</v>
      </c>
      <c r="BN891" s="14" t="e">
        <f t="shared" si="1119"/>
        <v>#N/A</v>
      </c>
    </row>
    <row r="892" spans="1:66" x14ac:dyDescent="0.25">
      <c r="A892" t="s">
        <v>344</v>
      </c>
      <c r="B892" t="s">
        <v>422</v>
      </c>
      <c r="C892" t="s">
        <v>383</v>
      </c>
      <c r="D892" s="11">
        <v>44450</v>
      </c>
      <c r="E892" s="10">
        <f>VLOOKUP(A892,home!$A$2:$E$405,3,FALSE)</f>
        <v>1.3090999999999999</v>
      </c>
      <c r="F892" s="10">
        <f>VLOOKUP(B892,home!$B$2:$E$405,3,FALSE)</f>
        <v>0.625</v>
      </c>
      <c r="G892" s="10">
        <f>VLOOKUP(C892,away!$B$2:$E$405,4,FALSE)</f>
        <v>1.0323</v>
      </c>
      <c r="H892" s="10">
        <f>VLOOKUP(A892,away!$A$2:$E$405,3,FALSE)</f>
        <v>1.3545</v>
      </c>
      <c r="I892" s="10">
        <f>VLOOKUP(C892,away!$B$2:$E$405,3,FALSE)</f>
        <v>0.65039999999999998</v>
      </c>
      <c r="J892" s="10">
        <f>VLOOKUP(B892,home!$B$2:$E$405,4,FALSE)</f>
        <v>0.60399999999999998</v>
      </c>
      <c r="K892" s="12">
        <f t="shared" si="1064"/>
        <v>0.84461495624999994</v>
      </c>
      <c r="L892" s="12">
        <f t="shared" si="1065"/>
        <v>0.53210394719999998</v>
      </c>
      <c r="M892" s="13">
        <f t="shared" si="1066"/>
        <v>0.25240536226090604</v>
      </c>
      <c r="N892" s="13">
        <f t="shared" si="1067"/>
        <v>0.2131853440032605</v>
      </c>
      <c r="O892" s="13">
        <f t="shared" si="1068"/>
        <v>0.13430588955347397</v>
      </c>
      <c r="P892" s="13">
        <f t="shared" si="1069"/>
        <v>0.11343676302932475</v>
      </c>
      <c r="Q892" s="13">
        <f t="shared" si="1070"/>
        <v>9.0029764999227518E-2</v>
      </c>
      <c r="R892" s="13">
        <f t="shared" si="1071"/>
        <v>3.5732346981805378E-2</v>
      </c>
      <c r="S892" s="13">
        <f t="shared" si="1072"/>
        <v>1.2745271228895197E-2</v>
      </c>
      <c r="T892" s="13">
        <f t="shared" si="1073"/>
        <v>4.7905193321577361E-2</v>
      </c>
      <c r="U892" s="13">
        <f t="shared" si="1074"/>
        <v>3.0180074682747367E-2</v>
      </c>
      <c r="V892" s="13">
        <f t="shared" si="1075"/>
        <v>6.3644638009014408E-4</v>
      </c>
      <c r="W892" s="13">
        <f t="shared" si="1076"/>
        <v>2.5346828675340115E-2</v>
      </c>
      <c r="X892" s="13">
        <f t="shared" si="1077"/>
        <v>1.3487147587150619E-2</v>
      </c>
      <c r="Y892" s="13">
        <f t="shared" si="1078"/>
        <v>3.5882822337959005E-3</v>
      </c>
      <c r="Z892" s="13">
        <f t="shared" si="1079"/>
        <v>6.33777429057955E-3</v>
      </c>
      <c r="AA892" s="13">
        <f t="shared" si="1080"/>
        <v>5.3529789551602204E-3</v>
      </c>
      <c r="AB892" s="13">
        <f t="shared" si="1081"/>
        <v>2.2606030430099098E-3</v>
      </c>
      <c r="AC892" s="13">
        <f t="shared" si="1082"/>
        <v>1.7877100686486535E-5</v>
      </c>
      <c r="AD892" s="13">
        <f t="shared" si="1083"/>
        <v>5.3520776481746574E-3</v>
      </c>
      <c r="AE892" s="13">
        <f t="shared" si="1084"/>
        <v>2.8478616423146278E-3</v>
      </c>
      <c r="AF892" s="13">
        <f t="shared" si="1085"/>
        <v>7.5767921047754407E-4</v>
      </c>
      <c r="AG892" s="13">
        <f t="shared" si="1086"/>
        <v>1.3438803286882692E-4</v>
      </c>
      <c r="AH892" s="13">
        <f t="shared" si="1087"/>
        <v>8.4308867912001443E-4</v>
      </c>
      <c r="AI892" s="13">
        <f t="shared" si="1088"/>
        <v>7.120853078298212E-4</v>
      </c>
      <c r="AJ892" s="13">
        <f t="shared" si="1089"/>
        <v>3.0071895055947608E-4</v>
      </c>
      <c r="AK892" s="13">
        <f t="shared" si="1090"/>
        <v>8.4663907756779276E-5</v>
      </c>
      <c r="AL892" s="13">
        <f t="shared" si="1091"/>
        <v>3.2137517460950532E-7</v>
      </c>
      <c r="AM892" s="13">
        <f t="shared" si="1092"/>
        <v>9.040889657319285E-4</v>
      </c>
      <c r="AN892" s="13">
        <f t="shared" si="1093"/>
        <v>4.8106930728592461E-4</v>
      </c>
      <c r="AO892" s="13">
        <f t="shared" si="1094"/>
        <v>1.279894386418051E-4</v>
      </c>
      <c r="AP892" s="13">
        <f t="shared" si="1095"/>
        <v>2.270122850040557E-5</v>
      </c>
      <c r="AQ892" s="13">
        <f t="shared" si="1096"/>
        <v>3.0198533228387349E-6</v>
      </c>
      <c r="AR892" s="13">
        <f t="shared" si="1097"/>
        <v>8.9722162799878781E-5</v>
      </c>
      <c r="AS892" s="13">
        <f t="shared" si="1098"/>
        <v>7.5780680607874987E-5</v>
      </c>
      <c r="AT892" s="13">
        <f t="shared" si="1099"/>
        <v>3.2002748118107769E-5</v>
      </c>
      <c r="AU892" s="13">
        <f t="shared" si="1100"/>
        <v>9.0099999005517896E-6</v>
      </c>
      <c r="AV892" s="13">
        <f t="shared" si="1101"/>
        <v>1.9024951679542628E-6</v>
      </c>
      <c r="AW892" s="13">
        <f t="shared" si="1102"/>
        <v>4.0120383249934876E-9</v>
      </c>
      <c r="AX892" s="13">
        <f t="shared" si="1103"/>
        <v>1.2726784370629669E-4</v>
      </c>
      <c r="AY892" s="13">
        <f t="shared" si="1104"/>
        <v>6.7719721987753132E-5</v>
      </c>
      <c r="AZ892" s="13">
        <f t="shared" si="1105"/>
        <v>1.8016965686485036E-5</v>
      </c>
      <c r="BA892" s="13">
        <f t="shared" si="1106"/>
        <v>3.1956328527818822E-6</v>
      </c>
      <c r="BB892" s="13">
        <f t="shared" si="1107"/>
        <v>4.2510221369180897E-7</v>
      </c>
      <c r="BC892" s="13">
        <f t="shared" si="1108"/>
        <v>4.5239713173773883E-8</v>
      </c>
      <c r="BD892" s="13">
        <f t="shared" si="1109"/>
        <v>7.9569194961894173E-6</v>
      </c>
      <c r="BE892" s="13">
        <f t="shared" si="1110"/>
        <v>6.7205332121587959E-6</v>
      </c>
      <c r="BF892" s="13">
        <f t="shared" si="1111"/>
        <v>2.8381314324820863E-6</v>
      </c>
      <c r="BG892" s="13">
        <f t="shared" si="1112"/>
        <v>7.9904275189253573E-7</v>
      </c>
      <c r="BH892" s="13">
        <f t="shared" si="1113"/>
        <v>1.6872086473289838E-7</v>
      </c>
      <c r="BI892" s="13">
        <f t="shared" si="1114"/>
        <v>2.8500833156967832E-8</v>
      </c>
      <c r="BJ892" s="14">
        <f t="shared" si="1115"/>
        <v>0.40439010665383085</v>
      </c>
      <c r="BK892" s="14">
        <f t="shared" si="1116"/>
        <v>0.37930976109706499</v>
      </c>
      <c r="BL892" s="14">
        <f t="shared" si="1117"/>
        <v>0.20999937999664783</v>
      </c>
      <c r="BM892" s="14">
        <f t="shared" si="1118"/>
        <v>0.1608738355001755</v>
      </c>
      <c r="BN892" s="14">
        <f t="shared" si="1119"/>
        <v>0.83909547082799818</v>
      </c>
    </row>
    <row r="893" spans="1:66" x14ac:dyDescent="0.25">
      <c r="A893" t="s">
        <v>344</v>
      </c>
      <c r="B893" t="s">
        <v>424</v>
      </c>
      <c r="C893" t="s">
        <v>376</v>
      </c>
      <c r="D893" s="11">
        <v>44450</v>
      </c>
      <c r="E893" s="10">
        <f>VLOOKUP(A893,home!$A$2:$E$405,3,FALSE)</f>
        <v>1.3090999999999999</v>
      </c>
      <c r="F893" s="10">
        <f>VLOOKUP(B893,home!$B$2:$E$405,3,FALSE)</f>
        <v>1.3889</v>
      </c>
      <c r="G893" s="10">
        <f>VLOOKUP(C893,away!$B$2:$E$405,4,FALSE)</f>
        <v>0.90280000000000005</v>
      </c>
      <c r="H893" s="10">
        <f>VLOOKUP(A893,away!$A$2:$E$405,3,FALSE)</f>
        <v>1.3545</v>
      </c>
      <c r="I893" s="10">
        <f>VLOOKUP(C893,away!$B$2:$E$405,3,FALSE)</f>
        <v>1.4765999999999999</v>
      </c>
      <c r="J893" s="10">
        <f>VLOOKUP(B893,home!$B$2:$E$405,4,FALSE)</f>
        <v>0.87250000000000005</v>
      </c>
      <c r="K893" s="12">
        <f t="shared" si="1064"/>
        <v>1.6414790761720002</v>
      </c>
      <c r="L893" s="12">
        <f t="shared" si="1065"/>
        <v>1.7450477257499999</v>
      </c>
      <c r="M893" s="13">
        <f t="shared" si="1066"/>
        <v>3.3825957362634176E-2</v>
      </c>
      <c r="N893" s="13">
        <f t="shared" si="1067"/>
        <v>5.552460124225022E-2</v>
      </c>
      <c r="O893" s="13">
        <f t="shared" si="1068"/>
        <v>5.9027909966981228E-2</v>
      </c>
      <c r="P893" s="13">
        <f t="shared" si="1069"/>
        <v>9.6893079120964357E-2</v>
      </c>
      <c r="Q893" s="13">
        <f t="shared" si="1070"/>
        <v>4.5571235575973798E-2</v>
      </c>
      <c r="R893" s="13">
        <f t="shared" si="1071"/>
        <v>5.1503260021828187E-2</v>
      </c>
      <c r="S893" s="13">
        <f t="shared" si="1072"/>
        <v>6.938657109460121E-2</v>
      </c>
      <c r="T893" s="13">
        <f t="shared" si="1073"/>
        <v>7.9523981001470553E-2</v>
      </c>
      <c r="U893" s="13">
        <f t="shared" si="1074"/>
        <v>8.4541523680476849E-2</v>
      </c>
      <c r="V893" s="13">
        <f t="shared" si="1075"/>
        <v>2.2083890095691422E-2</v>
      </c>
      <c r="W893" s="13">
        <f t="shared" si="1076"/>
        <v>2.4934743224422018E-2</v>
      </c>
      <c r="X893" s="13">
        <f t="shared" si="1077"/>
        <v>4.3512316955937859E-2</v>
      </c>
      <c r="Y893" s="13">
        <f t="shared" si="1078"/>
        <v>3.796553487303627E-2</v>
      </c>
      <c r="Z893" s="13">
        <f t="shared" si="1079"/>
        <v>2.9958548923267395E-2</v>
      </c>
      <c r="AA893" s="13">
        <f t="shared" si="1080"/>
        <v>4.9176331210018638E-2</v>
      </c>
      <c r="AB893" s="13">
        <f t="shared" si="1081"/>
        <v>4.0360959362074851E-2</v>
      </c>
      <c r="AC893" s="13">
        <f t="shared" si="1082"/>
        <v>3.9536503124672322E-3</v>
      </c>
      <c r="AD893" s="13">
        <f t="shared" si="1083"/>
        <v>1.0232464818152579E-2</v>
      </c>
      <c r="AE893" s="13">
        <f t="shared" si="1084"/>
        <v>1.7856139459734043E-2</v>
      </c>
      <c r="AF893" s="13">
        <f t="shared" si="1085"/>
        <v>1.5579907777441865E-2</v>
      </c>
      <c r="AG893" s="13">
        <f t="shared" si="1086"/>
        <v>9.0625608781398897E-3</v>
      </c>
      <c r="AH893" s="13">
        <f t="shared" si="1087"/>
        <v>1.3069774416329463E-2</v>
      </c>
      <c r="AI893" s="13">
        <f t="shared" si="1088"/>
        <v>2.145376123469293E-2</v>
      </c>
      <c r="AJ893" s="13">
        <f t="shared" si="1089"/>
        <v>1.7607950085969212E-2</v>
      </c>
      <c r="AK893" s="13">
        <f t="shared" si="1090"/>
        <v>9.6343605467998101E-3</v>
      </c>
      <c r="AL893" s="13">
        <f t="shared" si="1091"/>
        <v>4.5300282080492781E-4</v>
      </c>
      <c r="AM893" s="13">
        <f t="shared" si="1092"/>
        <v>3.3592753793327147E-3</v>
      </c>
      <c r="AN893" s="13">
        <f t="shared" si="1093"/>
        <v>5.8620958608725212E-3</v>
      </c>
      <c r="AO893" s="13">
        <f t="shared" si="1094"/>
        <v>5.1148185250720424E-3</v>
      </c>
      <c r="AP893" s="13">
        <f t="shared" si="1095"/>
        <v>2.9752008116003125E-3</v>
      </c>
      <c r="AQ893" s="13">
        <f t="shared" si="1096"/>
        <v>1.2979668524831691E-3</v>
      </c>
      <c r="AR893" s="13">
        <f t="shared" si="1097"/>
        <v>4.5614760242562499E-3</v>
      </c>
      <c r="AS893" s="13">
        <f t="shared" si="1098"/>
        <v>7.4875674502768779E-3</v>
      </c>
      <c r="AT893" s="13">
        <f t="shared" si="1099"/>
        <v>6.145342650528015E-3</v>
      </c>
      <c r="AU893" s="13">
        <f t="shared" si="1100"/>
        <v>3.3624837922497054E-3</v>
      </c>
      <c r="AV893" s="13">
        <f t="shared" si="1101"/>
        <v>1.3798616972363433E-3</v>
      </c>
      <c r="AW893" s="13">
        <f t="shared" si="1102"/>
        <v>3.6044671000007838E-5</v>
      </c>
      <c r="AX893" s="13">
        <f t="shared" si="1103"/>
        <v>9.1903004104573489E-4</v>
      </c>
      <c r="AY893" s="13">
        <f t="shared" si="1104"/>
        <v>1.6037512830227886E-3</v>
      </c>
      <c r="AZ893" s="13">
        <f t="shared" si="1105"/>
        <v>1.3993112645537813E-3</v>
      </c>
      <c r="BA893" s="13">
        <f t="shared" si="1106"/>
        <v>8.1395497994197759E-4</v>
      </c>
      <c r="BB893" s="13">
        <f t="shared" si="1107"/>
        <v>3.5509757165265855E-4</v>
      </c>
      <c r="BC893" s="13">
        <f t="shared" si="1108"/>
        <v>1.2393244196636383E-4</v>
      </c>
      <c r="BD893" s="13">
        <f t="shared" si="1109"/>
        <v>1.3266655603652534E-3</v>
      </c>
      <c r="BE893" s="13">
        <f t="shared" si="1110"/>
        <v>2.1776937584175649E-3</v>
      </c>
      <c r="BF893" s="13">
        <f t="shared" si="1111"/>
        <v>1.7873193693763981E-3</v>
      </c>
      <c r="BG893" s="13">
        <f t="shared" si="1112"/>
        <v>9.7794911575609729E-4</v>
      </c>
      <c r="BH893" s="13">
        <f t="shared" si="1113"/>
        <v>4.0132075276863593E-4</v>
      </c>
      <c r="BI893" s="13">
        <f t="shared" si="1114"/>
        <v>1.3175192370066234E-4</v>
      </c>
      <c r="BJ893" s="14">
        <f t="shared" si="1115"/>
        <v>0.36358792081810309</v>
      </c>
      <c r="BK893" s="14">
        <f t="shared" si="1116"/>
        <v>0.22819990209018609</v>
      </c>
      <c r="BL893" s="14">
        <f t="shared" si="1117"/>
        <v>0.37611526262010309</v>
      </c>
      <c r="BM893" s="14">
        <f t="shared" si="1118"/>
        <v>0.65394788454900477</v>
      </c>
      <c r="BN893" s="14">
        <f t="shared" si="1119"/>
        <v>0.34234604329063201</v>
      </c>
    </row>
    <row r="894" spans="1:66" x14ac:dyDescent="0.25">
      <c r="A894" t="s">
        <v>340</v>
      </c>
      <c r="B894" t="s">
        <v>394</v>
      </c>
      <c r="C894" t="s">
        <v>430</v>
      </c>
      <c r="D894" s="11">
        <v>44450</v>
      </c>
      <c r="E894" s="10">
        <f>VLOOKUP(A894,home!$A$2:$E$405,3,FALSE)</f>
        <v>1.3684000000000001</v>
      </c>
      <c r="F894" s="10">
        <f>VLOOKUP(B894,home!$B$2:$E$405,3,FALSE)</f>
        <v>1.0385</v>
      </c>
      <c r="G894" s="10">
        <f>VLOOKUP(C894,away!$B$2:$E$405,4,FALSE)</f>
        <v>0.85160000000000002</v>
      </c>
      <c r="H894" s="10">
        <f>VLOOKUP(A894,away!$A$2:$E$405,3,FALSE)</f>
        <v>1.1395</v>
      </c>
      <c r="I894" s="10">
        <f>VLOOKUP(C894,away!$B$2:$E$405,3,FALSE)</f>
        <v>1.105</v>
      </c>
      <c r="J894" s="10">
        <f>VLOOKUP(B894,home!$B$2:$E$405,4,FALSE)</f>
        <v>1.3855999999999999</v>
      </c>
      <c r="K894" s="12">
        <f t="shared" si="1064"/>
        <v>1.2101946234400001</v>
      </c>
      <c r="L894" s="12">
        <f t="shared" si="1065"/>
        <v>1.7446747759999996</v>
      </c>
      <c r="M894" s="13">
        <f t="shared" si="1066"/>
        <v>5.2085462522360321E-2</v>
      </c>
      <c r="N894" s="13">
        <f t="shared" si="1067"/>
        <v>6.3033546703946092E-2</v>
      </c>
      <c r="O894" s="13">
        <f t="shared" si="1068"/>
        <v>9.0872192659055342E-2</v>
      </c>
      <c r="P894" s="13">
        <f t="shared" si="1069"/>
        <v>0.10997303897619264</v>
      </c>
      <c r="Q894" s="13">
        <f t="shared" si="1070"/>
        <v>3.8141429658734856E-2</v>
      </c>
      <c r="R894" s="13">
        <f t="shared" si="1071"/>
        <v>7.9271211186033128E-2</v>
      </c>
      <c r="S894" s="13">
        <f t="shared" si="1072"/>
        <v>5.8049159573399206E-2</v>
      </c>
      <c r="T894" s="13">
        <f t="shared" si="1073"/>
        <v>6.6544390246172966E-2</v>
      </c>
      <c r="U894" s="13">
        <f t="shared" si="1074"/>
        <v>9.5933593570914091E-2</v>
      </c>
      <c r="V894" s="13">
        <f t="shared" si="1075"/>
        <v>1.361830725279432E-2</v>
      </c>
      <c r="W894" s="13">
        <f t="shared" si="1076"/>
        <v>1.5386184367771956E-2</v>
      </c>
      <c r="X894" s="13">
        <f t="shared" si="1077"/>
        <v>2.6843887765337228E-2</v>
      </c>
      <c r="Y894" s="13">
        <f t="shared" si="1078"/>
        <v>2.341692693697944E-2</v>
      </c>
      <c r="Z894" s="13">
        <f t="shared" si="1079"/>
        <v>4.6100827539747001E-2</v>
      </c>
      <c r="AA894" s="13">
        <f t="shared" si="1080"/>
        <v>5.5790973624736513E-2</v>
      </c>
      <c r="AB894" s="13">
        <f t="shared" si="1081"/>
        <v>3.3758968158569498E-2</v>
      </c>
      <c r="AC894" s="13">
        <f t="shared" si="1082"/>
        <v>1.7971024948400622E-3</v>
      </c>
      <c r="AD894" s="13">
        <f t="shared" si="1083"/>
        <v>4.6550693992835493E-3</v>
      </c>
      <c r="AE894" s="13">
        <f t="shared" si="1084"/>
        <v>8.1215821614594782E-3</v>
      </c>
      <c r="AF894" s="13">
        <f t="shared" si="1085"/>
        <v>7.0847597691549554E-3</v>
      </c>
      <c r="AG894" s="13">
        <f t="shared" si="1086"/>
        <v>4.1202005544214108E-3</v>
      </c>
      <c r="AH894" s="13">
        <f t="shared" si="1087"/>
        <v>2.0107737740330683E-2</v>
      </c>
      <c r="AI894" s="13">
        <f t="shared" si="1088"/>
        <v>2.4334276102889768E-2</v>
      </c>
      <c r="AJ894" s="13">
        <f t="shared" si="1089"/>
        <v>1.4724605052510841E-2</v>
      </c>
      <c r="AK894" s="13">
        <f t="shared" si="1090"/>
        <v>5.939879288942026E-3</v>
      </c>
      <c r="AL894" s="13">
        <f t="shared" si="1091"/>
        <v>1.5177580318071678E-4</v>
      </c>
      <c r="AM894" s="13">
        <f t="shared" si="1092"/>
        <v>1.126707991750604E-3</v>
      </c>
      <c r="AN894" s="13">
        <f t="shared" si="1093"/>
        <v>1.9657390131248942E-3</v>
      </c>
      <c r="AO894" s="13">
        <f t="shared" si="1094"/>
        <v>1.714787636199068E-3</v>
      </c>
      <c r="AP894" s="13">
        <f t="shared" si="1095"/>
        <v>9.9724891169105929E-4</v>
      </c>
      <c r="AQ894" s="13">
        <f t="shared" si="1096"/>
        <v>4.3496875540521059E-4</v>
      </c>
      <c r="AR894" s="13">
        <f t="shared" si="1097"/>
        <v>7.0162925675956288E-3</v>
      </c>
      <c r="AS894" s="13">
        <f t="shared" si="1098"/>
        <v>8.4910795417862638E-3</v>
      </c>
      <c r="AT894" s="13">
        <f t="shared" si="1099"/>
        <v>5.1379294043355584E-3</v>
      </c>
      <c r="AU894" s="13">
        <f t="shared" si="1100"/>
        <v>2.0726315135803914E-3</v>
      </c>
      <c r="AV894" s="13">
        <f t="shared" si="1101"/>
        <v>6.2707187852682473E-4</v>
      </c>
      <c r="AW894" s="13">
        <f t="shared" si="1102"/>
        <v>8.9016341340874392E-6</v>
      </c>
      <c r="AX894" s="13">
        <f t="shared" si="1103"/>
        <v>2.2725599230057663E-4</v>
      </c>
      <c r="AY894" s="13">
        <f t="shared" si="1104"/>
        <v>3.9648779746166609E-4</v>
      </c>
      <c r="AZ894" s="13">
        <f t="shared" si="1105"/>
        <v>3.458711296115829E-4</v>
      </c>
      <c r="BA894" s="13">
        <f t="shared" si="1106"/>
        <v>2.0114421185998506E-4</v>
      </c>
      <c r="BB894" s="13">
        <f t="shared" si="1107"/>
        <v>8.7732808192628984E-5</v>
      </c>
      <c r="BC894" s="13">
        <f t="shared" si="1108"/>
        <v>3.0613043496265156E-5</v>
      </c>
      <c r="BD894" s="13">
        <f t="shared" si="1109"/>
        <v>2.0401914439533934E-3</v>
      </c>
      <c r="BE894" s="13">
        <f t="shared" si="1110"/>
        <v>2.4690287162606869E-3</v>
      </c>
      <c r="BF894" s="13">
        <f t="shared" si="1111"/>
        <v>1.4940026387688246E-3</v>
      </c>
      <c r="BG894" s="13">
        <f t="shared" si="1112"/>
        <v>6.0267798694773461E-4</v>
      </c>
      <c r="BH894" s="13">
        <f t="shared" si="1113"/>
        <v>1.8233941486744775E-4</v>
      </c>
      <c r="BI894" s="13">
        <f t="shared" si="1114"/>
        <v>4.4133235902756157E-5</v>
      </c>
      <c r="BJ894" s="14">
        <f t="shared" si="1115"/>
        <v>0.26487653485435547</v>
      </c>
      <c r="BK894" s="14">
        <f t="shared" si="1116"/>
        <v>0.23607133442022887</v>
      </c>
      <c r="BL894" s="14">
        <f t="shared" si="1117"/>
        <v>0.45091081572650732</v>
      </c>
      <c r="BM894" s="14">
        <f t="shared" si="1118"/>
        <v>0.56419504467118897</v>
      </c>
      <c r="BN894" s="14">
        <f t="shared" si="1119"/>
        <v>0.43337688170632238</v>
      </c>
    </row>
    <row r="895" spans="1:66" x14ac:dyDescent="0.25">
      <c r="A895" t="s">
        <v>340</v>
      </c>
      <c r="B895" t="s">
        <v>352</v>
      </c>
      <c r="C895" t="s">
        <v>400</v>
      </c>
      <c r="D895" s="11">
        <v>44450</v>
      </c>
      <c r="E895" s="10">
        <f>VLOOKUP(A895,home!$A$2:$E$405,3,FALSE)</f>
        <v>1.3684000000000001</v>
      </c>
      <c r="F895" s="10">
        <f>VLOOKUP(B895,home!$B$2:$E$405,3,FALSE)</f>
        <v>1.1153999999999999</v>
      </c>
      <c r="G895" s="10">
        <f>VLOOKUP(C895,away!$B$2:$E$405,4,FALSE)</f>
        <v>0.59619999999999995</v>
      </c>
      <c r="H895" s="10">
        <f>VLOOKUP(A895,away!$A$2:$E$405,3,FALSE)</f>
        <v>1.1395</v>
      </c>
      <c r="I895" s="10">
        <f>VLOOKUP(C895,away!$B$2:$E$405,3,FALSE)</f>
        <v>1.105</v>
      </c>
      <c r="J895" s="10">
        <f>VLOOKUP(B895,home!$B$2:$E$405,4,FALSE)</f>
        <v>0.87760000000000005</v>
      </c>
      <c r="K895" s="12">
        <f t="shared" si="1064"/>
        <v>0.90998802523199995</v>
      </c>
      <c r="L895" s="12">
        <f t="shared" si="1065"/>
        <v>1.105027846</v>
      </c>
      <c r="M895" s="13">
        <f t="shared" si="1066"/>
        <v>0.13331828742368856</v>
      </c>
      <c r="N895" s="13">
        <f t="shared" si="1067"/>
        <v>0.12131804509999453</v>
      </c>
      <c r="O895" s="13">
        <f t="shared" si="1068"/>
        <v>0.14732041998420747</v>
      </c>
      <c r="P895" s="13">
        <f t="shared" si="1069"/>
        <v>0.13405981805777781</v>
      </c>
      <c r="Q895" s="13">
        <f t="shared" si="1070"/>
        <v>5.5198984142775374E-2</v>
      </c>
      <c r="R895" s="13">
        <f t="shared" si="1071"/>
        <v>8.1396583183482085E-2</v>
      </c>
      <c r="S895" s="13">
        <f t="shared" si="1072"/>
        <v>3.370136829122504E-2</v>
      </c>
      <c r="T895" s="13">
        <f t="shared" si="1073"/>
        <v>6.0996414548679226E-2</v>
      </c>
      <c r="U895" s="13">
        <f t="shared" si="1074"/>
        <v>7.406991599176907E-2</v>
      </c>
      <c r="V895" s="13">
        <f t="shared" si="1075"/>
        <v>3.7654243246060433E-3</v>
      </c>
      <c r="W895" s="13">
        <f t="shared" si="1076"/>
        <v>1.6743471524965546E-2</v>
      </c>
      <c r="X895" s="13">
        <f t="shared" si="1077"/>
        <v>1.8502002273795014E-2</v>
      </c>
      <c r="Y895" s="13">
        <f t="shared" si="1078"/>
        <v>1.0222613859649404E-2</v>
      </c>
      <c r="Z895" s="13">
        <f t="shared" si="1079"/>
        <v>2.9981830329001011E-2</v>
      </c>
      <c r="AA895" s="13">
        <f t="shared" si="1080"/>
        <v>2.7283106573928514E-2</v>
      </c>
      <c r="AB895" s="13">
        <f t="shared" si="1081"/>
        <v>1.2413650136701704E-2</v>
      </c>
      <c r="AC895" s="13">
        <f t="shared" si="1082"/>
        <v>2.3664800119599139E-4</v>
      </c>
      <c r="AD895" s="13">
        <f t="shared" si="1083"/>
        <v>3.8090896471329044E-3</v>
      </c>
      <c r="AE895" s="13">
        <f t="shared" si="1084"/>
        <v>4.2091501279921733E-3</v>
      </c>
      <c r="AF895" s="13">
        <f t="shared" si="1085"/>
        <v>2.3256140497129084E-3</v>
      </c>
      <c r="AG895" s="13">
        <f t="shared" si="1086"/>
        <v>8.5662276132719738E-4</v>
      </c>
      <c r="AH895" s="13">
        <f t="shared" si="1087"/>
        <v>8.2826893468983687E-3</v>
      </c>
      <c r="AI895" s="13">
        <f t="shared" si="1088"/>
        <v>7.537148122394169E-3</v>
      </c>
      <c r="AJ895" s="13">
        <f t="shared" si="1089"/>
        <v>3.4293572678892738E-3</v>
      </c>
      <c r="AK895" s="13">
        <f t="shared" si="1090"/>
        <v>1.0402246826738556E-3</v>
      </c>
      <c r="AL895" s="13">
        <f t="shared" si="1091"/>
        <v>9.5185705118604263E-6</v>
      </c>
      <c r="AM895" s="13">
        <f t="shared" si="1092"/>
        <v>6.9324519318522573E-4</v>
      </c>
      <c r="AN895" s="13">
        <f t="shared" si="1093"/>
        <v>7.6605524257532384E-4</v>
      </c>
      <c r="AO895" s="13">
        <f t="shared" si="1094"/>
        <v>4.2325618731000887E-4</v>
      </c>
      <c r="AP895" s="13">
        <f t="shared" si="1095"/>
        <v>1.5590329098978391E-4</v>
      </c>
      <c r="AQ895" s="13">
        <f t="shared" si="1096"/>
        <v>4.3069369456688046E-5</v>
      </c>
      <c r="AR895" s="13">
        <f t="shared" si="1097"/>
        <v>1.8305204736180484E-3</v>
      </c>
      <c r="AS895" s="13">
        <f t="shared" si="1098"/>
        <v>1.6657517109344329E-3</v>
      </c>
      <c r="AT895" s="13">
        <f t="shared" si="1099"/>
        <v>7.5790705498002503E-4</v>
      </c>
      <c r="AU895" s="13">
        <f t="shared" si="1100"/>
        <v>2.298954480902246E-4</v>
      </c>
      <c r="AV895" s="13">
        <f t="shared" si="1101"/>
        <v>5.23005262043623E-5</v>
      </c>
      <c r="AW895" s="13">
        <f t="shared" si="1102"/>
        <v>2.6587538398381016E-7</v>
      </c>
      <c r="AX895" s="13">
        <f t="shared" si="1103"/>
        <v>1.0514080405803326E-4</v>
      </c>
      <c r="AY895" s="13">
        <f t="shared" si="1104"/>
        <v>1.1618351623495657E-4</v>
      </c>
      <c r="AZ895" s="13">
        <f t="shared" si="1105"/>
        <v>6.4193010342910055E-5</v>
      </c>
      <c r="BA895" s="13">
        <f t="shared" si="1106"/>
        <v>2.3645021315827207E-5</v>
      </c>
      <c r="BB895" s="13">
        <f t="shared" si="1107"/>
        <v>6.5321017433131589E-6</v>
      </c>
      <c r="BC895" s="13">
        <f t="shared" si="1108"/>
        <v>1.4436308638532354E-6</v>
      </c>
      <c r="BD895" s="13">
        <f t="shared" si="1109"/>
        <v>3.3712934933684215E-4</v>
      </c>
      <c r="BE895" s="13">
        <f t="shared" si="1110"/>
        <v>3.0678367085078202E-4</v>
      </c>
      <c r="BF895" s="13">
        <f t="shared" si="1111"/>
        <v>1.3958473340546353E-4</v>
      </c>
      <c r="BG895" s="13">
        <f t="shared" si="1112"/>
        <v>4.2340145301390973E-5</v>
      </c>
      <c r="BH895" s="13">
        <f t="shared" si="1113"/>
        <v>9.6322563027121779E-6</v>
      </c>
      <c r="BI895" s="13">
        <f t="shared" si="1114"/>
        <v>1.7530475782867086E-6</v>
      </c>
      <c r="BJ895" s="14">
        <f t="shared" si="1115"/>
        <v>0.29658067540410016</v>
      </c>
      <c r="BK895" s="14">
        <f t="shared" si="1116"/>
        <v>0.3052072481852402</v>
      </c>
      <c r="BL895" s="14">
        <f t="shared" si="1117"/>
        <v>0.36814669370654707</v>
      </c>
      <c r="BM895" s="14">
        <f t="shared" si="1118"/>
        <v>0.3271883920921117</v>
      </c>
      <c r="BN895" s="14">
        <f t="shared" si="1119"/>
        <v>0.67261213789192587</v>
      </c>
    </row>
    <row r="896" spans="1:66" x14ac:dyDescent="0.25">
      <c r="A896" t="s">
        <v>342</v>
      </c>
      <c r="B896" t="s">
        <v>516</v>
      </c>
      <c r="C896" t="s">
        <v>519</v>
      </c>
      <c r="D896" s="11">
        <v>44450</v>
      </c>
      <c r="E896" s="10">
        <f>VLOOKUP(A896,home!$A$2:$E$405,3,FALSE)</f>
        <v>1.1741999999999999</v>
      </c>
      <c r="F896" s="10" t="e">
        <f>VLOOKUP(B896,home!$B$2:$E$405,3,FALSE)</f>
        <v>#N/A</v>
      </c>
      <c r="G896" s="10" t="e">
        <f>VLOOKUP(C896,away!$B$2:$E$405,4,FALSE)</f>
        <v>#N/A</v>
      </c>
      <c r="H896" s="10">
        <f>VLOOKUP(A896,away!$A$2:$E$405,3,FALSE)</f>
        <v>0.85970000000000002</v>
      </c>
      <c r="I896" s="10" t="e">
        <f>VLOOKUP(C896,away!$B$2:$E$405,3,FALSE)</f>
        <v>#N/A</v>
      </c>
      <c r="J896" s="10" t="e">
        <f>VLOOKUP(B896,home!$B$2:$E$405,4,FALSE)</f>
        <v>#N/A</v>
      </c>
      <c r="K896" s="12" t="e">
        <f t="shared" si="1064"/>
        <v>#N/A</v>
      </c>
      <c r="L896" s="12" t="e">
        <f t="shared" si="1065"/>
        <v>#N/A</v>
      </c>
      <c r="M896" s="13" t="e">
        <f t="shared" si="1066"/>
        <v>#N/A</v>
      </c>
      <c r="N896" s="13" t="e">
        <f t="shared" si="1067"/>
        <v>#N/A</v>
      </c>
      <c r="O896" s="13" t="e">
        <f t="shared" si="1068"/>
        <v>#N/A</v>
      </c>
      <c r="P896" s="13" t="e">
        <f t="shared" si="1069"/>
        <v>#N/A</v>
      </c>
      <c r="Q896" s="13" t="e">
        <f t="shared" si="1070"/>
        <v>#N/A</v>
      </c>
      <c r="R896" s="13" t="e">
        <f t="shared" si="1071"/>
        <v>#N/A</v>
      </c>
      <c r="S896" s="13" t="e">
        <f t="shared" si="1072"/>
        <v>#N/A</v>
      </c>
      <c r="T896" s="13" t="e">
        <f t="shared" si="1073"/>
        <v>#N/A</v>
      </c>
      <c r="U896" s="13" t="e">
        <f t="shared" si="1074"/>
        <v>#N/A</v>
      </c>
      <c r="V896" s="13" t="e">
        <f t="shared" si="1075"/>
        <v>#N/A</v>
      </c>
      <c r="W896" s="13" t="e">
        <f t="shared" si="1076"/>
        <v>#N/A</v>
      </c>
      <c r="X896" s="13" t="e">
        <f t="shared" si="1077"/>
        <v>#N/A</v>
      </c>
      <c r="Y896" s="13" t="e">
        <f t="shared" si="1078"/>
        <v>#N/A</v>
      </c>
      <c r="Z896" s="13" t="e">
        <f t="shared" si="1079"/>
        <v>#N/A</v>
      </c>
      <c r="AA896" s="13" t="e">
        <f t="shared" si="1080"/>
        <v>#N/A</v>
      </c>
      <c r="AB896" s="13" t="e">
        <f t="shared" si="1081"/>
        <v>#N/A</v>
      </c>
      <c r="AC896" s="13" t="e">
        <f t="shared" si="1082"/>
        <v>#N/A</v>
      </c>
      <c r="AD896" s="13" t="e">
        <f t="shared" si="1083"/>
        <v>#N/A</v>
      </c>
      <c r="AE896" s="13" t="e">
        <f t="shared" si="1084"/>
        <v>#N/A</v>
      </c>
      <c r="AF896" s="13" t="e">
        <f t="shared" si="1085"/>
        <v>#N/A</v>
      </c>
      <c r="AG896" s="13" t="e">
        <f t="shared" si="1086"/>
        <v>#N/A</v>
      </c>
      <c r="AH896" s="13" t="e">
        <f t="shared" si="1087"/>
        <v>#N/A</v>
      </c>
      <c r="AI896" s="13" t="e">
        <f t="shared" si="1088"/>
        <v>#N/A</v>
      </c>
      <c r="AJ896" s="13" t="e">
        <f t="shared" si="1089"/>
        <v>#N/A</v>
      </c>
      <c r="AK896" s="13" t="e">
        <f t="shared" si="1090"/>
        <v>#N/A</v>
      </c>
      <c r="AL896" s="13" t="e">
        <f t="shared" si="1091"/>
        <v>#N/A</v>
      </c>
      <c r="AM896" s="13" t="e">
        <f t="shared" si="1092"/>
        <v>#N/A</v>
      </c>
      <c r="AN896" s="13" t="e">
        <f t="shared" si="1093"/>
        <v>#N/A</v>
      </c>
      <c r="AO896" s="13" t="e">
        <f t="shared" si="1094"/>
        <v>#N/A</v>
      </c>
      <c r="AP896" s="13" t="e">
        <f t="shared" si="1095"/>
        <v>#N/A</v>
      </c>
      <c r="AQ896" s="13" t="e">
        <f t="shared" si="1096"/>
        <v>#N/A</v>
      </c>
      <c r="AR896" s="13" t="e">
        <f t="shared" si="1097"/>
        <v>#N/A</v>
      </c>
      <c r="AS896" s="13" t="e">
        <f t="shared" si="1098"/>
        <v>#N/A</v>
      </c>
      <c r="AT896" s="13" t="e">
        <f t="shared" si="1099"/>
        <v>#N/A</v>
      </c>
      <c r="AU896" s="13" t="e">
        <f t="shared" si="1100"/>
        <v>#N/A</v>
      </c>
      <c r="AV896" s="13" t="e">
        <f t="shared" si="1101"/>
        <v>#N/A</v>
      </c>
      <c r="AW896" s="13" t="e">
        <f t="shared" si="1102"/>
        <v>#N/A</v>
      </c>
      <c r="AX896" s="13" t="e">
        <f t="shared" si="1103"/>
        <v>#N/A</v>
      </c>
      <c r="AY896" s="13" t="e">
        <f t="shared" si="1104"/>
        <v>#N/A</v>
      </c>
      <c r="AZ896" s="13" t="e">
        <f t="shared" si="1105"/>
        <v>#N/A</v>
      </c>
      <c r="BA896" s="13" t="e">
        <f t="shared" si="1106"/>
        <v>#N/A</v>
      </c>
      <c r="BB896" s="13" t="e">
        <f t="shared" si="1107"/>
        <v>#N/A</v>
      </c>
      <c r="BC896" s="13" t="e">
        <f t="shared" si="1108"/>
        <v>#N/A</v>
      </c>
      <c r="BD896" s="13" t="e">
        <f t="shared" si="1109"/>
        <v>#N/A</v>
      </c>
      <c r="BE896" s="13" t="e">
        <f t="shared" si="1110"/>
        <v>#N/A</v>
      </c>
      <c r="BF896" s="13" t="e">
        <f t="shared" si="1111"/>
        <v>#N/A</v>
      </c>
      <c r="BG896" s="13" t="e">
        <f t="shared" si="1112"/>
        <v>#N/A</v>
      </c>
      <c r="BH896" s="13" t="e">
        <f t="shared" si="1113"/>
        <v>#N/A</v>
      </c>
      <c r="BI896" s="13" t="e">
        <f t="shared" si="1114"/>
        <v>#N/A</v>
      </c>
      <c r="BJ896" s="14" t="e">
        <f t="shared" si="1115"/>
        <v>#N/A</v>
      </c>
      <c r="BK896" s="14" t="e">
        <f t="shared" si="1116"/>
        <v>#N/A</v>
      </c>
      <c r="BL896" s="14" t="e">
        <f t="shared" si="1117"/>
        <v>#N/A</v>
      </c>
      <c r="BM896" s="14" t="e">
        <f t="shared" si="1118"/>
        <v>#N/A</v>
      </c>
      <c r="BN896" s="14" t="e">
        <f t="shared" si="1119"/>
        <v>#N/A</v>
      </c>
    </row>
    <row r="897" spans="1:66" x14ac:dyDescent="0.25">
      <c r="A897" t="s">
        <v>342</v>
      </c>
      <c r="B897" t="s">
        <v>515</v>
      </c>
      <c r="C897" t="s">
        <v>377</v>
      </c>
      <c r="D897" s="11">
        <v>44450</v>
      </c>
      <c r="E897" s="10">
        <f>VLOOKUP(A897,home!$A$2:$E$405,3,FALSE)</f>
        <v>1.1741999999999999</v>
      </c>
      <c r="F897" s="10" t="e">
        <f>VLOOKUP(B897,home!$B$2:$E$405,3,FALSE)</f>
        <v>#N/A</v>
      </c>
      <c r="G897" s="10">
        <f>VLOOKUP(C897,away!$B$2:$E$405,4,FALSE)</f>
        <v>1.1922999999999999</v>
      </c>
      <c r="H897" s="10">
        <f>VLOOKUP(A897,away!$A$2:$E$405,3,FALSE)</f>
        <v>0.85970000000000002</v>
      </c>
      <c r="I897" s="10">
        <f>VLOOKUP(C897,away!$B$2:$E$405,3,FALSE)</f>
        <v>0.78520000000000001</v>
      </c>
      <c r="J897" s="10" t="e">
        <f>VLOOKUP(B897,home!$B$2:$E$405,4,FALSE)</f>
        <v>#N/A</v>
      </c>
      <c r="K897" s="12" t="e">
        <f t="shared" si="1064"/>
        <v>#N/A</v>
      </c>
      <c r="L897" s="12" t="e">
        <f t="shared" si="1065"/>
        <v>#N/A</v>
      </c>
      <c r="M897" s="13" t="e">
        <f t="shared" si="1066"/>
        <v>#N/A</v>
      </c>
      <c r="N897" s="13" t="e">
        <f t="shared" si="1067"/>
        <v>#N/A</v>
      </c>
      <c r="O897" s="13" t="e">
        <f t="shared" si="1068"/>
        <v>#N/A</v>
      </c>
      <c r="P897" s="13" t="e">
        <f t="shared" si="1069"/>
        <v>#N/A</v>
      </c>
      <c r="Q897" s="13" t="e">
        <f t="shared" si="1070"/>
        <v>#N/A</v>
      </c>
      <c r="R897" s="13" t="e">
        <f t="shared" si="1071"/>
        <v>#N/A</v>
      </c>
      <c r="S897" s="13" t="e">
        <f t="shared" si="1072"/>
        <v>#N/A</v>
      </c>
      <c r="T897" s="13" t="e">
        <f t="shared" si="1073"/>
        <v>#N/A</v>
      </c>
      <c r="U897" s="13" t="e">
        <f t="shared" si="1074"/>
        <v>#N/A</v>
      </c>
      <c r="V897" s="13" t="e">
        <f t="shared" si="1075"/>
        <v>#N/A</v>
      </c>
      <c r="W897" s="13" t="e">
        <f t="shared" si="1076"/>
        <v>#N/A</v>
      </c>
      <c r="X897" s="13" t="e">
        <f t="shared" si="1077"/>
        <v>#N/A</v>
      </c>
      <c r="Y897" s="13" t="e">
        <f t="shared" si="1078"/>
        <v>#N/A</v>
      </c>
      <c r="Z897" s="13" t="e">
        <f t="shared" si="1079"/>
        <v>#N/A</v>
      </c>
      <c r="AA897" s="13" t="e">
        <f t="shared" si="1080"/>
        <v>#N/A</v>
      </c>
      <c r="AB897" s="13" t="e">
        <f t="shared" si="1081"/>
        <v>#N/A</v>
      </c>
      <c r="AC897" s="13" t="e">
        <f t="shared" si="1082"/>
        <v>#N/A</v>
      </c>
      <c r="AD897" s="13" t="e">
        <f t="shared" si="1083"/>
        <v>#N/A</v>
      </c>
      <c r="AE897" s="13" t="e">
        <f t="shared" si="1084"/>
        <v>#N/A</v>
      </c>
      <c r="AF897" s="13" t="e">
        <f t="shared" si="1085"/>
        <v>#N/A</v>
      </c>
      <c r="AG897" s="13" t="e">
        <f t="shared" si="1086"/>
        <v>#N/A</v>
      </c>
      <c r="AH897" s="13" t="e">
        <f t="shared" si="1087"/>
        <v>#N/A</v>
      </c>
      <c r="AI897" s="13" t="e">
        <f t="shared" si="1088"/>
        <v>#N/A</v>
      </c>
      <c r="AJ897" s="13" t="e">
        <f t="shared" si="1089"/>
        <v>#N/A</v>
      </c>
      <c r="AK897" s="13" t="e">
        <f t="shared" si="1090"/>
        <v>#N/A</v>
      </c>
      <c r="AL897" s="13" t="e">
        <f t="shared" si="1091"/>
        <v>#N/A</v>
      </c>
      <c r="AM897" s="13" t="e">
        <f t="shared" si="1092"/>
        <v>#N/A</v>
      </c>
      <c r="AN897" s="13" t="e">
        <f t="shared" si="1093"/>
        <v>#N/A</v>
      </c>
      <c r="AO897" s="13" t="e">
        <f t="shared" si="1094"/>
        <v>#N/A</v>
      </c>
      <c r="AP897" s="13" t="e">
        <f t="shared" si="1095"/>
        <v>#N/A</v>
      </c>
      <c r="AQ897" s="13" t="e">
        <f t="shared" si="1096"/>
        <v>#N/A</v>
      </c>
      <c r="AR897" s="13" t="e">
        <f t="shared" si="1097"/>
        <v>#N/A</v>
      </c>
      <c r="AS897" s="13" t="e">
        <f t="shared" si="1098"/>
        <v>#N/A</v>
      </c>
      <c r="AT897" s="13" t="e">
        <f t="shared" si="1099"/>
        <v>#N/A</v>
      </c>
      <c r="AU897" s="13" t="e">
        <f t="shared" si="1100"/>
        <v>#N/A</v>
      </c>
      <c r="AV897" s="13" t="e">
        <f t="shared" si="1101"/>
        <v>#N/A</v>
      </c>
      <c r="AW897" s="13" t="e">
        <f t="shared" si="1102"/>
        <v>#N/A</v>
      </c>
      <c r="AX897" s="13" t="e">
        <f t="shared" si="1103"/>
        <v>#N/A</v>
      </c>
      <c r="AY897" s="13" t="e">
        <f t="shared" si="1104"/>
        <v>#N/A</v>
      </c>
      <c r="AZ897" s="13" t="e">
        <f t="shared" si="1105"/>
        <v>#N/A</v>
      </c>
      <c r="BA897" s="13" t="e">
        <f t="shared" si="1106"/>
        <v>#N/A</v>
      </c>
      <c r="BB897" s="13" t="e">
        <f t="shared" si="1107"/>
        <v>#N/A</v>
      </c>
      <c r="BC897" s="13" t="e">
        <f t="shared" si="1108"/>
        <v>#N/A</v>
      </c>
      <c r="BD897" s="13" t="e">
        <f t="shared" si="1109"/>
        <v>#N/A</v>
      </c>
      <c r="BE897" s="13" t="e">
        <f t="shared" si="1110"/>
        <v>#N/A</v>
      </c>
      <c r="BF897" s="13" t="e">
        <f t="shared" si="1111"/>
        <v>#N/A</v>
      </c>
      <c r="BG897" s="13" t="e">
        <f t="shared" si="1112"/>
        <v>#N/A</v>
      </c>
      <c r="BH897" s="13" t="e">
        <f t="shared" si="1113"/>
        <v>#N/A</v>
      </c>
      <c r="BI897" s="13" t="e">
        <f t="shared" si="1114"/>
        <v>#N/A</v>
      </c>
      <c r="BJ897" s="14" t="e">
        <f t="shared" si="1115"/>
        <v>#N/A</v>
      </c>
      <c r="BK897" s="14" t="e">
        <f t="shared" si="1116"/>
        <v>#N/A</v>
      </c>
      <c r="BL897" s="14" t="e">
        <f t="shared" si="1117"/>
        <v>#N/A</v>
      </c>
      <c r="BM897" s="14" t="e">
        <f t="shared" si="1118"/>
        <v>#N/A</v>
      </c>
      <c r="BN897" s="14" t="e">
        <f t="shared" si="1119"/>
        <v>#N/A</v>
      </c>
    </row>
    <row r="898" spans="1:66" x14ac:dyDescent="0.25">
      <c r="A898" t="s">
        <v>342</v>
      </c>
      <c r="B898" t="s">
        <v>392</v>
      </c>
      <c r="C898" t="s">
        <v>512</v>
      </c>
      <c r="D898" s="11">
        <v>44450</v>
      </c>
      <c r="E898" s="10">
        <f>VLOOKUP(A898,home!$A$2:$E$405,3,FALSE)</f>
        <v>1.1741999999999999</v>
      </c>
      <c r="F898" s="10">
        <f>VLOOKUP(B898,home!$B$2:$E$405,3,FALSE)</f>
        <v>1.32</v>
      </c>
      <c r="G898" s="10" t="e">
        <f>VLOOKUP(C898,away!$B$2:$E$405,4,FALSE)</f>
        <v>#N/A</v>
      </c>
      <c r="H898" s="10">
        <f>VLOOKUP(A898,away!$A$2:$E$405,3,FALSE)</f>
        <v>0.85970000000000002</v>
      </c>
      <c r="I898" s="10" t="e">
        <f>VLOOKUP(C898,away!$B$2:$E$405,3,FALSE)</f>
        <v>#N/A</v>
      </c>
      <c r="J898" s="10">
        <f>VLOOKUP(B898,home!$B$2:$E$405,4,FALSE)</f>
        <v>1.2214</v>
      </c>
      <c r="K898" s="12" t="e">
        <f t="shared" si="1064"/>
        <v>#N/A</v>
      </c>
      <c r="L898" s="12" t="e">
        <f t="shared" si="1065"/>
        <v>#N/A</v>
      </c>
      <c r="M898" s="13" t="e">
        <f t="shared" si="1066"/>
        <v>#N/A</v>
      </c>
      <c r="N898" s="13" t="e">
        <f t="shared" si="1067"/>
        <v>#N/A</v>
      </c>
      <c r="O898" s="13" t="e">
        <f t="shared" si="1068"/>
        <v>#N/A</v>
      </c>
      <c r="P898" s="13" t="e">
        <f t="shared" si="1069"/>
        <v>#N/A</v>
      </c>
      <c r="Q898" s="13" t="e">
        <f t="shared" si="1070"/>
        <v>#N/A</v>
      </c>
      <c r="R898" s="13" t="e">
        <f t="shared" si="1071"/>
        <v>#N/A</v>
      </c>
      <c r="S898" s="13" t="e">
        <f t="shared" si="1072"/>
        <v>#N/A</v>
      </c>
      <c r="T898" s="13" t="e">
        <f t="shared" si="1073"/>
        <v>#N/A</v>
      </c>
      <c r="U898" s="13" t="e">
        <f t="shared" si="1074"/>
        <v>#N/A</v>
      </c>
      <c r="V898" s="13" t="e">
        <f t="shared" si="1075"/>
        <v>#N/A</v>
      </c>
      <c r="W898" s="13" t="e">
        <f t="shared" si="1076"/>
        <v>#N/A</v>
      </c>
      <c r="X898" s="13" t="e">
        <f t="shared" si="1077"/>
        <v>#N/A</v>
      </c>
      <c r="Y898" s="13" t="e">
        <f t="shared" si="1078"/>
        <v>#N/A</v>
      </c>
      <c r="Z898" s="13" t="e">
        <f t="shared" si="1079"/>
        <v>#N/A</v>
      </c>
      <c r="AA898" s="13" t="e">
        <f t="shared" si="1080"/>
        <v>#N/A</v>
      </c>
      <c r="AB898" s="13" t="e">
        <f t="shared" si="1081"/>
        <v>#N/A</v>
      </c>
      <c r="AC898" s="13" t="e">
        <f t="shared" si="1082"/>
        <v>#N/A</v>
      </c>
      <c r="AD898" s="13" t="e">
        <f t="shared" si="1083"/>
        <v>#N/A</v>
      </c>
      <c r="AE898" s="13" t="e">
        <f t="shared" si="1084"/>
        <v>#N/A</v>
      </c>
      <c r="AF898" s="13" t="e">
        <f t="shared" si="1085"/>
        <v>#N/A</v>
      </c>
      <c r="AG898" s="13" t="e">
        <f t="shared" si="1086"/>
        <v>#N/A</v>
      </c>
      <c r="AH898" s="13" t="e">
        <f t="shared" si="1087"/>
        <v>#N/A</v>
      </c>
      <c r="AI898" s="13" t="e">
        <f t="shared" si="1088"/>
        <v>#N/A</v>
      </c>
      <c r="AJ898" s="13" t="e">
        <f t="shared" si="1089"/>
        <v>#N/A</v>
      </c>
      <c r="AK898" s="13" t="e">
        <f t="shared" si="1090"/>
        <v>#N/A</v>
      </c>
      <c r="AL898" s="13" t="e">
        <f t="shared" si="1091"/>
        <v>#N/A</v>
      </c>
      <c r="AM898" s="13" t="e">
        <f t="shared" si="1092"/>
        <v>#N/A</v>
      </c>
      <c r="AN898" s="13" t="e">
        <f t="shared" si="1093"/>
        <v>#N/A</v>
      </c>
      <c r="AO898" s="13" t="e">
        <f t="shared" si="1094"/>
        <v>#N/A</v>
      </c>
      <c r="AP898" s="13" t="e">
        <f t="shared" si="1095"/>
        <v>#N/A</v>
      </c>
      <c r="AQ898" s="13" t="e">
        <f t="shared" si="1096"/>
        <v>#N/A</v>
      </c>
      <c r="AR898" s="13" t="e">
        <f t="shared" si="1097"/>
        <v>#N/A</v>
      </c>
      <c r="AS898" s="13" t="e">
        <f t="shared" si="1098"/>
        <v>#N/A</v>
      </c>
      <c r="AT898" s="13" t="e">
        <f t="shared" si="1099"/>
        <v>#N/A</v>
      </c>
      <c r="AU898" s="13" t="e">
        <f t="shared" si="1100"/>
        <v>#N/A</v>
      </c>
      <c r="AV898" s="13" t="e">
        <f t="shared" si="1101"/>
        <v>#N/A</v>
      </c>
      <c r="AW898" s="13" t="e">
        <f t="shared" si="1102"/>
        <v>#N/A</v>
      </c>
      <c r="AX898" s="13" t="e">
        <f t="shared" si="1103"/>
        <v>#N/A</v>
      </c>
      <c r="AY898" s="13" t="e">
        <f t="shared" si="1104"/>
        <v>#N/A</v>
      </c>
      <c r="AZ898" s="13" t="e">
        <f t="shared" si="1105"/>
        <v>#N/A</v>
      </c>
      <c r="BA898" s="13" t="e">
        <f t="shared" si="1106"/>
        <v>#N/A</v>
      </c>
      <c r="BB898" s="13" t="e">
        <f t="shared" si="1107"/>
        <v>#N/A</v>
      </c>
      <c r="BC898" s="13" t="e">
        <f t="shared" si="1108"/>
        <v>#N/A</v>
      </c>
      <c r="BD898" s="13" t="e">
        <f t="shared" si="1109"/>
        <v>#N/A</v>
      </c>
      <c r="BE898" s="13" t="e">
        <f t="shared" si="1110"/>
        <v>#N/A</v>
      </c>
      <c r="BF898" s="13" t="e">
        <f t="shared" si="1111"/>
        <v>#N/A</v>
      </c>
      <c r="BG898" s="13" t="e">
        <f t="shared" si="1112"/>
        <v>#N/A</v>
      </c>
      <c r="BH898" s="13" t="e">
        <f t="shared" si="1113"/>
        <v>#N/A</v>
      </c>
      <c r="BI898" s="13" t="e">
        <f t="shared" si="1114"/>
        <v>#N/A</v>
      </c>
      <c r="BJ898" s="14" t="e">
        <f t="shared" si="1115"/>
        <v>#N/A</v>
      </c>
      <c r="BK898" s="14" t="e">
        <f t="shared" si="1116"/>
        <v>#N/A</v>
      </c>
      <c r="BL898" s="14" t="e">
        <f t="shared" si="1117"/>
        <v>#N/A</v>
      </c>
      <c r="BM898" s="14" t="e">
        <f t="shared" si="1118"/>
        <v>#N/A</v>
      </c>
      <c r="BN898" s="14" t="e">
        <f t="shared" si="1119"/>
        <v>#N/A</v>
      </c>
    </row>
    <row r="899" spans="1:66" x14ac:dyDescent="0.25">
      <c r="A899" t="s">
        <v>342</v>
      </c>
      <c r="B899" t="s">
        <v>402</v>
      </c>
      <c r="C899" t="s">
        <v>346</v>
      </c>
      <c r="D899" s="11">
        <v>44450</v>
      </c>
      <c r="E899" s="10">
        <f>VLOOKUP(A899,home!$A$2:$E$405,3,FALSE)</f>
        <v>1.1741999999999999</v>
      </c>
      <c r="F899" s="10">
        <f>VLOOKUP(B899,home!$B$2:$E$405,3,FALSE)</f>
        <v>0.80910000000000004</v>
      </c>
      <c r="G899" s="10">
        <f>VLOOKUP(C899,away!$B$2:$E$405,4,FALSE)</f>
        <v>0.76649999999999996</v>
      </c>
      <c r="H899" s="10">
        <f>VLOOKUP(A899,away!$A$2:$E$405,3,FALSE)</f>
        <v>0.85970000000000002</v>
      </c>
      <c r="I899" s="10">
        <f>VLOOKUP(C899,away!$B$2:$E$405,3,FALSE)</f>
        <v>0.69789999999999996</v>
      </c>
      <c r="J899" s="10">
        <f>VLOOKUP(B899,home!$B$2:$E$405,4,FALSE)</f>
        <v>0.93059999999999998</v>
      </c>
      <c r="K899" s="12">
        <f t="shared" si="1064"/>
        <v>0.72820966112999996</v>
      </c>
      <c r="L899" s="12">
        <f t="shared" si="1065"/>
        <v>0.55834569667800005</v>
      </c>
      <c r="M899" s="13">
        <f t="shared" si="1066"/>
        <v>0.27622062744116982</v>
      </c>
      <c r="N899" s="13">
        <f t="shared" si="1067"/>
        <v>0.20114652950605025</v>
      </c>
      <c r="O899" s="13">
        <f t="shared" si="1068"/>
        <v>0.15422659866547428</v>
      </c>
      <c r="P899" s="13">
        <f t="shared" si="1069"/>
        <v>0.11230929915141753</v>
      </c>
      <c r="Q899" s="13">
        <f t="shared" si="1070"/>
        <v>7.323842304453819E-2</v>
      </c>
      <c r="R899" s="13">
        <f t="shared" si="1071"/>
        <v>4.3055878839076259E-2</v>
      </c>
      <c r="S899" s="13">
        <f t="shared" si="1072"/>
        <v>1.1416036152630399E-2</v>
      </c>
      <c r="T899" s="13">
        <f t="shared" si="1073"/>
        <v>4.0892358338400769E-2</v>
      </c>
      <c r="U899" s="13">
        <f t="shared" si="1074"/>
        <v>3.1353706939058062E-2</v>
      </c>
      <c r="V899" s="13">
        <f t="shared" si="1075"/>
        <v>5.1574192351093852E-4</v>
      </c>
      <c r="W899" s="13">
        <f t="shared" si="1076"/>
        <v>1.7777642408986247E-2</v>
      </c>
      <c r="X899" s="13">
        <f t="shared" si="1077"/>
        <v>9.9260701361377855E-3</v>
      </c>
      <c r="Y899" s="13">
        <f t="shared" si="1078"/>
        <v>2.7710892727182707E-3</v>
      </c>
      <c r="Z899" s="13">
        <f t="shared" si="1079"/>
        <v>8.0133548888291998E-3</v>
      </c>
      <c r="AA899" s="13">
        <f t="shared" si="1080"/>
        <v>5.8354024481087402E-3</v>
      </c>
      <c r="AB899" s="13">
        <f t="shared" si="1081"/>
        <v>2.1246982196472188E-3</v>
      </c>
      <c r="AC899" s="13">
        <f t="shared" si="1082"/>
        <v>1.3106057309399799E-5</v>
      </c>
      <c r="AD899" s="13">
        <f t="shared" si="1083"/>
        <v>3.2364627385845475E-3</v>
      </c>
      <c r="AE899" s="13">
        <f t="shared" si="1084"/>
        <v>1.8070650425473774E-3</v>
      </c>
      <c r="AF899" s="13">
        <f t="shared" si="1085"/>
        <v>5.0448349506178748E-4</v>
      </c>
      <c r="AG899" s="13">
        <f t="shared" si="1086"/>
        <v>9.3892062837608721E-5</v>
      </c>
      <c r="AH899" s="13">
        <f t="shared" si="1087"/>
        <v>1.1185555545328491E-3</v>
      </c>
      <c r="AI899" s="13">
        <f t="shared" si="1088"/>
        <v>8.1454296132144532E-4</v>
      </c>
      <c r="AJ899" s="13">
        <f t="shared" si="1089"/>
        <v>2.9657902691985816E-4</v>
      </c>
      <c r="AK899" s="13">
        <f t="shared" si="1090"/>
        <v>7.1990570897191697E-5</v>
      </c>
      <c r="AL899" s="13">
        <f t="shared" si="1091"/>
        <v>2.1315310513810217E-7</v>
      </c>
      <c r="AM899" s="13">
        <f t="shared" si="1092"/>
        <v>4.713646868249051E-4</v>
      </c>
      <c r="AN899" s="13">
        <f t="shared" si="1093"/>
        <v>2.6318444445465897E-4</v>
      </c>
      <c r="AO899" s="13">
        <f t="shared" si="1094"/>
        <v>7.3473950996924472E-5</v>
      </c>
      <c r="AP899" s="13">
        <f t="shared" si="1095"/>
        <v>1.3674621452354346E-5</v>
      </c>
      <c r="AQ899" s="13">
        <f t="shared" si="1096"/>
        <v>1.9087915104056777E-6</v>
      </c>
      <c r="AR899" s="13">
        <f t="shared" si="1097"/>
        <v>1.2490813607373815E-4</v>
      </c>
      <c r="AS899" s="13">
        <f t="shared" si="1098"/>
        <v>9.0959311442636784E-5</v>
      </c>
      <c r="AT899" s="13">
        <f t="shared" si="1099"/>
        <v>3.3118724681130327E-5</v>
      </c>
      <c r="AU899" s="13">
        <f t="shared" si="1100"/>
        <v>8.039125092367895E-6</v>
      </c>
      <c r="AV899" s="13">
        <f t="shared" si="1101"/>
        <v>1.4635421398237259E-6</v>
      </c>
      <c r="AW899" s="13">
        <f t="shared" si="1102"/>
        <v>2.4074028624402234E-9</v>
      </c>
      <c r="AX899" s="13">
        <f t="shared" si="1103"/>
        <v>5.7208719810235436E-5</v>
      </c>
      <c r="AY899" s="13">
        <f t="shared" si="1104"/>
        <v>3.1942242518502412E-5</v>
      </c>
      <c r="AZ899" s="13">
        <f t="shared" si="1105"/>
        <v>8.9174068262254289E-6</v>
      </c>
      <c r="BA899" s="13">
        <f t="shared" si="1106"/>
        <v>1.6596652423166638E-6</v>
      </c>
      <c r="BB899" s="13">
        <f t="shared" si="1107"/>
        <v>2.3166673649338984E-7</v>
      </c>
      <c r="BC899" s="13">
        <f t="shared" si="1108"/>
        <v>2.5870025076904097E-8</v>
      </c>
      <c r="BD899" s="13">
        <f t="shared" si="1109"/>
        <v>1.1623653376140284E-5</v>
      </c>
      <c r="BE899" s="13">
        <f t="shared" si="1110"/>
        <v>8.4644566861316965E-6</v>
      </c>
      <c r="BF899" s="13">
        <f t="shared" si="1111"/>
        <v>3.0819495675287624E-6</v>
      </c>
      <c r="BG899" s="13">
        <f t="shared" si="1112"/>
        <v>7.4810181672995669E-7</v>
      </c>
      <c r="BH899" s="13">
        <f t="shared" si="1113"/>
        <v>1.3619374261291479E-7</v>
      </c>
      <c r="BI899" s="13">
        <f t="shared" si="1114"/>
        <v>1.9835519831235427E-8</v>
      </c>
      <c r="BJ899" s="14">
        <f t="shared" si="1115"/>
        <v>0.35231760811226093</v>
      </c>
      <c r="BK899" s="14">
        <f t="shared" si="1116"/>
        <v>0.40050696612166176</v>
      </c>
      <c r="BL899" s="14">
        <f t="shared" si="1117"/>
        <v>0.2391805162551745</v>
      </c>
      <c r="BM899" s="14">
        <f t="shared" si="1118"/>
        <v>0.13978914889508443</v>
      </c>
      <c r="BN899" s="14">
        <f t="shared" si="1119"/>
        <v>0.86019735664772634</v>
      </c>
    </row>
    <row r="900" spans="1:66" x14ac:dyDescent="0.25">
      <c r="A900" t="s">
        <v>40</v>
      </c>
      <c r="B900" t="s">
        <v>42</v>
      </c>
      <c r="C900" t="s">
        <v>520</v>
      </c>
      <c r="D900" s="11">
        <v>44450</v>
      </c>
      <c r="E900" s="10">
        <f>VLOOKUP(A900,home!$A$2:$E$405,3,FALSE)</f>
        <v>1.5047999999999999</v>
      </c>
      <c r="F900" s="10">
        <f>VLOOKUP(B900,home!$B$2:$E$405,3,FALSE)</f>
        <v>1.3955</v>
      </c>
      <c r="G900" s="10" t="e">
        <f>VLOOKUP(C900,away!$B$2:$E$405,4,FALSE)</f>
        <v>#N/A</v>
      </c>
      <c r="H900" s="10">
        <f>VLOOKUP(A900,away!$A$2:$E$405,3,FALSE)</f>
        <v>1.2</v>
      </c>
      <c r="I900" s="10" t="e">
        <f>VLOOKUP(C900,away!$B$2:$E$405,3,FALSE)</f>
        <v>#N/A</v>
      </c>
      <c r="J900" s="10">
        <f>VLOOKUP(B900,home!$B$2:$E$405,4,FALSE)</f>
        <v>0.83330000000000004</v>
      </c>
      <c r="K900" s="12" t="e">
        <f t="shared" si="1064"/>
        <v>#N/A</v>
      </c>
      <c r="L900" s="12" t="e">
        <f t="shared" si="1065"/>
        <v>#N/A</v>
      </c>
      <c r="M900" s="13" t="e">
        <f t="shared" si="1066"/>
        <v>#N/A</v>
      </c>
      <c r="N900" s="13" t="e">
        <f t="shared" si="1067"/>
        <v>#N/A</v>
      </c>
      <c r="O900" s="13" t="e">
        <f t="shared" si="1068"/>
        <v>#N/A</v>
      </c>
      <c r="P900" s="13" t="e">
        <f t="shared" si="1069"/>
        <v>#N/A</v>
      </c>
      <c r="Q900" s="13" t="e">
        <f t="shared" si="1070"/>
        <v>#N/A</v>
      </c>
      <c r="R900" s="13" t="e">
        <f t="shared" si="1071"/>
        <v>#N/A</v>
      </c>
      <c r="S900" s="13" t="e">
        <f t="shared" si="1072"/>
        <v>#N/A</v>
      </c>
      <c r="T900" s="13" t="e">
        <f t="shared" si="1073"/>
        <v>#N/A</v>
      </c>
      <c r="U900" s="13" t="e">
        <f t="shared" si="1074"/>
        <v>#N/A</v>
      </c>
      <c r="V900" s="13" t="e">
        <f t="shared" si="1075"/>
        <v>#N/A</v>
      </c>
      <c r="W900" s="13" t="e">
        <f t="shared" si="1076"/>
        <v>#N/A</v>
      </c>
      <c r="X900" s="13" t="e">
        <f t="shared" si="1077"/>
        <v>#N/A</v>
      </c>
      <c r="Y900" s="13" t="e">
        <f t="shared" si="1078"/>
        <v>#N/A</v>
      </c>
      <c r="Z900" s="13" t="e">
        <f t="shared" si="1079"/>
        <v>#N/A</v>
      </c>
      <c r="AA900" s="13" t="e">
        <f t="shared" si="1080"/>
        <v>#N/A</v>
      </c>
      <c r="AB900" s="13" t="e">
        <f t="shared" si="1081"/>
        <v>#N/A</v>
      </c>
      <c r="AC900" s="13" t="e">
        <f t="shared" si="1082"/>
        <v>#N/A</v>
      </c>
      <c r="AD900" s="13" t="e">
        <f t="shared" si="1083"/>
        <v>#N/A</v>
      </c>
      <c r="AE900" s="13" t="e">
        <f t="shared" si="1084"/>
        <v>#N/A</v>
      </c>
      <c r="AF900" s="13" t="e">
        <f t="shared" si="1085"/>
        <v>#N/A</v>
      </c>
      <c r="AG900" s="13" t="e">
        <f t="shared" si="1086"/>
        <v>#N/A</v>
      </c>
      <c r="AH900" s="13" t="e">
        <f t="shared" si="1087"/>
        <v>#N/A</v>
      </c>
      <c r="AI900" s="13" t="e">
        <f t="shared" si="1088"/>
        <v>#N/A</v>
      </c>
      <c r="AJ900" s="13" t="e">
        <f t="shared" si="1089"/>
        <v>#N/A</v>
      </c>
      <c r="AK900" s="13" t="e">
        <f t="shared" si="1090"/>
        <v>#N/A</v>
      </c>
      <c r="AL900" s="13" t="e">
        <f t="shared" si="1091"/>
        <v>#N/A</v>
      </c>
      <c r="AM900" s="13" t="e">
        <f t="shared" si="1092"/>
        <v>#N/A</v>
      </c>
      <c r="AN900" s="13" t="e">
        <f t="shared" si="1093"/>
        <v>#N/A</v>
      </c>
      <c r="AO900" s="13" t="e">
        <f t="shared" si="1094"/>
        <v>#N/A</v>
      </c>
      <c r="AP900" s="13" t="e">
        <f t="shared" si="1095"/>
        <v>#N/A</v>
      </c>
      <c r="AQ900" s="13" t="e">
        <f t="shared" si="1096"/>
        <v>#N/A</v>
      </c>
      <c r="AR900" s="13" t="e">
        <f t="shared" si="1097"/>
        <v>#N/A</v>
      </c>
      <c r="AS900" s="13" t="e">
        <f t="shared" si="1098"/>
        <v>#N/A</v>
      </c>
      <c r="AT900" s="13" t="e">
        <f t="shared" si="1099"/>
        <v>#N/A</v>
      </c>
      <c r="AU900" s="13" t="e">
        <f t="shared" si="1100"/>
        <v>#N/A</v>
      </c>
      <c r="AV900" s="13" t="e">
        <f t="shared" si="1101"/>
        <v>#N/A</v>
      </c>
      <c r="AW900" s="13" t="e">
        <f t="shared" si="1102"/>
        <v>#N/A</v>
      </c>
      <c r="AX900" s="13" t="e">
        <f t="shared" si="1103"/>
        <v>#N/A</v>
      </c>
      <c r="AY900" s="13" t="e">
        <f t="shared" si="1104"/>
        <v>#N/A</v>
      </c>
      <c r="AZ900" s="13" t="e">
        <f t="shared" si="1105"/>
        <v>#N/A</v>
      </c>
      <c r="BA900" s="13" t="e">
        <f t="shared" si="1106"/>
        <v>#N/A</v>
      </c>
      <c r="BB900" s="13" t="e">
        <f t="shared" si="1107"/>
        <v>#N/A</v>
      </c>
      <c r="BC900" s="13" t="e">
        <f t="shared" si="1108"/>
        <v>#N/A</v>
      </c>
      <c r="BD900" s="13" t="e">
        <f t="shared" si="1109"/>
        <v>#N/A</v>
      </c>
      <c r="BE900" s="13" t="e">
        <f t="shared" si="1110"/>
        <v>#N/A</v>
      </c>
      <c r="BF900" s="13" t="e">
        <f t="shared" si="1111"/>
        <v>#N/A</v>
      </c>
      <c r="BG900" s="13" t="e">
        <f t="shared" si="1112"/>
        <v>#N/A</v>
      </c>
      <c r="BH900" s="13" t="e">
        <f t="shared" si="1113"/>
        <v>#N/A</v>
      </c>
      <c r="BI900" s="13" t="e">
        <f t="shared" si="1114"/>
        <v>#N/A</v>
      </c>
      <c r="BJ900" s="14" t="e">
        <f t="shared" si="1115"/>
        <v>#N/A</v>
      </c>
      <c r="BK900" s="14" t="e">
        <f t="shared" si="1116"/>
        <v>#N/A</v>
      </c>
      <c r="BL900" s="14" t="e">
        <f t="shared" si="1117"/>
        <v>#N/A</v>
      </c>
      <c r="BM900" s="14" t="e">
        <f t="shared" si="1118"/>
        <v>#N/A</v>
      </c>
      <c r="BN900" s="14" t="e">
        <f t="shared" si="1119"/>
        <v>#N/A</v>
      </c>
    </row>
    <row r="901" spans="1:66" x14ac:dyDescent="0.25">
      <c r="A901" t="s">
        <v>40</v>
      </c>
      <c r="B901" t="s">
        <v>232</v>
      </c>
      <c r="C901" t="s">
        <v>517</v>
      </c>
      <c r="D901" s="11">
        <v>44450</v>
      </c>
      <c r="E901" s="10">
        <f>VLOOKUP(A901,home!$A$2:$E$405,3,FALSE)</f>
        <v>1.5047999999999999</v>
      </c>
      <c r="F901" s="10">
        <f>VLOOKUP(B901,home!$B$2:$E$405,3,FALSE)</f>
        <v>0.89710000000000001</v>
      </c>
      <c r="G901" s="10" t="e">
        <f>VLOOKUP(C901,away!$B$2:$E$405,4,FALSE)</f>
        <v>#N/A</v>
      </c>
      <c r="H901" s="10">
        <f>VLOOKUP(A901,away!$A$2:$E$405,3,FALSE)</f>
        <v>1.2</v>
      </c>
      <c r="I901" s="10" t="e">
        <f>VLOOKUP(C901,away!$B$2:$E$405,3,FALSE)</f>
        <v>#N/A</v>
      </c>
      <c r="J901" s="10">
        <f>VLOOKUP(B901,home!$B$2:$E$405,4,FALSE)</f>
        <v>0.79169999999999996</v>
      </c>
      <c r="K901" s="12" t="e">
        <f t="shared" si="1064"/>
        <v>#N/A</v>
      </c>
      <c r="L901" s="12" t="e">
        <f t="shared" si="1065"/>
        <v>#N/A</v>
      </c>
      <c r="M901" s="13" t="e">
        <f t="shared" si="1066"/>
        <v>#N/A</v>
      </c>
      <c r="N901" s="13" t="e">
        <f t="shared" si="1067"/>
        <v>#N/A</v>
      </c>
      <c r="O901" s="13" t="e">
        <f t="shared" si="1068"/>
        <v>#N/A</v>
      </c>
      <c r="P901" s="13" t="e">
        <f t="shared" si="1069"/>
        <v>#N/A</v>
      </c>
      <c r="Q901" s="13" t="e">
        <f t="shared" si="1070"/>
        <v>#N/A</v>
      </c>
      <c r="R901" s="13" t="e">
        <f t="shared" si="1071"/>
        <v>#N/A</v>
      </c>
      <c r="S901" s="13" t="e">
        <f t="shared" si="1072"/>
        <v>#N/A</v>
      </c>
      <c r="T901" s="13" t="e">
        <f t="shared" si="1073"/>
        <v>#N/A</v>
      </c>
      <c r="U901" s="13" t="e">
        <f t="shared" si="1074"/>
        <v>#N/A</v>
      </c>
      <c r="V901" s="13" t="e">
        <f t="shared" si="1075"/>
        <v>#N/A</v>
      </c>
      <c r="W901" s="13" t="e">
        <f t="shared" si="1076"/>
        <v>#N/A</v>
      </c>
      <c r="X901" s="13" t="e">
        <f t="shared" si="1077"/>
        <v>#N/A</v>
      </c>
      <c r="Y901" s="13" t="e">
        <f t="shared" si="1078"/>
        <v>#N/A</v>
      </c>
      <c r="Z901" s="13" t="e">
        <f t="shared" si="1079"/>
        <v>#N/A</v>
      </c>
      <c r="AA901" s="13" t="e">
        <f t="shared" si="1080"/>
        <v>#N/A</v>
      </c>
      <c r="AB901" s="13" t="e">
        <f t="shared" si="1081"/>
        <v>#N/A</v>
      </c>
      <c r="AC901" s="13" t="e">
        <f t="shared" si="1082"/>
        <v>#N/A</v>
      </c>
      <c r="AD901" s="13" t="e">
        <f t="shared" si="1083"/>
        <v>#N/A</v>
      </c>
      <c r="AE901" s="13" t="e">
        <f t="shared" si="1084"/>
        <v>#N/A</v>
      </c>
      <c r="AF901" s="13" t="e">
        <f t="shared" si="1085"/>
        <v>#N/A</v>
      </c>
      <c r="AG901" s="13" t="e">
        <f t="shared" si="1086"/>
        <v>#N/A</v>
      </c>
      <c r="AH901" s="13" t="e">
        <f t="shared" si="1087"/>
        <v>#N/A</v>
      </c>
      <c r="AI901" s="13" t="e">
        <f t="shared" si="1088"/>
        <v>#N/A</v>
      </c>
      <c r="AJ901" s="13" t="e">
        <f t="shared" si="1089"/>
        <v>#N/A</v>
      </c>
      <c r="AK901" s="13" t="e">
        <f t="shared" si="1090"/>
        <v>#N/A</v>
      </c>
      <c r="AL901" s="13" t="e">
        <f t="shared" si="1091"/>
        <v>#N/A</v>
      </c>
      <c r="AM901" s="13" t="e">
        <f t="shared" si="1092"/>
        <v>#N/A</v>
      </c>
      <c r="AN901" s="13" t="e">
        <f t="shared" si="1093"/>
        <v>#N/A</v>
      </c>
      <c r="AO901" s="13" t="e">
        <f t="shared" si="1094"/>
        <v>#N/A</v>
      </c>
      <c r="AP901" s="13" t="e">
        <f t="shared" si="1095"/>
        <v>#N/A</v>
      </c>
      <c r="AQ901" s="13" t="e">
        <f t="shared" si="1096"/>
        <v>#N/A</v>
      </c>
      <c r="AR901" s="13" t="e">
        <f t="shared" si="1097"/>
        <v>#N/A</v>
      </c>
      <c r="AS901" s="13" t="e">
        <f t="shared" si="1098"/>
        <v>#N/A</v>
      </c>
      <c r="AT901" s="13" t="e">
        <f t="shared" si="1099"/>
        <v>#N/A</v>
      </c>
      <c r="AU901" s="13" t="e">
        <f t="shared" si="1100"/>
        <v>#N/A</v>
      </c>
      <c r="AV901" s="13" t="e">
        <f t="shared" si="1101"/>
        <v>#N/A</v>
      </c>
      <c r="AW901" s="13" t="e">
        <f t="shared" si="1102"/>
        <v>#N/A</v>
      </c>
      <c r="AX901" s="13" t="e">
        <f t="shared" si="1103"/>
        <v>#N/A</v>
      </c>
      <c r="AY901" s="13" t="e">
        <f t="shared" si="1104"/>
        <v>#N/A</v>
      </c>
      <c r="AZ901" s="13" t="e">
        <f t="shared" si="1105"/>
        <v>#N/A</v>
      </c>
      <c r="BA901" s="13" t="e">
        <f t="shared" si="1106"/>
        <v>#N/A</v>
      </c>
      <c r="BB901" s="13" t="e">
        <f t="shared" si="1107"/>
        <v>#N/A</v>
      </c>
      <c r="BC901" s="13" t="e">
        <f t="shared" si="1108"/>
        <v>#N/A</v>
      </c>
      <c r="BD901" s="13" t="e">
        <f t="shared" si="1109"/>
        <v>#N/A</v>
      </c>
      <c r="BE901" s="13" t="e">
        <f t="shared" si="1110"/>
        <v>#N/A</v>
      </c>
      <c r="BF901" s="13" t="e">
        <f t="shared" si="1111"/>
        <v>#N/A</v>
      </c>
      <c r="BG901" s="13" t="e">
        <f t="shared" si="1112"/>
        <v>#N/A</v>
      </c>
      <c r="BH901" s="13" t="e">
        <f t="shared" si="1113"/>
        <v>#N/A</v>
      </c>
      <c r="BI901" s="13" t="e">
        <f t="shared" si="1114"/>
        <v>#N/A</v>
      </c>
      <c r="BJ901" s="14" t="e">
        <f t="shared" si="1115"/>
        <v>#N/A</v>
      </c>
      <c r="BK901" s="14" t="e">
        <f t="shared" si="1116"/>
        <v>#N/A</v>
      </c>
      <c r="BL901" s="14" t="e">
        <f t="shared" si="1117"/>
        <v>#N/A</v>
      </c>
      <c r="BM901" s="14" t="e">
        <f t="shared" si="1118"/>
        <v>#N/A</v>
      </c>
      <c r="BN901" s="14" t="e">
        <f t="shared" si="1119"/>
        <v>#N/A</v>
      </c>
    </row>
    <row r="902" spans="1:66" x14ac:dyDescent="0.25">
      <c r="A902" t="s">
        <v>40</v>
      </c>
      <c r="B902" t="s">
        <v>320</v>
      </c>
      <c r="C902" t="s">
        <v>318</v>
      </c>
      <c r="D902" s="11">
        <v>44450</v>
      </c>
      <c r="E902" s="10">
        <f>VLOOKUP(A902,home!$A$2:$E$405,3,FALSE)</f>
        <v>1.5047999999999999</v>
      </c>
      <c r="F902" s="10">
        <f>VLOOKUP(B902,home!$B$2:$E$405,3,FALSE)</f>
        <v>1.6281000000000001</v>
      </c>
      <c r="G902" s="10">
        <f>VLOOKUP(C902,away!$B$2:$E$405,4,FALSE)</f>
        <v>1.03</v>
      </c>
      <c r="H902" s="10">
        <f>VLOOKUP(A902,away!$A$2:$E$405,3,FALSE)</f>
        <v>1.2</v>
      </c>
      <c r="I902" s="10">
        <f>VLOOKUP(C902,away!$B$2:$E$405,3,FALSE)</f>
        <v>0.95830000000000004</v>
      </c>
      <c r="J902" s="10">
        <f>VLOOKUP(B902,home!$B$2:$E$405,4,FALSE)</f>
        <v>0.58330000000000004</v>
      </c>
      <c r="K902" s="12">
        <f t="shared" si="1064"/>
        <v>2.5234638264</v>
      </c>
      <c r="L902" s="12">
        <f t="shared" si="1065"/>
        <v>0.6707716680000001</v>
      </c>
      <c r="M902" s="13">
        <f t="shared" si="1066"/>
        <v>4.0997856489025132E-2</v>
      </c>
      <c r="N902" s="13">
        <f t="shared" si="1067"/>
        <v>0.10345660780999344</v>
      </c>
      <c r="O902" s="13">
        <f t="shared" si="1068"/>
        <v>2.7500200581568015E-2</v>
      </c>
      <c r="P902" s="13">
        <f t="shared" si="1069"/>
        <v>6.9395761386331134E-2</v>
      </c>
      <c r="Q902" s="13">
        <f t="shared" si="1070"/>
        <v>0.1305345037052851</v>
      </c>
      <c r="R902" s="13">
        <f t="shared" si="1071"/>
        <v>9.2231777072164754E-3</v>
      </c>
      <c r="S902" s="13">
        <f t="shared" si="1072"/>
        <v>2.9365996852041273E-2</v>
      </c>
      <c r="T902" s="13">
        <f t="shared" si="1073"/>
        <v>8.7558846781946281E-2</v>
      </c>
      <c r="U902" s="13">
        <f t="shared" si="1074"/>
        <v>2.3274355308619665E-2</v>
      </c>
      <c r="V902" s="13">
        <f t="shared" si="1075"/>
        <v>5.5229871481520375E-3</v>
      </c>
      <c r="W902" s="13">
        <f t="shared" si="1076"/>
        <v>0.10979969939912122</v>
      </c>
      <c r="X902" s="13">
        <f t="shared" si="1077"/>
        <v>7.3650527511847155E-2</v>
      </c>
      <c r="Y902" s="13">
        <f t="shared" si="1078"/>
        <v>2.4701343594100804E-2</v>
      </c>
      <c r="Z902" s="13">
        <f t="shared" si="1079"/>
        <v>2.062215431643337E-3</v>
      </c>
      <c r="AA902" s="13">
        <f t="shared" si="1080"/>
        <v>5.2039260439958228E-3</v>
      </c>
      <c r="AB902" s="13">
        <f t="shared" si="1081"/>
        <v>6.5659595636421587E-3</v>
      </c>
      <c r="AC902" s="13">
        <f t="shared" si="1082"/>
        <v>5.8428648942831292E-4</v>
      </c>
      <c r="AD902" s="13">
        <f t="shared" si="1083"/>
        <v>6.9268892395819084E-2</v>
      </c>
      <c r="AE902" s="13">
        <f t="shared" si="1084"/>
        <v>4.6463610492856085E-2</v>
      </c>
      <c r="AF902" s="13">
        <f t="shared" si="1085"/>
        <v>1.558323675579769E-2</v>
      </c>
      <c r="AG902" s="13">
        <f t="shared" si="1086"/>
        <v>3.4842645705084421E-3</v>
      </c>
      <c r="AH902" s="13">
        <f t="shared" si="1087"/>
        <v>3.4581892121468533E-4</v>
      </c>
      <c r="AI902" s="13">
        <f t="shared" si="1088"/>
        <v>8.726615381699299E-4</v>
      </c>
      <c r="AJ902" s="13">
        <f t="shared" si="1089"/>
        <v>1.1010649121312008E-3</v>
      </c>
      <c r="AK902" s="13">
        <f t="shared" si="1090"/>
        <v>9.2616582542712645E-4</v>
      </c>
      <c r="AL902" s="13">
        <f t="shared" si="1091"/>
        <v>3.9560122673709502E-5</v>
      </c>
      <c r="AM902" s="13">
        <f t="shared" si="1092"/>
        <v>3.4959508851128689E-2</v>
      </c>
      <c r="AN902" s="13">
        <f t="shared" si="1093"/>
        <v>2.3449848064532354E-2</v>
      </c>
      <c r="AO902" s="13">
        <f t="shared" si="1094"/>
        <v>7.864746850296471E-3</v>
      </c>
      <c r="AP902" s="13">
        <f t="shared" si="1095"/>
        <v>1.7584831210570367E-3</v>
      </c>
      <c r="AQ902" s="13">
        <f t="shared" si="1096"/>
        <v>2.9488516406531862E-4</v>
      </c>
      <c r="AR902" s="13">
        <f t="shared" si="1097"/>
        <v>4.6393106921827032E-5</v>
      </c>
      <c r="AS902" s="13">
        <f t="shared" si="1098"/>
        <v>1.1707132711153796E-4</v>
      </c>
      <c r="AT902" s="13">
        <f t="shared" si="1099"/>
        <v>1.4771262953730386E-4</v>
      </c>
      <c r="AU902" s="13">
        <f t="shared" si="1100"/>
        <v>1.2424915911327014E-4</v>
      </c>
      <c r="AV902" s="13">
        <f t="shared" si="1101"/>
        <v>7.8384564620738795E-5</v>
      </c>
      <c r="AW902" s="13">
        <f t="shared" si="1102"/>
        <v>1.8600598696433135E-6</v>
      </c>
      <c r="AX902" s="13">
        <f t="shared" si="1103"/>
        <v>1.4703175995755631E-2</v>
      </c>
      <c r="AY902" s="13">
        <f t="shared" si="1104"/>
        <v>9.8624738875705675E-3</v>
      </c>
      <c r="AZ902" s="13">
        <f t="shared" si="1105"/>
        <v>3.307734030086077E-3</v>
      </c>
      <c r="BA902" s="13">
        <f t="shared" si="1106"/>
        <v>7.3957809088706682E-4</v>
      </c>
      <c r="BB902" s="13">
        <f t="shared" si="1107"/>
        <v>1.2402200741014335E-4</v>
      </c>
      <c r="BC902" s="13">
        <f t="shared" si="1108"/>
        <v>1.663808975584205E-5</v>
      </c>
      <c r="BD902" s="13">
        <f t="shared" si="1109"/>
        <v>5.1865302856093757E-6</v>
      </c>
      <c r="BE902" s="13">
        <f t="shared" si="1110"/>
        <v>1.3088021560263319E-5</v>
      </c>
      <c r="BF902" s="13">
        <f t="shared" si="1111"/>
        <v>1.6513574483233892E-5</v>
      </c>
      <c r="BG902" s="13">
        <f t="shared" si="1112"/>
        <v>1.3890469284334263E-5</v>
      </c>
      <c r="BH902" s="13">
        <f t="shared" si="1113"/>
        <v>8.7630241926844554E-6</v>
      </c>
      <c r="BI902" s="13">
        <f t="shared" si="1114"/>
        <v>4.4226349120214556E-6</v>
      </c>
      <c r="BJ902" s="14">
        <f t="shared" si="1115"/>
        <v>0.7615826271698205</v>
      </c>
      <c r="BK902" s="14">
        <f t="shared" si="1116"/>
        <v>0.15576892237522214</v>
      </c>
      <c r="BL902" s="14">
        <f t="shared" si="1117"/>
        <v>7.5589005444007901E-2</v>
      </c>
      <c r="BM902" s="14">
        <f t="shared" si="1118"/>
        <v>0.60403404891357371</v>
      </c>
      <c r="BN902" s="14">
        <f t="shared" si="1119"/>
        <v>0.38110810767941927</v>
      </c>
    </row>
    <row r="903" spans="1:66" x14ac:dyDescent="0.25">
      <c r="A903" t="s">
        <v>40</v>
      </c>
      <c r="B903" t="s">
        <v>237</v>
      </c>
      <c r="C903" t="s">
        <v>334</v>
      </c>
      <c r="D903" s="11">
        <v>44450</v>
      </c>
      <c r="E903" s="10">
        <f>VLOOKUP(A903,home!$A$2:$E$405,3,FALSE)</f>
        <v>1.5047999999999999</v>
      </c>
      <c r="F903" s="10">
        <f>VLOOKUP(B903,home!$B$2:$E$405,3,FALSE)</f>
        <v>0.66449999999999998</v>
      </c>
      <c r="G903" s="10">
        <f>VLOOKUP(C903,away!$B$2:$E$405,4,FALSE)</f>
        <v>1.0632999999999999</v>
      </c>
      <c r="H903" s="10">
        <f>VLOOKUP(A903,away!$A$2:$E$405,3,FALSE)</f>
        <v>1.2</v>
      </c>
      <c r="I903" s="10">
        <f>VLOOKUP(C903,away!$B$2:$E$405,3,FALSE)</f>
        <v>0.875</v>
      </c>
      <c r="J903" s="10">
        <f>VLOOKUP(B903,home!$B$2:$E$405,4,FALSE)</f>
        <v>1.0417000000000001</v>
      </c>
      <c r="K903" s="12">
        <f t="shared" ref="K903:K966" si="1120">E903*F903*G903</f>
        <v>1.0632357766799998</v>
      </c>
      <c r="L903" s="12">
        <f t="shared" ref="L903:L966" si="1121">H903*I903*J903</f>
        <v>1.0937850000000002</v>
      </c>
      <c r="M903" s="13">
        <f t="shared" ref="M903:M966" si="1122">_xlfn.POISSON.DIST(0,K903,FALSE) * _xlfn.POISSON.DIST(0,L903,FALSE)</f>
        <v>0.11566921263639142</v>
      </c>
      <c r="N903" s="13">
        <f t="shared" ref="N903:N966" si="1123">_xlfn.POISSON.DIST(1,K903,FALSE) * _xlfn.POISSON.DIST(0,L903,FALSE)</f>
        <v>0.12298364513541767</v>
      </c>
      <c r="O903" s="13">
        <f t="shared" ref="O903:O966" si="1124">_xlfn.POISSON.DIST(0,K903,FALSE) * _xlfn.POISSON.DIST(1,L903,FALSE)</f>
        <v>0.1265172497434954</v>
      </c>
      <c r="P903" s="13">
        <f t="shared" ref="P903:P966" si="1125">_xlfn.POISSON.DIST(1,K903,FALSE) * _xlfn.POISSON.DIST(1,L903,FALSE)</f>
        <v>0.13451766629444284</v>
      </c>
      <c r="Q903" s="13">
        <f t="shared" ref="Q903:Q966" si="1126">_xlfn.POISSON.DIST(2,K903,FALSE) * _xlfn.POISSON.DIST(0,L903,FALSE)</f>
        <v>6.5380305727246638E-2</v>
      </c>
      <c r="R903" s="13">
        <f t="shared" ref="R903:R966" si="1127">_xlfn.POISSON.DIST(0,K903,FALSE) * _xlfn.POISSON.DIST(2,L903,FALSE)</f>
        <v>6.9191335005344565E-2</v>
      </c>
      <c r="S903" s="13">
        <f t="shared" ref="S903:S966" si="1128">_xlfn.POISSON.DIST(2,K903,FALSE) * _xlfn.POISSON.DIST(2,L903,FALSE)</f>
        <v>3.9109375202079695E-2</v>
      </c>
      <c r="T903" s="13">
        <f t="shared" ref="T903:T966" si="1129">_xlfn.POISSON.DIST(2,K903,FALSE) * _xlfn.POISSON.DIST(1,L903,FALSE)</f>
        <v>7.1511997699876484E-2</v>
      </c>
      <c r="U903" s="13">
        <f t="shared" ref="U903:U966" si="1130">_xlfn.POISSON.DIST(1,K903,FALSE) * _xlfn.POISSON.DIST(2,L903,FALSE)</f>
        <v>7.3566702813933585E-2</v>
      </c>
      <c r="V903" s="13">
        <f t="shared" ref="V903:V966" si="1131">_xlfn.POISSON.DIST(3,K903,FALSE) * _xlfn.POISSON.DIST(3,L903,FALSE)</f>
        <v>5.0535889393444281E-3</v>
      </c>
      <c r="W903" s="13">
        <f t="shared" ref="W903:W966" si="1132">_xlfn.POISSON.DIST(3,K903,FALSE) * _xlfn.POISSON.DIST(0,L903,FALSE)</f>
        <v>2.3171560046494979E-2</v>
      </c>
      <c r="X903" s="13">
        <f t="shared" ref="X903:X966" si="1133">_xlfn.POISSON.DIST(3,K903,FALSE) * _xlfn.POISSON.DIST(1,L903,FALSE)</f>
        <v>2.5344704805455514E-2</v>
      </c>
      <c r="Y903" s="13">
        <f t="shared" ref="Y903:Y966" si="1134">_xlfn.POISSON.DIST(3,K903,FALSE) * _xlfn.POISSON.DIST(2,L903,FALSE)</f>
        <v>1.386082897281758E-2</v>
      </c>
      <c r="Z903" s="13">
        <f t="shared" ref="Z903:Z966" si="1135">_xlfn.POISSON.DIST(0,K903,FALSE) * _xlfn.POISSON.DIST(3,L903,FALSE)</f>
        <v>2.5226814786273616E-2</v>
      </c>
      <c r="AA903" s="13">
        <f t="shared" ref="AA903:AA966" si="1136">_xlfn.POISSON.DIST(1,K903,FALSE) * _xlfn.POISSON.DIST(3,L903,FALSE)</f>
        <v>2.682205201244613E-2</v>
      </c>
      <c r="AB903" s="13">
        <f t="shared" ref="AB903:AB966" si="1137">_xlfn.POISSON.DIST(2,K903,FALSE) * _xlfn.POISSON.DIST(3,L903,FALSE)</f>
        <v>1.4259082651802254E-2</v>
      </c>
      <c r="AC903" s="13">
        <f t="shared" ref="AC903:AC966" si="1138">_xlfn.POISSON.DIST(4,K903,FALSE) * _xlfn.POISSON.DIST(4,L903,FALSE)</f>
        <v>3.6731737806334916E-4</v>
      </c>
      <c r="AD903" s="13">
        <f t="shared" ref="AD903:AD966" si="1139">_xlfn.POISSON.DIST(4,K903,FALSE) * _xlfn.POISSON.DIST(0,L903,FALSE)</f>
        <v>6.1592079107305837E-3</v>
      </c>
      <c r="AE903" s="13">
        <f t="shared" ref="AE903:AE966" si="1140">_xlfn.POISSON.DIST(4,K903,FALSE) * _xlfn.POISSON.DIST(1,L903,FALSE)</f>
        <v>6.7368492246384533E-3</v>
      </c>
      <c r="AF903" s="13">
        <f t="shared" ref="AF903:AF966" si="1141">_xlfn.POISSON.DIST(4,K903,FALSE) * _xlfn.POISSON.DIST(2,L903,FALSE)</f>
        <v>3.6843323145855852E-3</v>
      </c>
      <c r="AG903" s="13">
        <f t="shared" ref="AG903:AG966" si="1142">_xlfn.POISSON.DIST(4,K903,FALSE) * _xlfn.POISSON.DIST(3,L903,FALSE)</f>
        <v>1.3432891402363322E-3</v>
      </c>
      <c r="AH903" s="13">
        <f t="shared" ref="AH903:AH966" si="1143">_xlfn.POISSON.DIST(0,K903,FALSE) * _xlfn.POISSON.DIST(4,L903,FALSE)</f>
        <v>6.8981779027510711E-3</v>
      </c>
      <c r="AI903" s="13">
        <f t="shared" ref="AI903:AI966" si="1144">_xlfn.POISSON.DIST(1,K903,FALSE) * _xlfn.POISSON.DIST(4,L903,FALSE)</f>
        <v>7.3343895401083471E-3</v>
      </c>
      <c r="AJ903" s="13">
        <f t="shared" ref="AJ903:AJ966" si="1145">_xlfn.POISSON.DIST(2,K903,FALSE) * _xlfn.POISSON.DIST(4,L903,FALSE)</f>
        <v>3.8990926795753823E-3</v>
      </c>
      <c r="AK903" s="13">
        <f t="shared" ref="AK903:AK966" si="1146">_xlfn.POISSON.DIST(3,K903,FALSE) * _xlfn.POISSON.DIST(4,L903,FALSE)</f>
        <v>1.3818849445052113E-3</v>
      </c>
      <c r="AL903" s="13">
        <f t="shared" ref="AL903:AL966" si="1147">_xlfn.POISSON.DIST(5,K903,FALSE) * _xlfn.POISSON.DIST(5,L903,FALSE)</f>
        <v>1.7086889539673385E-5</v>
      </c>
      <c r="AM903" s="13">
        <f t="shared" ref="AM903:AM966" si="1148">_xlfn.POISSON.DIST(5,K903,FALSE) * _xlfn.POISSON.DIST(0,L903,FALSE)</f>
        <v>1.3097380413398467E-3</v>
      </c>
      <c r="AN903" s="13">
        <f t="shared" ref="AN903:AN966" si="1149">_xlfn.POISSON.DIST(5,K903,FALSE) * _xlfn.POISSON.DIST(1,L903,FALSE)</f>
        <v>1.4325718235469044E-3</v>
      </c>
      <c r="AO903" s="13">
        <f t="shared" ref="AO903:AO966" si="1150">_xlfn.POISSON.DIST(5,K903,FALSE) * _xlfn.POISSON.DIST(2,L903,FALSE)</f>
        <v>7.8346278600912548E-4</v>
      </c>
      <c r="AP903" s="13">
        <f t="shared" ref="AP903:AP966" si="1151">_xlfn.POISSON.DIST(5,K903,FALSE) * _xlfn.POISSON.DIST(3,L903,FALSE)</f>
        <v>2.8564661446499724E-4</v>
      </c>
      <c r="AQ903" s="13">
        <f t="shared" ref="AQ903:AQ966" si="1152">_xlfn.POISSON.DIST(5,K903,FALSE) * _xlfn.POISSON.DIST(4,L903,FALSE)</f>
        <v>7.8108995550649248E-5</v>
      </c>
      <c r="AR903" s="13">
        <f t="shared" ref="AR903:AR966" si="1153">_xlfn.POISSON.DIST(0,K903,FALSE) * _xlfn.POISSON.DIST(5,L903,FALSE)</f>
        <v>1.5090247034721168E-3</v>
      </c>
      <c r="AS903" s="13">
        <f t="shared" ref="AS903:AS966" si="1154">_xlfn.POISSON.DIST(1,K903,FALSE) * _xlfn.POISSON.DIST(5,L903,FALSE)</f>
        <v>1.6044490526254825E-3</v>
      </c>
      <c r="AT903" s="13">
        <f t="shared" ref="AT903:AT966" si="1155">_xlfn.POISSON.DIST(2,K903,FALSE) * _xlfn.POISSON.DIST(5,L903,FALSE)</f>
        <v>8.5295381730587222E-4</v>
      </c>
      <c r="AU903" s="13">
        <f t="shared" ref="AU903:AU966" si="1156">_xlfn.POISSON.DIST(3,K903,FALSE) * _xlfn.POISSON.DIST(5,L903,FALSE)</f>
        <v>3.0229700480512666E-4</v>
      </c>
      <c r="AV903" s="13">
        <f t="shared" ref="AV903:AV966" si="1157">_xlfn.POISSON.DIST(4,K903,FALSE) * _xlfn.POISSON.DIST(5,L903,FALSE)</f>
        <v>8.0353247673004103E-5</v>
      </c>
      <c r="AW903" s="13">
        <f t="shared" ref="AW903:AW966" si="1158">_xlfn.POISSON.DIST(6,K903,FALSE) * _xlfn.POISSON.DIST(6,L903,FALSE)</f>
        <v>5.5197836541314471E-7</v>
      </c>
      <c r="AX903" s="13">
        <f t="shared" ref="AX903:AX966" si="1159">_xlfn.POISSON.DIST(6,K903,FALSE) * _xlfn.POISSON.DIST(0,L903,FALSE)</f>
        <v>2.3209339060521883E-4</v>
      </c>
      <c r="AY903" s="13">
        <f t="shared" ref="AY903:AY966" si="1160">_xlfn.POISSON.DIST(6,K903,FALSE) * _xlfn.POISSON.DIST(1,L903,FALSE)</f>
        <v>2.5386026924312932E-4</v>
      </c>
      <c r="AZ903" s="13">
        <f t="shared" ref="AZ903:AZ966" si="1161">_xlfn.POISSON.DIST(6,K903,FALSE) * _xlfn.POISSON.DIST(2,L903,FALSE)</f>
        <v>1.388342772970481E-4</v>
      </c>
      <c r="BA903" s="13">
        <f t="shared" ref="BA903:BA966" si="1162">_xlfn.POISSON.DIST(6,K903,FALSE) * _xlfn.POISSON.DIST(3,L903,FALSE)</f>
        <v>5.0618283331117278E-5</v>
      </c>
      <c r="BB903" s="13">
        <f t="shared" ref="BB903:BB966" si="1163">_xlfn.POISSON.DIST(6,K903,FALSE) * _xlfn.POISSON.DIST(4,L903,FALSE)</f>
        <v>1.3841379758331528E-5</v>
      </c>
      <c r="BC903" s="13">
        <f t="shared" ref="BC903:BC966" si="1164">_xlfn.POISSON.DIST(6,K903,FALSE) * _xlfn.POISSON.DIST(5,L903,FALSE)</f>
        <v>3.0278987117933314E-6</v>
      </c>
      <c r="BD903" s="13">
        <f t="shared" ref="BD903:BD966" si="1165">_xlfn.POISSON.DIST(0,K903,FALSE) * _xlfn.POISSON.DIST(6,L903,FALSE)</f>
        <v>2.7509143088120814E-4</v>
      </c>
      <c r="BE903" s="13">
        <f t="shared" ref="BE903:BE966" si="1166">_xlfn.POISSON.DIST(1,K903,FALSE) * _xlfn.POISSON.DIST(6,L903,FALSE)</f>
        <v>2.9248705117099384E-4</v>
      </c>
      <c r="BF903" s="13">
        <f t="shared" ref="BF903:BF966" si="1167">_xlfn.POISSON.DIST(2,K903,FALSE) * _xlfn.POISSON.DIST(6,L903,FALSE)</f>
        <v>1.5549134851031721E-4</v>
      </c>
      <c r="BG903" s="13">
        <f t="shared" ref="BG903:BG966" si="1168">_xlfn.POISSON.DIST(3,K903,FALSE) * _xlfn.POISSON.DIST(6,L903,FALSE)</f>
        <v>5.5107988233462564E-5</v>
      </c>
      <c r="BH903" s="13">
        <f t="shared" ref="BH903:BH966" si="1169">_xlfn.POISSON.DIST(4,K903,FALSE) * _xlfn.POISSON.DIST(6,L903,FALSE)</f>
        <v>1.4648196167669463E-5</v>
      </c>
      <c r="BI903" s="13">
        <f t="shared" ref="BI903:BI966" si="1170">_xlfn.POISSON.DIST(5,K903,FALSE) * _xlfn.POISSON.DIST(6,L903,FALSE)</f>
        <v>3.1148972458586086E-6</v>
      </c>
      <c r="BJ903" s="14">
        <f t="shared" ref="BJ903:BJ966" si="1171">SUM(N903,Q903,T903,W903,X903,Y903,AD903,AE903,AF903,AG903,AM903,AN903,AO903,AP903,AQ903,AX903,AY903,AZ903,BA903,BB903,BC903)</f>
        <v>0.34475852473735807</v>
      </c>
      <c r="BK903" s="14">
        <f t="shared" ref="BK903:BK966" si="1172">SUM(M903,P903,S903,V903,AC903,AL903,AY903)</f>
        <v>0.29498810760910449</v>
      </c>
      <c r="BL903" s="14">
        <f t="shared" ref="BL903:BL966" si="1173">SUM(O903,R903,U903,AA903,AB903,AH903,AI903,AJ903,AK903,AR903,AS903,AT903,AU903,AV903,BD903,BE903,BF903,BG903,BH903,BI903)</f>
        <v>0.33501498603205304</v>
      </c>
      <c r="BM903" s="14">
        <f t="shared" ref="BM903:BM966" si="1174">SUM(S903:BI903)</f>
        <v>0.365475710331573</v>
      </c>
      <c r="BN903" s="14">
        <f t="shared" ref="BN903:BN966" si="1175">SUM(M903:R903)</f>
        <v>0.63425941454233858</v>
      </c>
    </row>
    <row r="904" spans="1:66" x14ac:dyDescent="0.25">
      <c r="A904" t="s">
        <v>10</v>
      </c>
      <c r="B904" t="s">
        <v>12</v>
      </c>
      <c r="C904" t="s">
        <v>50</v>
      </c>
      <c r="D904" s="11">
        <v>44451</v>
      </c>
      <c r="E904" s="10">
        <f>VLOOKUP(A904,home!$A$2:$E$405,3,FALSE)</f>
        <v>1.5425</v>
      </c>
      <c r="F904" s="10">
        <f>VLOOKUP(B904,home!$B$2:$E$405,3,FALSE)</f>
        <v>0.95340000000000003</v>
      </c>
      <c r="G904" s="10">
        <f>VLOOKUP(C904,away!$B$2:$E$405,4,FALSE)</f>
        <v>0.91520000000000001</v>
      </c>
      <c r="H904" s="10">
        <f>VLOOKUP(A904,away!$A$2:$E$405,3,FALSE)</f>
        <v>1.4443999999999999</v>
      </c>
      <c r="I904" s="10">
        <f>VLOOKUP(C904,away!$B$2:$E$405,3,FALSE)</f>
        <v>1.0181</v>
      </c>
      <c r="J904" s="10">
        <f>VLOOKUP(B904,home!$B$2:$E$405,4,FALSE)</f>
        <v>0.44800000000000001</v>
      </c>
      <c r="K904" s="12">
        <f t="shared" si="1120"/>
        <v>1.3459109664</v>
      </c>
      <c r="L904" s="12">
        <f t="shared" si="1121"/>
        <v>0.65880355071999996</v>
      </c>
      <c r="M904" s="13">
        <f t="shared" si="1122"/>
        <v>0.13469874439250393</v>
      </c>
      <c r="N904" s="13">
        <f t="shared" si="1123"/>
        <v>0.18129251723818152</v>
      </c>
      <c r="O904" s="13">
        <f t="shared" si="1124"/>
        <v>8.8740011083307258E-2</v>
      </c>
      <c r="P904" s="13">
        <f t="shared" si="1125"/>
        <v>0.11943615407548078</v>
      </c>
      <c r="Q904" s="13">
        <f t="shared" si="1126"/>
        <v>0.12200179353856479</v>
      </c>
      <c r="R904" s="13">
        <f t="shared" si="1127"/>
        <v>2.9231117196307485E-2</v>
      </c>
      <c r="S904" s="13">
        <f t="shared" si="1128"/>
        <v>2.647573844262175E-2</v>
      </c>
      <c r="T904" s="13">
        <f t="shared" si="1129"/>
        <v>8.0375214777414827E-2</v>
      </c>
      <c r="U904" s="13">
        <f t="shared" si="1130"/>
        <v>3.9342481194633863E-2</v>
      </c>
      <c r="V904" s="13">
        <f t="shared" si="1131"/>
        <v>2.6084218859042788E-3</v>
      </c>
      <c r="W904" s="13">
        <f t="shared" si="1132"/>
        <v>5.4734517281340996E-2</v>
      </c>
      <c r="X904" s="13">
        <f t="shared" si="1133"/>
        <v>3.6059294331892644E-2</v>
      </c>
      <c r="Y904" s="13">
        <f t="shared" si="1134"/>
        <v>1.1877995571154222E-2</v>
      </c>
      <c r="Z904" s="13">
        <f t="shared" si="1135"/>
        <v>6.4191879334799416E-3</v>
      </c>
      <c r="AA904" s="13">
        <f t="shared" si="1136"/>
        <v>8.6396554350532066E-3</v>
      </c>
      <c r="AB904" s="13">
        <f t="shared" si="1137"/>
        <v>5.8141034979777382E-3</v>
      </c>
      <c r="AC904" s="13">
        <f t="shared" si="1138"/>
        <v>1.4455400069975389E-4</v>
      </c>
      <c r="AD904" s="13">
        <f t="shared" si="1139"/>
        <v>1.8416946762391802E-2</v>
      </c>
      <c r="AE904" s="13">
        <f t="shared" si="1140"/>
        <v>1.2133149920484925E-2</v>
      </c>
      <c r="AF904" s="13">
        <f t="shared" si="1141"/>
        <v>3.9966811245167773E-3</v>
      </c>
      <c r="AG904" s="13">
        <f t="shared" si="1142"/>
        <v>8.7767590530908515E-4</v>
      </c>
      <c r="AH904" s="13">
        <f t="shared" si="1143"/>
        <v>1.0572459508288907E-3</v>
      </c>
      <c r="AI904" s="13">
        <f t="shared" si="1144"/>
        <v>1.4229589194025992E-3</v>
      </c>
      <c r="AJ904" s="13">
        <f t="shared" si="1145"/>
        <v>9.575880071803261E-4</v>
      </c>
      <c r="AK904" s="13">
        <f t="shared" si="1146"/>
        <v>4.2960940005237422E-4</v>
      </c>
      <c r="AL904" s="13">
        <f t="shared" si="1147"/>
        <v>5.126988815721656E-6</v>
      </c>
      <c r="AM904" s="13">
        <f t="shared" si="1148"/>
        <v>4.9575141230216125E-3</v>
      </c>
      <c r="AN904" s="13">
        <f t="shared" si="1149"/>
        <v>3.2660279069911852E-3</v>
      </c>
      <c r="AO904" s="13">
        <f t="shared" si="1150"/>
        <v>1.0758353909382013E-3</v>
      </c>
      <c r="AP904" s="13">
        <f t="shared" si="1151"/>
        <v>2.3625472518010878E-4</v>
      </c>
      <c r="AQ904" s="13">
        <f t="shared" si="1152"/>
        <v>3.8911362955758351E-5</v>
      </c>
      <c r="AR904" s="13">
        <f t="shared" si="1153"/>
        <v>1.3930347727808318E-4</v>
      </c>
      <c r="AS904" s="13">
        <f t="shared" si="1154"/>
        <v>1.8749007772622537E-4</v>
      </c>
      <c r="AT904" s="13">
        <f t="shared" si="1155"/>
        <v>1.2617247585145757E-4</v>
      </c>
      <c r="AU904" s="13">
        <f t="shared" si="1156"/>
        <v>5.6605639635438627E-5</v>
      </c>
      <c r="AV904" s="13">
        <f t="shared" si="1157"/>
        <v>1.904653778635585E-5</v>
      </c>
      <c r="AW904" s="13">
        <f t="shared" si="1158"/>
        <v>1.2627929023299551E-7</v>
      </c>
      <c r="AX904" s="13">
        <f t="shared" si="1159"/>
        <v>1.1120621040429453E-3</v>
      </c>
      <c r="AY904" s="13">
        <f t="shared" si="1160"/>
        <v>7.3263046276464633E-4</v>
      </c>
      <c r="AZ904" s="13">
        <f t="shared" si="1161"/>
        <v>2.4132977511749285E-4</v>
      </c>
      <c r="BA904" s="13">
        <f t="shared" si="1162"/>
        <v>5.2996304247287803E-5</v>
      </c>
      <c r="BB904" s="13">
        <f t="shared" si="1163"/>
        <v>8.7285383532876524E-6</v>
      </c>
      <c r="BC904" s="13">
        <f t="shared" si="1164"/>
        <v>1.1500784119483215E-6</v>
      </c>
      <c r="BD904" s="13">
        <f t="shared" si="1165"/>
        <v>1.5295604243074004E-5</v>
      </c>
      <c r="BE904" s="13">
        <f t="shared" si="1166"/>
        <v>2.0586521488467672E-5</v>
      </c>
      <c r="BF904" s="13">
        <f t="shared" si="1167"/>
        <v>1.3853812515678948E-5</v>
      </c>
      <c r="BG904" s="13">
        <f t="shared" si="1168"/>
        <v>6.2153327304339548E-6</v>
      </c>
      <c r="BH904" s="13">
        <f t="shared" si="1169"/>
        <v>2.09132112042898E-6</v>
      </c>
      <c r="BI904" s="13">
        <f t="shared" si="1170"/>
        <v>5.6294640604985904E-7</v>
      </c>
      <c r="BJ904" s="14">
        <f t="shared" si="1171"/>
        <v>0.53348922722327596</v>
      </c>
      <c r="BK904" s="14">
        <f t="shared" si="1172"/>
        <v>0.28410137024879084</v>
      </c>
      <c r="BL904" s="14">
        <f t="shared" si="1173"/>
        <v>0.17622199443152545</v>
      </c>
      <c r="BM904" s="14">
        <f t="shared" si="1174"/>
        <v>0.324098938129252</v>
      </c>
      <c r="BN904" s="14">
        <f t="shared" si="1175"/>
        <v>0.6754003375243457</v>
      </c>
    </row>
    <row r="905" spans="1:66" x14ac:dyDescent="0.25">
      <c r="A905" t="s">
        <v>10</v>
      </c>
      <c r="B905" t="s">
        <v>240</v>
      </c>
      <c r="C905" t="s">
        <v>49</v>
      </c>
      <c r="D905" s="11">
        <v>44451</v>
      </c>
      <c r="E905" s="10">
        <f>VLOOKUP(A905,home!$A$2:$E$405,3,FALSE)</f>
        <v>1.5425</v>
      </c>
      <c r="F905" s="10">
        <f>VLOOKUP(B905,home!$B$2:$E$405,3,FALSE)</f>
        <v>1.1059000000000001</v>
      </c>
      <c r="G905" s="10">
        <f>VLOOKUP(C905,away!$B$2:$E$405,4,FALSE)</f>
        <v>1.2585</v>
      </c>
      <c r="H905" s="10">
        <f>VLOOKUP(A905,away!$A$2:$E$405,3,FALSE)</f>
        <v>1.4443999999999999</v>
      </c>
      <c r="I905" s="10">
        <f>VLOOKUP(C905,away!$B$2:$E$405,3,FALSE)</f>
        <v>1.1403000000000001</v>
      </c>
      <c r="J905" s="10">
        <f>VLOOKUP(B905,home!$B$2:$E$405,4,FALSE)</f>
        <v>0.85519999999999996</v>
      </c>
      <c r="K905" s="12">
        <f t="shared" si="1120"/>
        <v>2.1468131688750001</v>
      </c>
      <c r="L905" s="12">
        <f t="shared" si="1121"/>
        <v>1.408556578464</v>
      </c>
      <c r="M905" s="13">
        <f t="shared" si="1122"/>
        <v>2.8570808982444285E-2</v>
      </c>
      <c r="N905" s="13">
        <f t="shared" si="1123"/>
        <v>6.1336188968923518E-2</v>
      </c>
      <c r="O905" s="13">
        <f t="shared" si="1124"/>
        <v>4.0243600944260237E-2</v>
      </c>
      <c r="P905" s="13">
        <f t="shared" si="1125"/>
        <v>8.6395492470088264E-2</v>
      </c>
      <c r="Q905" s="13">
        <f t="shared" si="1126"/>
        <v>6.5838669103545286E-2</v>
      </c>
      <c r="R905" s="13">
        <f t="shared" si="1127"/>
        <v>2.8342694425558906E-2</v>
      </c>
      <c r="S905" s="13">
        <f t="shared" si="1128"/>
        <v>6.5313001145115873E-2</v>
      </c>
      <c r="T905" s="13">
        <f t="shared" si="1129"/>
        <v>9.2737490483113222E-2</v>
      </c>
      <c r="U905" s="13">
        <f t="shared" si="1130"/>
        <v>6.0846469634189909E-2</v>
      </c>
      <c r="V905" s="13">
        <f t="shared" si="1131"/>
        <v>2.1944499374631658E-2</v>
      </c>
      <c r="W905" s="13">
        <f t="shared" si="1132"/>
        <v>4.7114440617564868E-2</v>
      </c>
      <c r="X905" s="13">
        <f t="shared" si="1133"/>
        <v>6.6363355272522476E-2</v>
      </c>
      <c r="Y905" s="13">
        <f t="shared" si="1134"/>
        <v>4.6738270319027567E-2</v>
      </c>
      <c r="Z905" s="13">
        <f t="shared" si="1135"/>
        <v>1.330742956150531E-2</v>
      </c>
      <c r="AA905" s="13">
        <f t="shared" si="1136"/>
        <v>2.8568565026516064E-2</v>
      </c>
      <c r="AB905" s="13">
        <f t="shared" si="1137"/>
        <v>3.0665685807393234E-2</v>
      </c>
      <c r="AC905" s="13">
        <f t="shared" si="1138"/>
        <v>4.1473839427460081E-3</v>
      </c>
      <c r="AD905" s="13">
        <f t="shared" si="1139"/>
        <v>2.528647539049186E-2</v>
      </c>
      <c r="AE905" s="13">
        <f t="shared" si="1140"/>
        <v>3.5617431257445355E-2</v>
      </c>
      <c r="AF905" s="13">
        <f t="shared" si="1141"/>
        <v>2.5084583552831982E-2</v>
      </c>
      <c r="AG905" s="13">
        <f t="shared" si="1142"/>
        <v>1.1777685060457113E-2</v>
      </c>
      <c r="AH905" s="13">
        <f t="shared" si="1143"/>
        <v>4.68606686282615E-3</v>
      </c>
      <c r="AI905" s="13">
        <f t="shared" si="1144"/>
        <v>1.0060110051343935E-2</v>
      </c>
      <c r="AJ905" s="13">
        <f t="shared" si="1145"/>
        <v>1.079858836927846E-2</v>
      </c>
      <c r="AK905" s="13">
        <f t="shared" si="1146"/>
        <v>7.7275172388091362E-3</v>
      </c>
      <c r="AL905" s="13">
        <f t="shared" si="1147"/>
        <v>5.0165226811218306E-4</v>
      </c>
      <c r="AM905" s="13">
        <f t="shared" si="1148"/>
        <v>1.0857067672548308E-2</v>
      </c>
      <c r="AN905" s="13">
        <f t="shared" si="1149"/>
        <v>1.5292794092996751E-2</v>
      </c>
      <c r="AO905" s="13">
        <f t="shared" si="1150"/>
        <v>1.0770382861392988E-2</v>
      </c>
      <c r="AP905" s="13">
        <f t="shared" si="1151"/>
        <v>5.0568978773303363E-3</v>
      </c>
      <c r="AQ905" s="13">
        <f t="shared" si="1152"/>
        <v>1.7807316929335701E-3</v>
      </c>
      <c r="AR905" s="13">
        <f t="shared" si="1153"/>
        <v>1.3201180613511862E-3</v>
      </c>
      <c r="AS905" s="13">
        <f t="shared" si="1154"/>
        <v>2.8340468385784617E-3</v>
      </c>
      <c r="AT905" s="13">
        <f t="shared" si="1155"/>
        <v>3.0420845371344021E-3</v>
      </c>
      <c r="AU905" s="13">
        <f t="shared" si="1156"/>
        <v>2.1769290483837148E-3</v>
      </c>
      <c r="AV905" s="13">
        <f t="shared" si="1157"/>
        <v>1.16836498719417E-3</v>
      </c>
      <c r="AW905" s="13">
        <f t="shared" si="1158"/>
        <v>4.2137505897987523E-5</v>
      </c>
      <c r="AX905" s="13">
        <f t="shared" si="1159"/>
        <v>3.8846826424656245E-3</v>
      </c>
      <c r="AY905" s="13">
        <f t="shared" si="1160"/>
        <v>5.4717952912898705E-3</v>
      </c>
      <c r="AZ905" s="13">
        <f t="shared" si="1161"/>
        <v>3.853666626777344E-3</v>
      </c>
      <c r="BA905" s="13">
        <f t="shared" si="1162"/>
        <v>1.809369159451466E-3</v>
      </c>
      <c r="BB905" s="13">
        <f t="shared" si="1163"/>
        <v>6.371497081038099E-4</v>
      </c>
      <c r="BC905" s="13">
        <f t="shared" si="1164"/>
        <v>1.7949228256320776E-4</v>
      </c>
      <c r="BD905" s="13">
        <f t="shared" si="1165"/>
        <v>3.09910163277559E-4</v>
      </c>
      <c r="BE905" s="13">
        <f t="shared" si="1166"/>
        <v>6.65319219692465E-4</v>
      </c>
      <c r="BF905" s="13">
        <f t="shared" si="1167"/>
        <v>7.1415803117071174E-4</v>
      </c>
      <c r="BG905" s="13">
        <f t="shared" si="1168"/>
        <v>5.1105462199170894E-4</v>
      </c>
      <c r="BH905" s="13">
        <f t="shared" si="1169"/>
        <v>2.7428469812655897E-4</v>
      </c>
      <c r="BI905" s="13">
        <f t="shared" si="1170"/>
        <v>1.1776760039180019E-4</v>
      </c>
      <c r="BJ905" s="14">
        <f t="shared" si="1171"/>
        <v>0.5374886199337765</v>
      </c>
      <c r="BK905" s="14">
        <f t="shared" si="1172"/>
        <v>0.21234463347442814</v>
      </c>
      <c r="BL905" s="14">
        <f t="shared" si="1173"/>
        <v>0.23507333616746878</v>
      </c>
      <c r="BM905" s="14">
        <f t="shared" si="1174"/>
        <v>0.68205690645696637</v>
      </c>
      <c r="BN905" s="14">
        <f t="shared" si="1175"/>
        <v>0.31072745489482051</v>
      </c>
    </row>
    <row r="906" spans="1:66" x14ac:dyDescent="0.25">
      <c r="A906" t="s">
        <v>10</v>
      </c>
      <c r="B906" t="s">
        <v>493</v>
      </c>
      <c r="C906" t="s">
        <v>243</v>
      </c>
      <c r="D906" s="11">
        <v>44451</v>
      </c>
      <c r="E906" s="10">
        <f>VLOOKUP(A906,home!$A$2:$E$405,3,FALSE)</f>
        <v>1.5425</v>
      </c>
      <c r="F906" s="10" t="e">
        <f>VLOOKUP(B906,home!$B$2:$E$405,3,FALSE)</f>
        <v>#N/A</v>
      </c>
      <c r="G906" s="10">
        <f>VLOOKUP(C906,away!$B$2:$E$405,4,FALSE)</f>
        <v>0.80079999999999996</v>
      </c>
      <c r="H906" s="10">
        <f>VLOOKUP(A906,away!$A$2:$E$405,3,FALSE)</f>
        <v>1.4443999999999999</v>
      </c>
      <c r="I906" s="10">
        <f>VLOOKUP(C906,away!$B$2:$E$405,3,FALSE)</f>
        <v>1.0589</v>
      </c>
      <c r="J906" s="10" t="e">
        <f>VLOOKUP(B906,home!$B$2:$E$405,4,FALSE)</f>
        <v>#N/A</v>
      </c>
      <c r="K906" s="12" t="e">
        <f t="shared" si="1120"/>
        <v>#N/A</v>
      </c>
      <c r="L906" s="12" t="e">
        <f t="shared" si="1121"/>
        <v>#N/A</v>
      </c>
      <c r="M906" s="13" t="e">
        <f t="shared" si="1122"/>
        <v>#N/A</v>
      </c>
      <c r="N906" s="13" t="e">
        <f t="shared" si="1123"/>
        <v>#N/A</v>
      </c>
      <c r="O906" s="13" t="e">
        <f t="shared" si="1124"/>
        <v>#N/A</v>
      </c>
      <c r="P906" s="13" t="e">
        <f t="shared" si="1125"/>
        <v>#N/A</v>
      </c>
      <c r="Q906" s="13" t="e">
        <f t="shared" si="1126"/>
        <v>#N/A</v>
      </c>
      <c r="R906" s="13" t="e">
        <f t="shared" si="1127"/>
        <v>#N/A</v>
      </c>
      <c r="S906" s="13" t="e">
        <f t="shared" si="1128"/>
        <v>#N/A</v>
      </c>
      <c r="T906" s="13" t="e">
        <f t="shared" si="1129"/>
        <v>#N/A</v>
      </c>
      <c r="U906" s="13" t="e">
        <f t="shared" si="1130"/>
        <v>#N/A</v>
      </c>
      <c r="V906" s="13" t="e">
        <f t="shared" si="1131"/>
        <v>#N/A</v>
      </c>
      <c r="W906" s="13" t="e">
        <f t="shared" si="1132"/>
        <v>#N/A</v>
      </c>
      <c r="X906" s="13" t="e">
        <f t="shared" si="1133"/>
        <v>#N/A</v>
      </c>
      <c r="Y906" s="13" t="e">
        <f t="shared" si="1134"/>
        <v>#N/A</v>
      </c>
      <c r="Z906" s="13" t="e">
        <f t="shared" si="1135"/>
        <v>#N/A</v>
      </c>
      <c r="AA906" s="13" t="e">
        <f t="shared" si="1136"/>
        <v>#N/A</v>
      </c>
      <c r="AB906" s="13" t="e">
        <f t="shared" si="1137"/>
        <v>#N/A</v>
      </c>
      <c r="AC906" s="13" t="e">
        <f t="shared" si="1138"/>
        <v>#N/A</v>
      </c>
      <c r="AD906" s="13" t="e">
        <f t="shared" si="1139"/>
        <v>#N/A</v>
      </c>
      <c r="AE906" s="13" t="e">
        <f t="shared" si="1140"/>
        <v>#N/A</v>
      </c>
      <c r="AF906" s="13" t="e">
        <f t="shared" si="1141"/>
        <v>#N/A</v>
      </c>
      <c r="AG906" s="13" t="e">
        <f t="shared" si="1142"/>
        <v>#N/A</v>
      </c>
      <c r="AH906" s="13" t="e">
        <f t="shared" si="1143"/>
        <v>#N/A</v>
      </c>
      <c r="AI906" s="13" t="e">
        <f t="shared" si="1144"/>
        <v>#N/A</v>
      </c>
      <c r="AJ906" s="13" t="e">
        <f t="shared" si="1145"/>
        <v>#N/A</v>
      </c>
      <c r="AK906" s="13" t="e">
        <f t="shared" si="1146"/>
        <v>#N/A</v>
      </c>
      <c r="AL906" s="13" t="e">
        <f t="shared" si="1147"/>
        <v>#N/A</v>
      </c>
      <c r="AM906" s="13" t="e">
        <f t="shared" si="1148"/>
        <v>#N/A</v>
      </c>
      <c r="AN906" s="13" t="e">
        <f t="shared" si="1149"/>
        <v>#N/A</v>
      </c>
      <c r="AO906" s="13" t="e">
        <f t="shared" si="1150"/>
        <v>#N/A</v>
      </c>
      <c r="AP906" s="13" t="e">
        <f t="shared" si="1151"/>
        <v>#N/A</v>
      </c>
      <c r="AQ906" s="13" t="e">
        <f t="shared" si="1152"/>
        <v>#N/A</v>
      </c>
      <c r="AR906" s="13" t="e">
        <f t="shared" si="1153"/>
        <v>#N/A</v>
      </c>
      <c r="AS906" s="13" t="e">
        <f t="shared" si="1154"/>
        <v>#N/A</v>
      </c>
      <c r="AT906" s="13" t="e">
        <f t="shared" si="1155"/>
        <v>#N/A</v>
      </c>
      <c r="AU906" s="13" t="e">
        <f t="shared" si="1156"/>
        <v>#N/A</v>
      </c>
      <c r="AV906" s="13" t="e">
        <f t="shared" si="1157"/>
        <v>#N/A</v>
      </c>
      <c r="AW906" s="13" t="e">
        <f t="shared" si="1158"/>
        <v>#N/A</v>
      </c>
      <c r="AX906" s="13" t="e">
        <f t="shared" si="1159"/>
        <v>#N/A</v>
      </c>
      <c r="AY906" s="13" t="e">
        <f t="shared" si="1160"/>
        <v>#N/A</v>
      </c>
      <c r="AZ906" s="13" t="e">
        <f t="shared" si="1161"/>
        <v>#N/A</v>
      </c>
      <c r="BA906" s="13" t="e">
        <f t="shared" si="1162"/>
        <v>#N/A</v>
      </c>
      <c r="BB906" s="13" t="e">
        <f t="shared" si="1163"/>
        <v>#N/A</v>
      </c>
      <c r="BC906" s="13" t="e">
        <f t="shared" si="1164"/>
        <v>#N/A</v>
      </c>
      <c r="BD906" s="13" t="e">
        <f t="shared" si="1165"/>
        <v>#N/A</v>
      </c>
      <c r="BE906" s="13" t="e">
        <f t="shared" si="1166"/>
        <v>#N/A</v>
      </c>
      <c r="BF906" s="13" t="e">
        <f t="shared" si="1167"/>
        <v>#N/A</v>
      </c>
      <c r="BG906" s="13" t="e">
        <f t="shared" si="1168"/>
        <v>#N/A</v>
      </c>
      <c r="BH906" s="13" t="e">
        <f t="shared" si="1169"/>
        <v>#N/A</v>
      </c>
      <c r="BI906" s="13" t="e">
        <f t="shared" si="1170"/>
        <v>#N/A</v>
      </c>
      <c r="BJ906" s="14" t="e">
        <f t="shared" si="1171"/>
        <v>#N/A</v>
      </c>
      <c r="BK906" s="14" t="e">
        <f t="shared" si="1172"/>
        <v>#N/A</v>
      </c>
      <c r="BL906" s="14" t="e">
        <f t="shared" si="1173"/>
        <v>#N/A</v>
      </c>
      <c r="BM906" s="14" t="e">
        <f t="shared" si="1174"/>
        <v>#N/A</v>
      </c>
      <c r="BN906" s="14" t="e">
        <f t="shared" si="1175"/>
        <v>#N/A</v>
      </c>
    </row>
    <row r="907" spans="1:66" x14ac:dyDescent="0.25">
      <c r="A907" t="s">
        <v>10</v>
      </c>
      <c r="B907" t="s">
        <v>46</v>
      </c>
      <c r="C907" t="s">
        <v>499</v>
      </c>
      <c r="D907" s="11">
        <v>44451</v>
      </c>
      <c r="E907" s="10">
        <f>VLOOKUP(A907,home!$A$2:$E$405,3,FALSE)</f>
        <v>1.5425</v>
      </c>
      <c r="F907" s="10">
        <f>VLOOKUP(B907,home!$B$2:$E$405,3,FALSE)</f>
        <v>1.4491000000000001</v>
      </c>
      <c r="G907" s="10" t="e">
        <f>VLOOKUP(C907,away!$B$2:$E$405,4,FALSE)</f>
        <v>#N/A</v>
      </c>
      <c r="H907" s="10">
        <f>VLOOKUP(A907,away!$A$2:$E$405,3,FALSE)</f>
        <v>1.4443999999999999</v>
      </c>
      <c r="I907" s="10" t="e">
        <f>VLOOKUP(C907,away!$B$2:$E$405,3,FALSE)</f>
        <v>#N/A</v>
      </c>
      <c r="J907" s="10">
        <f>VLOOKUP(B907,home!$B$2:$E$405,4,FALSE)</f>
        <v>0.8145</v>
      </c>
      <c r="K907" s="12" t="e">
        <f t="shared" si="1120"/>
        <v>#N/A</v>
      </c>
      <c r="L907" s="12" t="e">
        <f t="shared" si="1121"/>
        <v>#N/A</v>
      </c>
      <c r="M907" s="13" t="e">
        <f t="shared" si="1122"/>
        <v>#N/A</v>
      </c>
      <c r="N907" s="13" t="e">
        <f t="shared" si="1123"/>
        <v>#N/A</v>
      </c>
      <c r="O907" s="13" t="e">
        <f t="shared" si="1124"/>
        <v>#N/A</v>
      </c>
      <c r="P907" s="13" t="e">
        <f t="shared" si="1125"/>
        <v>#N/A</v>
      </c>
      <c r="Q907" s="13" t="e">
        <f t="shared" si="1126"/>
        <v>#N/A</v>
      </c>
      <c r="R907" s="13" t="e">
        <f t="shared" si="1127"/>
        <v>#N/A</v>
      </c>
      <c r="S907" s="13" t="e">
        <f t="shared" si="1128"/>
        <v>#N/A</v>
      </c>
      <c r="T907" s="13" t="e">
        <f t="shared" si="1129"/>
        <v>#N/A</v>
      </c>
      <c r="U907" s="13" t="e">
        <f t="shared" si="1130"/>
        <v>#N/A</v>
      </c>
      <c r="V907" s="13" t="e">
        <f t="shared" si="1131"/>
        <v>#N/A</v>
      </c>
      <c r="W907" s="13" t="e">
        <f t="shared" si="1132"/>
        <v>#N/A</v>
      </c>
      <c r="X907" s="13" t="e">
        <f t="shared" si="1133"/>
        <v>#N/A</v>
      </c>
      <c r="Y907" s="13" t="e">
        <f t="shared" si="1134"/>
        <v>#N/A</v>
      </c>
      <c r="Z907" s="13" t="e">
        <f t="shared" si="1135"/>
        <v>#N/A</v>
      </c>
      <c r="AA907" s="13" t="e">
        <f t="shared" si="1136"/>
        <v>#N/A</v>
      </c>
      <c r="AB907" s="13" t="e">
        <f t="shared" si="1137"/>
        <v>#N/A</v>
      </c>
      <c r="AC907" s="13" t="e">
        <f t="shared" si="1138"/>
        <v>#N/A</v>
      </c>
      <c r="AD907" s="13" t="e">
        <f t="shared" si="1139"/>
        <v>#N/A</v>
      </c>
      <c r="AE907" s="13" t="e">
        <f t="shared" si="1140"/>
        <v>#N/A</v>
      </c>
      <c r="AF907" s="13" t="e">
        <f t="shared" si="1141"/>
        <v>#N/A</v>
      </c>
      <c r="AG907" s="13" t="e">
        <f t="shared" si="1142"/>
        <v>#N/A</v>
      </c>
      <c r="AH907" s="13" t="e">
        <f t="shared" si="1143"/>
        <v>#N/A</v>
      </c>
      <c r="AI907" s="13" t="e">
        <f t="shared" si="1144"/>
        <v>#N/A</v>
      </c>
      <c r="AJ907" s="13" t="e">
        <f t="shared" si="1145"/>
        <v>#N/A</v>
      </c>
      <c r="AK907" s="13" t="e">
        <f t="shared" si="1146"/>
        <v>#N/A</v>
      </c>
      <c r="AL907" s="13" t="e">
        <f t="shared" si="1147"/>
        <v>#N/A</v>
      </c>
      <c r="AM907" s="13" t="e">
        <f t="shared" si="1148"/>
        <v>#N/A</v>
      </c>
      <c r="AN907" s="13" t="e">
        <f t="shared" si="1149"/>
        <v>#N/A</v>
      </c>
      <c r="AO907" s="13" t="e">
        <f t="shared" si="1150"/>
        <v>#N/A</v>
      </c>
      <c r="AP907" s="13" t="e">
        <f t="shared" si="1151"/>
        <v>#N/A</v>
      </c>
      <c r="AQ907" s="13" t="e">
        <f t="shared" si="1152"/>
        <v>#N/A</v>
      </c>
      <c r="AR907" s="13" t="e">
        <f t="shared" si="1153"/>
        <v>#N/A</v>
      </c>
      <c r="AS907" s="13" t="e">
        <f t="shared" si="1154"/>
        <v>#N/A</v>
      </c>
      <c r="AT907" s="13" t="e">
        <f t="shared" si="1155"/>
        <v>#N/A</v>
      </c>
      <c r="AU907" s="13" t="e">
        <f t="shared" si="1156"/>
        <v>#N/A</v>
      </c>
      <c r="AV907" s="13" t="e">
        <f t="shared" si="1157"/>
        <v>#N/A</v>
      </c>
      <c r="AW907" s="13" t="e">
        <f t="shared" si="1158"/>
        <v>#N/A</v>
      </c>
      <c r="AX907" s="13" t="e">
        <f t="shared" si="1159"/>
        <v>#N/A</v>
      </c>
      <c r="AY907" s="13" t="e">
        <f t="shared" si="1160"/>
        <v>#N/A</v>
      </c>
      <c r="AZ907" s="13" t="e">
        <f t="shared" si="1161"/>
        <v>#N/A</v>
      </c>
      <c r="BA907" s="13" t="e">
        <f t="shared" si="1162"/>
        <v>#N/A</v>
      </c>
      <c r="BB907" s="13" t="e">
        <f t="shared" si="1163"/>
        <v>#N/A</v>
      </c>
      <c r="BC907" s="13" t="e">
        <f t="shared" si="1164"/>
        <v>#N/A</v>
      </c>
      <c r="BD907" s="13" t="e">
        <f t="shared" si="1165"/>
        <v>#N/A</v>
      </c>
      <c r="BE907" s="13" t="e">
        <f t="shared" si="1166"/>
        <v>#N/A</v>
      </c>
      <c r="BF907" s="13" t="e">
        <f t="shared" si="1167"/>
        <v>#N/A</v>
      </c>
      <c r="BG907" s="13" t="e">
        <f t="shared" si="1168"/>
        <v>#N/A</v>
      </c>
      <c r="BH907" s="13" t="e">
        <f t="shared" si="1169"/>
        <v>#N/A</v>
      </c>
      <c r="BI907" s="13" t="e">
        <f t="shared" si="1170"/>
        <v>#N/A</v>
      </c>
      <c r="BJ907" s="14" t="e">
        <f t="shared" si="1171"/>
        <v>#N/A</v>
      </c>
      <c r="BK907" s="14" t="e">
        <f t="shared" si="1172"/>
        <v>#N/A</v>
      </c>
      <c r="BL907" s="14" t="e">
        <f t="shared" si="1173"/>
        <v>#N/A</v>
      </c>
      <c r="BM907" s="14" t="e">
        <f t="shared" si="1174"/>
        <v>#N/A</v>
      </c>
      <c r="BN907" s="14" t="e">
        <f t="shared" si="1175"/>
        <v>#N/A</v>
      </c>
    </row>
    <row r="908" spans="1:66" x14ac:dyDescent="0.25">
      <c r="A908" t="s">
        <v>10</v>
      </c>
      <c r="B908" t="s">
        <v>247</v>
      </c>
      <c r="C908" t="s">
        <v>44</v>
      </c>
      <c r="D908" s="11">
        <v>44451</v>
      </c>
      <c r="E908" s="10">
        <f>VLOOKUP(A908,home!$A$2:$E$405,3,FALSE)</f>
        <v>1.5425</v>
      </c>
      <c r="F908" s="10">
        <f>VLOOKUP(B908,home!$B$2:$E$405,3,FALSE)</f>
        <v>0.91520000000000001</v>
      </c>
      <c r="G908" s="10">
        <f>VLOOKUP(C908,away!$B$2:$E$405,4,FALSE)</f>
        <v>0.83899999999999997</v>
      </c>
      <c r="H908" s="10">
        <f>VLOOKUP(A908,away!$A$2:$E$405,3,FALSE)</f>
        <v>1.4443999999999999</v>
      </c>
      <c r="I908" s="10">
        <f>VLOOKUP(C908,away!$B$2:$E$405,3,FALSE)</f>
        <v>0.8145</v>
      </c>
      <c r="J908" s="10">
        <f>VLOOKUP(B908,home!$B$2:$E$405,4,FALSE)</f>
        <v>0.93669999999999998</v>
      </c>
      <c r="K908" s="12">
        <f t="shared" si="1120"/>
        <v>1.184412944</v>
      </c>
      <c r="L908" s="12">
        <f t="shared" si="1121"/>
        <v>1.1019936414599998</v>
      </c>
      <c r="M908" s="13">
        <f t="shared" si="1122"/>
        <v>0.1016310088222403</v>
      </c>
      <c r="N908" s="13">
        <f t="shared" si="1123"/>
        <v>0.1203730823608396</v>
      </c>
      <c r="O908" s="13">
        <f t="shared" si="1124"/>
        <v>0.11199672549727396</v>
      </c>
      <c r="P908" s="13">
        <f t="shared" si="1125"/>
        <v>0.1326503713645861</v>
      </c>
      <c r="Q908" s="13">
        <f t="shared" si="1126"/>
        <v>7.1285718428678257E-2</v>
      </c>
      <c r="R908" s="13">
        <f t="shared" si="1127"/>
        <v>6.1709839681168464E-2</v>
      </c>
      <c r="S908" s="13">
        <f t="shared" si="1128"/>
        <v>4.3284331295823909E-2</v>
      </c>
      <c r="T908" s="13">
        <f t="shared" si="1129"/>
        <v>7.8556408435311378E-2</v>
      </c>
      <c r="U908" s="13">
        <f t="shared" si="1130"/>
        <v>7.3089932890540762E-2</v>
      </c>
      <c r="V908" s="13">
        <f t="shared" si="1131"/>
        <v>6.2772646165955362E-3</v>
      </c>
      <c r="W908" s="13">
        <f t="shared" si="1132"/>
        <v>2.8143909209755295E-2</v>
      </c>
      <c r="X908" s="13">
        <f t="shared" si="1133"/>
        <v>3.1014408994977864E-2</v>
      </c>
      <c r="Y908" s="13">
        <f t="shared" si="1134"/>
        <v>1.7088840753052715E-2</v>
      </c>
      <c r="Z908" s="13">
        <f t="shared" si="1135"/>
        <v>2.2667950314721217E-2</v>
      </c>
      <c r="AA908" s="13">
        <f t="shared" si="1136"/>
        <v>2.6848213766704682E-2</v>
      </c>
      <c r="AB908" s="13">
        <f t="shared" si="1137"/>
        <v>1.5899685954282011E-2</v>
      </c>
      <c r="AC908" s="13">
        <f t="shared" si="1138"/>
        <v>5.1207395520494611E-4</v>
      </c>
      <c r="AD908" s="13">
        <f t="shared" si="1139"/>
        <v>8.3335025906987412E-3</v>
      </c>
      <c r="AE908" s="13">
        <f t="shared" si="1140"/>
        <v>9.1834668660404489E-3</v>
      </c>
      <c r="AF908" s="13">
        <f t="shared" si="1141"/>
        <v>5.0600610464675826E-3</v>
      </c>
      <c r="AG908" s="13">
        <f t="shared" si="1142"/>
        <v>1.8587183662022366E-3</v>
      </c>
      <c r="AH908" s="13">
        <f t="shared" si="1143"/>
        <v>6.2449842779384954E-3</v>
      </c>
      <c r="AI908" s="13">
        <f t="shared" si="1144"/>
        <v>7.3966402138668473E-3</v>
      </c>
      <c r="AJ908" s="13">
        <f t="shared" si="1145"/>
        <v>4.3803382057074113E-3</v>
      </c>
      <c r="AK908" s="13">
        <f t="shared" si="1146"/>
        <v>1.7293764233125312E-3</v>
      </c>
      <c r="AL908" s="13">
        <f t="shared" si="1147"/>
        <v>2.6734675218220951E-5</v>
      </c>
      <c r="AM908" s="13">
        <f t="shared" si="1148"/>
        <v>1.9740616674562249E-3</v>
      </c>
      <c r="AN908" s="13">
        <f t="shared" si="1149"/>
        <v>2.175403405386685E-3</v>
      </c>
      <c r="AO908" s="13">
        <f t="shared" si="1150"/>
        <v>1.1986403601732783E-3</v>
      </c>
      <c r="AP908" s="13">
        <f t="shared" si="1151"/>
        <v>4.4029801843609238E-4</v>
      </c>
      <c r="AQ908" s="13">
        <f t="shared" si="1152"/>
        <v>1.2130140416600289E-4</v>
      </c>
      <c r="AR908" s="13">
        <f t="shared" si="1153"/>
        <v>1.3763865930611786E-3</v>
      </c>
      <c r="AS908" s="13">
        <f t="shared" si="1154"/>
        <v>1.6302100967697203E-3</v>
      </c>
      <c r="AT908" s="13">
        <f t="shared" si="1155"/>
        <v>9.6542097002677476E-4</v>
      </c>
      <c r="AU908" s="13">
        <f t="shared" si="1156"/>
        <v>3.8115236443624941E-4</v>
      </c>
      <c r="AV908" s="13">
        <f t="shared" si="1157"/>
        <v>1.1286044851862471E-4</v>
      </c>
      <c r="AW908" s="13">
        <f t="shared" si="1158"/>
        <v>9.6929203801574603E-7</v>
      </c>
      <c r="AX908" s="13">
        <f t="shared" si="1159"/>
        <v>3.8968403186489593E-4</v>
      </c>
      <c r="AY908" s="13">
        <f t="shared" si="1160"/>
        <v>4.2942932529361127E-4</v>
      </c>
      <c r="AZ908" s="13">
        <f t="shared" si="1161"/>
        <v>2.3661419296500875E-4</v>
      </c>
      <c r="BA908" s="13">
        <f t="shared" si="1162"/>
        <v>8.691577870887637E-5</v>
      </c>
      <c r="BB908" s="13">
        <f t="shared" si="1163"/>
        <v>2.3945158869931549E-5</v>
      </c>
      <c r="BC908" s="13">
        <f t="shared" si="1164"/>
        <v>5.2774825636828181E-6</v>
      </c>
      <c r="BD908" s="13">
        <f t="shared" si="1165"/>
        <v>2.5279487895736818E-4</v>
      </c>
      <c r="BE908" s="13">
        <f t="shared" si="1166"/>
        <v>2.9941352681402009E-4</v>
      </c>
      <c r="BF908" s="13">
        <f t="shared" si="1167"/>
        <v>1.7731462838360825E-4</v>
      </c>
      <c r="BG908" s="13">
        <f t="shared" si="1168"/>
        <v>7.0004580339365149E-5</v>
      </c>
      <c r="BH908" s="13">
        <f t="shared" si="1169"/>
        <v>2.0728582773307986E-5</v>
      </c>
      <c r="BI908" s="13">
        <f t="shared" si="1170"/>
        <v>4.9102403494962806E-6</v>
      </c>
      <c r="BJ908" s="14">
        <f t="shared" si="1171"/>
        <v>0.37797968787790837</v>
      </c>
      <c r="BK908" s="14">
        <f t="shared" si="1172"/>
        <v>0.28481121405496268</v>
      </c>
      <c r="BL908" s="14">
        <f t="shared" si="1173"/>
        <v>0.31458693382122482</v>
      </c>
      <c r="BM908" s="14">
        <f t="shared" si="1174"/>
        <v>0.39997057988077483</v>
      </c>
      <c r="BN908" s="14">
        <f t="shared" si="1175"/>
        <v>0.59964674615478675</v>
      </c>
    </row>
    <row r="909" spans="1:66" x14ac:dyDescent="0.25">
      <c r="A909" t="s">
        <v>13</v>
      </c>
      <c r="B909" t="s">
        <v>250</v>
      </c>
      <c r="C909" t="s">
        <v>61</v>
      </c>
      <c r="D909" s="11">
        <v>44451</v>
      </c>
      <c r="E909" s="10">
        <f>VLOOKUP(A909,home!$A$2:$E$405,3,FALSE)</f>
        <v>1.4837</v>
      </c>
      <c r="F909" s="10">
        <f>VLOOKUP(B909,home!$B$2:$E$405,3,FALSE)</f>
        <v>1.3083</v>
      </c>
      <c r="G909" s="10">
        <f>VLOOKUP(C909,away!$B$2:$E$405,4,FALSE)</f>
        <v>1.1101000000000001</v>
      </c>
      <c r="H909" s="10">
        <f>VLOOKUP(A909,away!$A$2:$E$405,3,FALSE)</f>
        <v>1.2190000000000001</v>
      </c>
      <c r="I909" s="10">
        <f>VLOOKUP(C909,away!$B$2:$E$405,3,FALSE)</f>
        <v>1.3028999999999999</v>
      </c>
      <c r="J909" s="10">
        <f>VLOOKUP(B909,home!$B$2:$E$405,4,FALSE)</f>
        <v>0.86860000000000004</v>
      </c>
      <c r="K909" s="12">
        <f t="shared" si="1120"/>
        <v>2.1548425405710003</v>
      </c>
      <c r="L909" s="12">
        <f t="shared" si="1121"/>
        <v>1.3795410078600001</v>
      </c>
      <c r="M909" s="13">
        <f t="shared" si="1122"/>
        <v>2.9176737492378622E-2</v>
      </c>
      <c r="N909" s="13">
        <f t="shared" si="1123"/>
        <v>6.2871275143650304E-2</v>
      </c>
      <c r="O909" s="13">
        <f t="shared" si="1124"/>
        <v>4.0250505846302659E-2</v>
      </c>
      <c r="P909" s="13">
        <f t="shared" si="1125"/>
        <v>8.673350227711471E-2</v>
      </c>
      <c r="Q909" s="13">
        <f t="shared" si="1126"/>
        <v>6.7738849129740916E-2</v>
      </c>
      <c r="R909" s="13">
        <f t="shared" si="1127"/>
        <v>2.7763611701041604E-2</v>
      </c>
      <c r="S909" s="13">
        <f t="shared" si="1128"/>
        <v>6.4458032869673165E-2</v>
      </c>
      <c r="T909" s="13">
        <f t="shared" si="1129"/>
        <v>9.3448520199719276E-2</v>
      </c>
      <c r="U909" s="13">
        <f t="shared" si="1130"/>
        <v>5.9826211573299232E-2</v>
      </c>
      <c r="V909" s="13">
        <f t="shared" si="1131"/>
        <v>2.1290442779554525E-2</v>
      </c>
      <c r="W909" s="13">
        <f t="shared" si="1132"/>
        <v>4.8655517918028864E-2</v>
      </c>
      <c r="X909" s="13">
        <f t="shared" si="1133"/>
        <v>6.7122282226587837E-2</v>
      </c>
      <c r="Y909" s="13">
        <f t="shared" si="1134"/>
        <v>4.6298970436365189E-2</v>
      </c>
      <c r="Z909" s="13">
        <f t="shared" si="1135"/>
        <v>1.2767013622629541E-2</v>
      </c>
      <c r="AA909" s="13">
        <f t="shared" si="1136"/>
        <v>2.7510904070091609E-2</v>
      </c>
      <c r="AB909" s="13">
        <f t="shared" si="1137"/>
        <v>2.9640833209900647E-2</v>
      </c>
      <c r="AC909" s="13">
        <f t="shared" si="1138"/>
        <v>3.9556227537940764E-3</v>
      </c>
      <c r="AD909" s="13">
        <f t="shared" si="1139"/>
        <v>2.6211244960820796E-2</v>
      </c>
      <c r="AE909" s="13">
        <f t="shared" si="1140"/>
        <v>3.6159487290516067E-2</v>
      </c>
      <c r="AF909" s="13">
        <f t="shared" si="1141"/>
        <v>2.4941747770229707E-2</v>
      </c>
      <c r="AG909" s="13">
        <f t="shared" si="1142"/>
        <v>1.1469387952244199E-2</v>
      </c>
      <c r="AH909" s="13">
        <f t="shared" si="1143"/>
        <v>4.4031547100811773E-3</v>
      </c>
      <c r="AI909" s="13">
        <f t="shared" si="1144"/>
        <v>9.4881050819984897E-3</v>
      </c>
      <c r="AJ909" s="13">
        <f t="shared" si="1145"/>
        <v>1.0222686230049126E-2</v>
      </c>
      <c r="AK909" s="13">
        <f t="shared" si="1146"/>
        <v>7.3427597224730787E-3</v>
      </c>
      <c r="AL909" s="13">
        <f t="shared" si="1147"/>
        <v>4.7035418571144088E-4</v>
      </c>
      <c r="AM909" s="13">
        <f t="shared" si="1148"/>
        <v>1.129622113658078E-2</v>
      </c>
      <c r="AN909" s="13">
        <f t="shared" si="1149"/>
        <v>1.5583600291768085E-2</v>
      </c>
      <c r="AO909" s="13">
        <f t="shared" si="1150"/>
        <v>1.074910782629657E-2</v>
      </c>
      <c r="AP909" s="13">
        <f t="shared" si="1151"/>
        <v>4.9429450147616622E-3</v>
      </c>
      <c r="AQ909" s="13">
        <f t="shared" si="1152"/>
        <v>1.7047488368652165E-3</v>
      </c>
      <c r="AR909" s="13">
        <f t="shared" si="1153"/>
        <v>1.214866497301779E-3</v>
      </c>
      <c r="AS909" s="13">
        <f t="shared" si="1154"/>
        <v>2.6178460095003576E-3</v>
      </c>
      <c r="AT909" s="13">
        <f t="shared" si="1155"/>
        <v>2.8205229729677036E-3</v>
      </c>
      <c r="AU909" s="13">
        <f t="shared" si="1156"/>
        <v>2.0259276296028654E-3</v>
      </c>
      <c r="AV909" s="13">
        <f t="shared" si="1157"/>
        <v>1.0913887600966061E-3</v>
      </c>
      <c r="AW909" s="13">
        <f t="shared" si="1158"/>
        <v>3.8839413922468958E-5</v>
      </c>
      <c r="AX909" s="13">
        <f t="shared" si="1159"/>
        <v>4.0569296421335945E-3</v>
      </c>
      <c r="AY909" s="13">
        <f t="shared" si="1160"/>
        <v>5.5967008073260875E-3</v>
      </c>
      <c r="AZ909" s="13">
        <f t="shared" si="1161"/>
        <v>3.8604391362147546E-3</v>
      </c>
      <c r="BA909" s="13">
        <f t="shared" si="1162"/>
        <v>1.7752113655852969E-3</v>
      </c>
      <c r="BB909" s="13">
        <f t="shared" si="1163"/>
        <v>6.1224421911101694E-4</v>
      </c>
      <c r="BC909" s="13">
        <f t="shared" si="1164"/>
        <v>1.6892320141777425E-4</v>
      </c>
      <c r="BD909" s="13">
        <f t="shared" si="1165"/>
        <v>2.7932635868384032E-4</v>
      </c>
      <c r="BE909" s="13">
        <f t="shared" si="1166"/>
        <v>6.0190432039473299E-4</v>
      </c>
      <c r="BF909" s="13">
        <f t="shared" si="1167"/>
        <v>6.4850451747002402E-4</v>
      </c>
      <c r="BG909" s="13">
        <f t="shared" si="1168"/>
        <v>4.6580837399895904E-4</v>
      </c>
      <c r="BH909" s="13">
        <f t="shared" si="1169"/>
        <v>2.5093592501179094E-4</v>
      </c>
      <c r="BI909" s="13">
        <f t="shared" si="1170"/>
        <v>1.0814548123458831E-4</v>
      </c>
      <c r="BJ909" s="14">
        <f t="shared" si="1171"/>
        <v>0.54526435450596411</v>
      </c>
      <c r="BK909" s="14">
        <f t="shared" si="1172"/>
        <v>0.21168139316555262</v>
      </c>
      <c r="BL909" s="14">
        <f t="shared" si="1173"/>
        <v>0.22857394899150085</v>
      </c>
      <c r="BM909" s="14">
        <f t="shared" si="1174"/>
        <v>0.67819436730201454</v>
      </c>
      <c r="BN909" s="14">
        <f t="shared" si="1175"/>
        <v>0.31453448159022879</v>
      </c>
    </row>
    <row r="910" spans="1:66" x14ac:dyDescent="0.25">
      <c r="A910" t="s">
        <v>13</v>
      </c>
      <c r="B910" t="s">
        <v>63</v>
      </c>
      <c r="C910" t="s">
        <v>54</v>
      </c>
      <c r="D910" s="11">
        <v>44451</v>
      </c>
      <c r="E910" s="10">
        <f>VLOOKUP(A910,home!$A$2:$E$405,3,FALSE)</f>
        <v>1.4837</v>
      </c>
      <c r="F910" s="10">
        <f>VLOOKUP(B910,home!$B$2:$E$405,3,FALSE)</f>
        <v>1.4371</v>
      </c>
      <c r="G910" s="10">
        <f>VLOOKUP(C910,away!$B$2:$E$405,4,FALSE)</f>
        <v>0.87219999999999998</v>
      </c>
      <c r="H910" s="10">
        <f>VLOOKUP(A910,away!$A$2:$E$405,3,FALSE)</f>
        <v>1.2190000000000001</v>
      </c>
      <c r="I910" s="10">
        <f>VLOOKUP(C910,away!$B$2:$E$405,3,FALSE)</f>
        <v>0.77210000000000001</v>
      </c>
      <c r="J910" s="10">
        <f>VLOOKUP(B910,home!$B$2:$E$405,4,FALSE)</f>
        <v>0.70760000000000001</v>
      </c>
      <c r="K910" s="12">
        <f t="shared" si="1120"/>
        <v>1.8597268804940001</v>
      </c>
      <c r="L910" s="12">
        <f t="shared" si="1121"/>
        <v>0.66598597323999997</v>
      </c>
      <c r="M910" s="13">
        <f t="shared" si="1122"/>
        <v>8.0001263255914168E-2</v>
      </c>
      <c r="N910" s="13">
        <f t="shared" si="1123"/>
        <v>0.14878049975050051</v>
      </c>
      <c r="O910" s="13">
        <f t="shared" si="1124"/>
        <v>5.3279719169919443E-2</v>
      </c>
      <c r="P910" s="13">
        <f t="shared" si="1125"/>
        <v>9.9085725925470658E-2</v>
      </c>
      <c r="Q910" s="13">
        <f t="shared" si="1126"/>
        <v>0.13834554733966839</v>
      </c>
      <c r="R910" s="13">
        <f t="shared" si="1127"/>
        <v>1.774177281266634E-2</v>
      </c>
      <c r="S910" s="13">
        <f t="shared" si="1128"/>
        <v>3.068070641200684E-2</v>
      </c>
      <c r="T910" s="13">
        <f t="shared" si="1129"/>
        <v>9.2136193988429538E-2</v>
      </c>
      <c r="U910" s="13">
        <f t="shared" si="1130"/>
        <v>3.2994851807333234E-2</v>
      </c>
      <c r="V910" s="13">
        <f t="shared" si="1131"/>
        <v>4.222183421467139E-3</v>
      </c>
      <c r="W910" s="13">
        <f t="shared" si="1132"/>
        <v>8.5761644394745498E-2</v>
      </c>
      <c r="X910" s="13">
        <f t="shared" si="1133"/>
        <v>5.7116052208897372E-2</v>
      </c>
      <c r="Y910" s="13">
        <f t="shared" si="1134"/>
        <v>1.9019244808984582E-2</v>
      </c>
      <c r="Z910" s="13">
        <f t="shared" si="1135"/>
        <v>3.9385906112155223E-3</v>
      </c>
      <c r="AA910" s="13">
        <f t="shared" si="1136"/>
        <v>7.3247028309388002E-3</v>
      </c>
      <c r="AB910" s="13">
        <f t="shared" si="1137"/>
        <v>6.8109733731636958E-3</v>
      </c>
      <c r="AC910" s="13">
        <f t="shared" si="1138"/>
        <v>3.2683711190931657E-4</v>
      </c>
      <c r="AD910" s="13">
        <f t="shared" si="1139"/>
        <v>3.9873308849068929E-2</v>
      </c>
      <c r="AE910" s="13">
        <f t="shared" si="1140"/>
        <v>2.6555064400146274E-2</v>
      </c>
      <c r="AF910" s="13">
        <f t="shared" si="1141"/>
        <v>8.842650204491145E-3</v>
      </c>
      <c r="AG910" s="13">
        <f t="shared" si="1142"/>
        <v>1.9630270008196404E-3</v>
      </c>
      <c r="AH910" s="13">
        <f t="shared" si="1143"/>
        <v>6.5576152535107399E-4</v>
      </c>
      <c r="AI910" s="13">
        <f t="shared" si="1144"/>
        <v>1.2195373358891398E-3</v>
      </c>
      <c r="AJ910" s="13">
        <f t="shared" si="1145"/>
        <v>1.1340031826595372E-3</v>
      </c>
      <c r="AK910" s="13">
        <f t="shared" si="1146"/>
        <v>7.0297873378589624E-4</v>
      </c>
      <c r="AL910" s="13">
        <f t="shared" si="1147"/>
        <v>1.6192190560453356E-5</v>
      </c>
      <c r="AM910" s="13">
        <f t="shared" si="1148"/>
        <v>1.4830692856170551E-2</v>
      </c>
      <c r="AN910" s="13">
        <f t="shared" si="1149"/>
        <v>9.8770334156402587E-3</v>
      </c>
      <c r="AO910" s="13">
        <f t="shared" si="1150"/>
        <v>3.2889828560195892E-3</v>
      </c>
      <c r="AP910" s="13">
        <f t="shared" si="1151"/>
        <v>7.3013881611196042E-4</v>
      </c>
      <c r="AQ910" s="13">
        <f t="shared" si="1152"/>
        <v>1.2156555251215631E-4</v>
      </c>
      <c r="AR910" s="13">
        <f t="shared" si="1153"/>
        <v>8.7345595534856412E-5</v>
      </c>
      <c r="AS910" s="13">
        <f t="shared" si="1154"/>
        <v>1.6243895190892914E-4</v>
      </c>
      <c r="AT910" s="13">
        <f t="shared" si="1155"/>
        <v>1.5104604265215392E-4</v>
      </c>
      <c r="AU910" s="13">
        <f t="shared" si="1156"/>
        <v>9.3634795237484633E-5</v>
      </c>
      <c r="AV910" s="13">
        <f t="shared" si="1157"/>
        <v>4.3533786413175409E-5</v>
      </c>
      <c r="AW910" s="13">
        <f t="shared" si="1158"/>
        <v>5.5707972971270843E-7</v>
      </c>
      <c r="AX910" s="13">
        <f t="shared" si="1159"/>
        <v>4.5968396934951252E-3</v>
      </c>
      <c r="AY910" s="13">
        <f t="shared" si="1160"/>
        <v>3.0614307571006139E-3</v>
      </c>
      <c r="AZ910" s="13">
        <f t="shared" si="1161"/>
        <v>1.0194349711372612E-3</v>
      </c>
      <c r="BA910" s="13">
        <f t="shared" si="1162"/>
        <v>2.2630979713591341E-4</v>
      </c>
      <c r="BB910" s="13">
        <f t="shared" si="1163"/>
        <v>3.7679787624827056E-5</v>
      </c>
      <c r="BC910" s="13">
        <f t="shared" si="1164"/>
        <v>5.0188420065593927E-6</v>
      </c>
      <c r="BD910" s="13">
        <f t="shared" si="1165"/>
        <v>9.6951569084181208E-6</v>
      </c>
      <c r="BE910" s="13">
        <f t="shared" si="1166"/>
        <v>1.8030343913192282E-5</v>
      </c>
      <c r="BF910" s="13">
        <f t="shared" si="1167"/>
        <v>1.676575761995754E-5</v>
      </c>
      <c r="BG910" s="13">
        <f t="shared" si="1168"/>
        <v>1.0393243372560716E-5</v>
      </c>
      <c r="BH910" s="13">
        <f t="shared" si="1169"/>
        <v>4.8321485188668178E-6</v>
      </c>
      <c r="BI910" s="13">
        <f t="shared" si="1170"/>
        <v>1.7972952982151775E-6</v>
      </c>
      <c r="BJ910" s="14">
        <f t="shared" si="1171"/>
        <v>0.65618836029070671</v>
      </c>
      <c r="BK910" s="14">
        <f t="shared" si="1172"/>
        <v>0.21739433907442918</v>
      </c>
      <c r="BL910" s="14">
        <f t="shared" si="1173"/>
        <v>0.12246381388908495</v>
      </c>
      <c r="BM910" s="14">
        <f t="shared" si="1174"/>
        <v>0.45968970193392589</v>
      </c>
      <c r="BN910" s="14">
        <f t="shared" si="1175"/>
        <v>0.53723452825413942</v>
      </c>
    </row>
    <row r="911" spans="1:66" x14ac:dyDescent="0.25">
      <c r="A911" t="s">
        <v>13</v>
      </c>
      <c r="B911" t="s">
        <v>62</v>
      </c>
      <c r="C911" t="s">
        <v>56</v>
      </c>
      <c r="D911" s="11">
        <v>44451</v>
      </c>
      <c r="E911" s="10">
        <f>VLOOKUP(A911,home!$A$2:$E$405,3,FALSE)</f>
        <v>1.4837</v>
      </c>
      <c r="F911" s="10">
        <f>VLOOKUP(B911,home!$B$2:$E$405,3,FALSE)</f>
        <v>1.2290000000000001</v>
      </c>
      <c r="G911" s="10">
        <f>VLOOKUP(C911,away!$B$2:$E$405,4,FALSE)</f>
        <v>1.1496999999999999</v>
      </c>
      <c r="H911" s="10">
        <f>VLOOKUP(A911,away!$A$2:$E$405,3,FALSE)</f>
        <v>1.2190000000000001</v>
      </c>
      <c r="I911" s="10">
        <f>VLOOKUP(C911,away!$B$2:$E$405,3,FALSE)</f>
        <v>0.53080000000000005</v>
      </c>
      <c r="J911" s="10">
        <f>VLOOKUP(B911,home!$B$2:$E$405,4,FALSE)</f>
        <v>0.82030000000000003</v>
      </c>
      <c r="K911" s="12">
        <f t="shared" si="1120"/>
        <v>2.0964403548099999</v>
      </c>
      <c r="L911" s="12">
        <f t="shared" si="1121"/>
        <v>0.53077117756000014</v>
      </c>
      <c r="M911" s="13">
        <f t="shared" si="1122"/>
        <v>7.2279731183092416E-2</v>
      </c>
      <c r="N911" s="13">
        <f t="shared" si="1123"/>
        <v>0.15153014528705366</v>
      </c>
      <c r="O911" s="13">
        <f t="shared" si="1124"/>
        <v>3.8363998033770219E-2</v>
      </c>
      <c r="P911" s="13">
        <f t="shared" si="1125"/>
        <v>8.0427833649847374E-2</v>
      </c>
      <c r="Q911" s="13">
        <f t="shared" si="1126"/>
        <v>0.15883695577500084</v>
      </c>
      <c r="R911" s="13">
        <f t="shared" si="1127"/>
        <v>1.0181252206146874E-2</v>
      </c>
      <c r="S911" s="13">
        <f t="shared" si="1128"/>
        <v>2.2373618162821345E-2</v>
      </c>
      <c r="T911" s="13">
        <f t="shared" si="1129"/>
        <v>8.4306078056742867E-2</v>
      </c>
      <c r="U911" s="13">
        <f t="shared" si="1130"/>
        <v>2.1344387987464644E-2</v>
      </c>
      <c r="V911" s="13">
        <f t="shared" si="1131"/>
        <v>2.7661998588148339E-3</v>
      </c>
      <c r="W911" s="13">
        <f t="shared" si="1132"/>
        <v>0.11099740130729434</v>
      </c>
      <c r="X911" s="13">
        <f t="shared" si="1133"/>
        <v>5.8914221397972512E-2</v>
      </c>
      <c r="Y911" s="13">
        <f t="shared" si="1134"/>
        <v>1.5634985333216212E-2</v>
      </c>
      <c r="Z911" s="13">
        <f t="shared" si="1135"/>
        <v>1.8013050741639753E-3</v>
      </c>
      <c r="AA911" s="13">
        <f t="shared" si="1136"/>
        <v>3.7763286488013774E-3</v>
      </c>
      <c r="AB911" s="13">
        <f t="shared" si="1137"/>
        <v>3.9584238861861644E-3</v>
      </c>
      <c r="AC911" s="13">
        <f t="shared" si="1138"/>
        <v>1.9237711807773789E-4</v>
      </c>
      <c r="AD911" s="13">
        <f t="shared" si="1139"/>
        <v>5.8174857844913032E-2</v>
      </c>
      <c r="AE911" s="13">
        <f t="shared" si="1140"/>
        <v>3.0877537802730101E-2</v>
      </c>
      <c r="AF911" s="13">
        <f t="shared" si="1141"/>
        <v>8.1944535498542359E-3</v>
      </c>
      <c r="AG911" s="13">
        <f t="shared" si="1142"/>
        <v>1.4497932533722856E-3</v>
      </c>
      <c r="AH911" s="13">
        <f t="shared" si="1143"/>
        <v>2.3902020383970412E-4</v>
      </c>
      <c r="AI911" s="13">
        <f t="shared" si="1144"/>
        <v>5.0109160094446775E-4</v>
      </c>
      <c r="AJ911" s="13">
        <f t="shared" si="1145"/>
        <v>5.2525432683816554E-4</v>
      </c>
      <c r="AK911" s="13">
        <f t="shared" si="1146"/>
        <v>3.6705478910736383E-4</v>
      </c>
      <c r="AL911" s="13">
        <f t="shared" si="1147"/>
        <v>8.5625525150888485E-6</v>
      </c>
      <c r="AM911" s="13">
        <f t="shared" si="1148"/>
        <v>2.4392023924282136E-2</v>
      </c>
      <c r="AN911" s="13">
        <f t="shared" si="1149"/>
        <v>1.2946583261362925E-2</v>
      </c>
      <c r="AO911" s="13">
        <f t="shared" si="1150"/>
        <v>3.435836621506093E-3</v>
      </c>
      <c r="AP911" s="13">
        <f t="shared" si="1151"/>
        <v>6.0788101650018718E-4</v>
      </c>
      <c r="AQ911" s="13">
        <f t="shared" si="1152"/>
        <v>8.0661430736043546E-5</v>
      </c>
      <c r="AR911" s="13">
        <f t="shared" si="1153"/>
        <v>2.5373007010526212E-5</v>
      </c>
      <c r="AS911" s="13">
        <f t="shared" si="1154"/>
        <v>5.3192995819744185E-5</v>
      </c>
      <c r="AT911" s="13">
        <f t="shared" si="1155"/>
        <v>5.5757971514875683E-5</v>
      </c>
      <c r="AU911" s="13">
        <f t="shared" si="1156"/>
        <v>3.8964420528710611E-5</v>
      </c>
      <c r="AV911" s="13">
        <f t="shared" si="1157"/>
        <v>2.0421645899544034E-5</v>
      </c>
      <c r="AW911" s="13">
        <f t="shared" si="1158"/>
        <v>2.6466139032546373E-7</v>
      </c>
      <c r="AX911" s="13">
        <f t="shared" si="1159"/>
        <v>8.5227372150593495E-3</v>
      </c>
      <c r="AY911" s="13">
        <f t="shared" si="1160"/>
        <v>4.5236232676714875E-3</v>
      </c>
      <c r="AZ911" s="13">
        <f t="shared" si="1161"/>
        <v>1.2005044243099054E-3</v>
      </c>
      <c r="BA911" s="13">
        <f t="shared" si="1162"/>
        <v>2.1239771565231954E-4</v>
      </c>
      <c r="BB911" s="13">
        <f t="shared" si="1163"/>
        <v>2.8183646411958924E-5</v>
      </c>
      <c r="BC911" s="13">
        <f t="shared" si="1164"/>
        <v>2.991813438802023E-6</v>
      </c>
      <c r="BD911" s="13">
        <f t="shared" si="1165"/>
        <v>2.2445434682025218E-6</v>
      </c>
      <c r="BE911" s="13">
        <f t="shared" si="1166"/>
        <v>4.7055515048649618E-6</v>
      </c>
      <c r="BF911" s="13">
        <f t="shared" si="1167"/>
        <v>4.9324540332179164E-6</v>
      </c>
      <c r="BG911" s="13">
        <f t="shared" si="1168"/>
        <v>3.446865227827794E-6</v>
      </c>
      <c r="BH911" s="13">
        <f t="shared" si="1169"/>
        <v>1.8065368403023882E-6</v>
      </c>
      <c r="BI911" s="13">
        <f t="shared" si="1170"/>
        <v>7.5745934689217437E-7</v>
      </c>
      <c r="BJ911" s="14">
        <f t="shared" si="1171"/>
        <v>0.73486985394508109</v>
      </c>
      <c r="BK911" s="14">
        <f t="shared" si="1172"/>
        <v>0.18257194579284028</v>
      </c>
      <c r="BL911" s="14">
        <f t="shared" si="1173"/>
        <v>7.9468415134293688E-2</v>
      </c>
      <c r="BM911" s="14">
        <f t="shared" si="1174"/>
        <v>0.48256824520518676</v>
      </c>
      <c r="BN911" s="14">
        <f t="shared" si="1175"/>
        <v>0.51161991613491131</v>
      </c>
    </row>
    <row r="912" spans="1:66" x14ac:dyDescent="0.25">
      <c r="A912" t="s">
        <v>16</v>
      </c>
      <c r="B912" t="s">
        <v>65</v>
      </c>
      <c r="C912" t="s">
        <v>66</v>
      </c>
      <c r="D912" s="11">
        <v>44451</v>
      </c>
      <c r="E912" s="10">
        <f>VLOOKUP(A912,home!$A$2:$E$405,3,FALSE)</f>
        <v>1.6373</v>
      </c>
      <c r="F912" s="10">
        <f>VLOOKUP(B912,home!$B$2:$E$405,3,FALSE)</f>
        <v>1.0419</v>
      </c>
      <c r="G912" s="10">
        <f>VLOOKUP(C912,away!$B$2:$E$405,4,FALSE)</f>
        <v>0.93410000000000004</v>
      </c>
      <c r="H912" s="10">
        <f>VLOOKUP(A912,away!$A$2:$E$405,3,FALSE)</f>
        <v>1.3301000000000001</v>
      </c>
      <c r="I912" s="10">
        <f>VLOOKUP(C912,away!$B$2:$E$405,3,FALSE)</f>
        <v>1.0172000000000001</v>
      </c>
      <c r="J912" s="10">
        <f>VLOOKUP(B912,home!$B$2:$E$405,4,FALSE)</f>
        <v>1.2383</v>
      </c>
      <c r="K912" s="12">
        <f t="shared" si="1120"/>
        <v>1.5934838708670001</v>
      </c>
      <c r="L912" s="12">
        <f t="shared" si="1121"/>
        <v>1.6753923106760003</v>
      </c>
      <c r="M912" s="13">
        <f t="shared" si="1122"/>
        <v>3.804916340884841E-2</v>
      </c>
      <c r="N912" s="13">
        <f t="shared" si="1123"/>
        <v>6.0630728191982779E-2</v>
      </c>
      <c r="O912" s="13">
        <f t="shared" si="1124"/>
        <v>6.3747275802839259E-2</v>
      </c>
      <c r="P912" s="13">
        <f t="shared" si="1125"/>
        <v>0.10158025580353454</v>
      </c>
      <c r="Q912" s="13">
        <f t="shared" si="1126"/>
        <v>4.8307043726422846E-2</v>
      </c>
      <c r="R912" s="13">
        <f t="shared" si="1127"/>
        <v>5.3400847853309584E-2</v>
      </c>
      <c r="S912" s="13">
        <f t="shared" si="1128"/>
        <v>6.7797472037926063E-2</v>
      </c>
      <c r="T912" s="13">
        <f t="shared" si="1129"/>
        <v>8.0933249610738153E-2</v>
      </c>
      <c r="U912" s="13">
        <f t="shared" si="1130"/>
        <v>8.5093389744871462E-2</v>
      </c>
      <c r="V912" s="13">
        <f t="shared" si="1131"/>
        <v>2.0111070156623116E-2</v>
      </c>
      <c r="W912" s="13">
        <f t="shared" si="1132"/>
        <v>2.5658831675773899E-2</v>
      </c>
      <c r="X912" s="13">
        <f t="shared" si="1133"/>
        <v>4.2988609290521382E-2</v>
      </c>
      <c r="Y912" s="13">
        <f t="shared" si="1134"/>
        <v>3.6011392725997203E-2</v>
      </c>
      <c r="Z912" s="13">
        <f t="shared" si="1135"/>
        <v>2.9822456625671283E-2</v>
      </c>
      <c r="AA912" s="13">
        <f t="shared" si="1136"/>
        <v>4.7521603622637881E-2</v>
      </c>
      <c r="AB912" s="13">
        <f t="shared" si="1137"/>
        <v>3.7862454445204141E-2</v>
      </c>
      <c r="AC912" s="13">
        <f t="shared" si="1138"/>
        <v>3.3556711041206645E-3</v>
      </c>
      <c r="AD912" s="13">
        <f t="shared" si="1139"/>
        <v>1.0221733605159251E-2</v>
      </c>
      <c r="AE912" s="13">
        <f t="shared" si="1140"/>
        <v>1.7125413883862281E-2</v>
      </c>
      <c r="AF912" s="13">
        <f t="shared" si="1141"/>
        <v>1.4345893369083443E-2</v>
      </c>
      <c r="AG912" s="13">
        <f t="shared" si="1142"/>
        <v>8.0116664801134045E-3</v>
      </c>
      <c r="AH912" s="13">
        <f t="shared" si="1143"/>
        <v>1.2491078629029555E-2</v>
      </c>
      <c r="AI912" s="13">
        <f t="shared" si="1144"/>
        <v>1.9904332325090073E-2</v>
      </c>
      <c r="AJ912" s="13">
        <f t="shared" si="1145"/>
        <v>1.5858616260203847E-2</v>
      </c>
      <c r="AK912" s="13">
        <f t="shared" si="1146"/>
        <v>8.4234830749679909E-3</v>
      </c>
      <c r="AL912" s="13">
        <f t="shared" si="1147"/>
        <v>3.5834683195145982E-4</v>
      </c>
      <c r="AM912" s="13">
        <f t="shared" si="1148"/>
        <v>3.2576335264240916E-3</v>
      </c>
      <c r="AN912" s="13">
        <f t="shared" si="1149"/>
        <v>5.4578141611712665E-3</v>
      </c>
      <c r="AO912" s="13">
        <f t="shared" si="1150"/>
        <v>4.5719899393624622E-3</v>
      </c>
      <c r="AP912" s="13">
        <f t="shared" si="1151"/>
        <v>2.5532922629653001E-3</v>
      </c>
      <c r="AQ912" s="13">
        <f t="shared" si="1152"/>
        <v>1.0694415560701474E-3</v>
      </c>
      <c r="AR912" s="13">
        <f t="shared" si="1153"/>
        <v>4.185491417425081E-3</v>
      </c>
      <c r="AS912" s="13">
        <f t="shared" si="1154"/>
        <v>6.6695130653191236E-3</v>
      </c>
      <c r="AT912" s="13">
        <f t="shared" si="1155"/>
        <v>5.3138807480613759E-3</v>
      </c>
      <c r="AU912" s="13">
        <f t="shared" si="1156"/>
        <v>2.8225277545821568E-3</v>
      </c>
      <c r="AV912" s="13">
        <f t="shared" si="1157"/>
        <v>1.1244131130002796E-3</v>
      </c>
      <c r="AW912" s="13">
        <f t="shared" si="1158"/>
        <v>2.6574509569280079E-5</v>
      </c>
      <c r="AX912" s="13">
        <f t="shared" si="1159"/>
        <v>8.6516441359206313E-4</v>
      </c>
      <c r="AY912" s="13">
        <f t="shared" si="1160"/>
        <v>1.4494898060026535E-3</v>
      </c>
      <c r="AZ912" s="13">
        <f t="shared" si="1161"/>
        <v>1.2142320376900466E-3</v>
      </c>
      <c r="BA912" s="13">
        <f t="shared" si="1162"/>
        <v>6.78105006440785E-4</v>
      </c>
      <c r="BB912" s="13">
        <f t="shared" si="1163"/>
        <v>2.8402297840544779E-4</v>
      </c>
      <c r="BC912" s="13">
        <f t="shared" si="1164"/>
        <v>9.5169982815156457E-5</v>
      </c>
      <c r="BD912" s="13">
        <f t="shared" si="1165"/>
        <v>1.1687233561923976E-3</v>
      </c>
      <c r="BE912" s="13">
        <f t="shared" si="1166"/>
        <v>1.8623418175981331E-3</v>
      </c>
      <c r="BF912" s="13">
        <f t="shared" si="1167"/>
        <v>1.4838058241918792E-3</v>
      </c>
      <c r="BG912" s="13">
        <f t="shared" si="1168"/>
        <v>7.881402161160916E-4</v>
      </c>
      <c r="BH912" s="13">
        <f t="shared" si="1169"/>
        <v>3.1397218059065602E-4</v>
      </c>
      <c r="BI912" s="13">
        <f t="shared" si="1170"/>
        <v>1.0006192113443026E-4</v>
      </c>
      <c r="BJ912" s="14">
        <f t="shared" si="1171"/>
        <v>0.36573091823059412</v>
      </c>
      <c r="BK912" s="14">
        <f t="shared" si="1172"/>
        <v>0.23270146914900688</v>
      </c>
      <c r="BL912" s="14">
        <f t="shared" si="1173"/>
        <v>0.37013595317236542</v>
      </c>
      <c r="BM912" s="14">
        <f t="shared" si="1174"/>
        <v>0.63125256709426691</v>
      </c>
      <c r="BN912" s="14">
        <f t="shared" si="1175"/>
        <v>0.36571531478693742</v>
      </c>
    </row>
    <row r="913" spans="1:66" x14ac:dyDescent="0.25">
      <c r="A913" t="s">
        <v>16</v>
      </c>
      <c r="B913" t="s">
        <v>496</v>
      </c>
      <c r="C913" t="s">
        <v>253</v>
      </c>
      <c r="D913" s="11">
        <v>44451</v>
      </c>
      <c r="E913" s="10">
        <f>VLOOKUP(A913,home!$A$2:$E$405,3,FALSE)</f>
        <v>1.6373</v>
      </c>
      <c r="F913" s="10" t="e">
        <f>VLOOKUP(B913,home!$B$2:$E$405,3,FALSE)</f>
        <v>#N/A</v>
      </c>
      <c r="G913" s="10">
        <f>VLOOKUP(C913,away!$B$2:$E$405,4,FALSE)</f>
        <v>1.1496999999999999</v>
      </c>
      <c r="H913" s="10">
        <f>VLOOKUP(A913,away!$A$2:$E$405,3,FALSE)</f>
        <v>1.3301000000000001</v>
      </c>
      <c r="I913" s="10">
        <f>VLOOKUP(C913,away!$B$2:$E$405,3,FALSE)</f>
        <v>1.5036</v>
      </c>
      <c r="J913" s="10" t="e">
        <f>VLOOKUP(B913,home!$B$2:$E$405,4,FALSE)</f>
        <v>#N/A</v>
      </c>
      <c r="K913" s="12" t="e">
        <f t="shared" si="1120"/>
        <v>#N/A</v>
      </c>
      <c r="L913" s="12" t="e">
        <f t="shared" si="1121"/>
        <v>#N/A</v>
      </c>
      <c r="M913" s="13" t="e">
        <f t="shared" si="1122"/>
        <v>#N/A</v>
      </c>
      <c r="N913" s="13" t="e">
        <f t="shared" si="1123"/>
        <v>#N/A</v>
      </c>
      <c r="O913" s="13" t="e">
        <f t="shared" si="1124"/>
        <v>#N/A</v>
      </c>
      <c r="P913" s="13" t="e">
        <f t="shared" si="1125"/>
        <v>#N/A</v>
      </c>
      <c r="Q913" s="13" t="e">
        <f t="shared" si="1126"/>
        <v>#N/A</v>
      </c>
      <c r="R913" s="13" t="e">
        <f t="shared" si="1127"/>
        <v>#N/A</v>
      </c>
      <c r="S913" s="13" t="e">
        <f t="shared" si="1128"/>
        <v>#N/A</v>
      </c>
      <c r="T913" s="13" t="e">
        <f t="shared" si="1129"/>
        <v>#N/A</v>
      </c>
      <c r="U913" s="13" t="e">
        <f t="shared" si="1130"/>
        <v>#N/A</v>
      </c>
      <c r="V913" s="13" t="e">
        <f t="shared" si="1131"/>
        <v>#N/A</v>
      </c>
      <c r="W913" s="13" t="e">
        <f t="shared" si="1132"/>
        <v>#N/A</v>
      </c>
      <c r="X913" s="13" t="e">
        <f t="shared" si="1133"/>
        <v>#N/A</v>
      </c>
      <c r="Y913" s="13" t="e">
        <f t="shared" si="1134"/>
        <v>#N/A</v>
      </c>
      <c r="Z913" s="13" t="e">
        <f t="shared" si="1135"/>
        <v>#N/A</v>
      </c>
      <c r="AA913" s="13" t="e">
        <f t="shared" si="1136"/>
        <v>#N/A</v>
      </c>
      <c r="AB913" s="13" t="e">
        <f t="shared" si="1137"/>
        <v>#N/A</v>
      </c>
      <c r="AC913" s="13" t="e">
        <f t="shared" si="1138"/>
        <v>#N/A</v>
      </c>
      <c r="AD913" s="13" t="e">
        <f t="shared" si="1139"/>
        <v>#N/A</v>
      </c>
      <c r="AE913" s="13" t="e">
        <f t="shared" si="1140"/>
        <v>#N/A</v>
      </c>
      <c r="AF913" s="13" t="e">
        <f t="shared" si="1141"/>
        <v>#N/A</v>
      </c>
      <c r="AG913" s="13" t="e">
        <f t="shared" si="1142"/>
        <v>#N/A</v>
      </c>
      <c r="AH913" s="13" t="e">
        <f t="shared" si="1143"/>
        <v>#N/A</v>
      </c>
      <c r="AI913" s="13" t="e">
        <f t="shared" si="1144"/>
        <v>#N/A</v>
      </c>
      <c r="AJ913" s="13" t="e">
        <f t="shared" si="1145"/>
        <v>#N/A</v>
      </c>
      <c r="AK913" s="13" t="e">
        <f t="shared" si="1146"/>
        <v>#N/A</v>
      </c>
      <c r="AL913" s="13" t="e">
        <f t="shared" si="1147"/>
        <v>#N/A</v>
      </c>
      <c r="AM913" s="13" t="e">
        <f t="shared" si="1148"/>
        <v>#N/A</v>
      </c>
      <c r="AN913" s="13" t="e">
        <f t="shared" si="1149"/>
        <v>#N/A</v>
      </c>
      <c r="AO913" s="13" t="e">
        <f t="shared" si="1150"/>
        <v>#N/A</v>
      </c>
      <c r="AP913" s="13" t="e">
        <f t="shared" si="1151"/>
        <v>#N/A</v>
      </c>
      <c r="AQ913" s="13" t="e">
        <f t="shared" si="1152"/>
        <v>#N/A</v>
      </c>
      <c r="AR913" s="13" t="e">
        <f t="shared" si="1153"/>
        <v>#N/A</v>
      </c>
      <c r="AS913" s="13" t="e">
        <f t="shared" si="1154"/>
        <v>#N/A</v>
      </c>
      <c r="AT913" s="13" t="e">
        <f t="shared" si="1155"/>
        <v>#N/A</v>
      </c>
      <c r="AU913" s="13" t="e">
        <f t="shared" si="1156"/>
        <v>#N/A</v>
      </c>
      <c r="AV913" s="13" t="e">
        <f t="shared" si="1157"/>
        <v>#N/A</v>
      </c>
      <c r="AW913" s="13" t="e">
        <f t="shared" si="1158"/>
        <v>#N/A</v>
      </c>
      <c r="AX913" s="13" t="e">
        <f t="shared" si="1159"/>
        <v>#N/A</v>
      </c>
      <c r="AY913" s="13" t="e">
        <f t="shared" si="1160"/>
        <v>#N/A</v>
      </c>
      <c r="AZ913" s="13" t="e">
        <f t="shared" si="1161"/>
        <v>#N/A</v>
      </c>
      <c r="BA913" s="13" t="e">
        <f t="shared" si="1162"/>
        <v>#N/A</v>
      </c>
      <c r="BB913" s="13" t="e">
        <f t="shared" si="1163"/>
        <v>#N/A</v>
      </c>
      <c r="BC913" s="13" t="e">
        <f t="shared" si="1164"/>
        <v>#N/A</v>
      </c>
      <c r="BD913" s="13" t="e">
        <f t="shared" si="1165"/>
        <v>#N/A</v>
      </c>
      <c r="BE913" s="13" t="e">
        <f t="shared" si="1166"/>
        <v>#N/A</v>
      </c>
      <c r="BF913" s="13" t="e">
        <f t="shared" si="1167"/>
        <v>#N/A</v>
      </c>
      <c r="BG913" s="13" t="e">
        <f t="shared" si="1168"/>
        <v>#N/A</v>
      </c>
      <c r="BH913" s="13" t="e">
        <f t="shared" si="1169"/>
        <v>#N/A</v>
      </c>
      <c r="BI913" s="13" t="e">
        <f t="shared" si="1170"/>
        <v>#N/A</v>
      </c>
      <c r="BJ913" s="14" t="e">
        <f t="shared" si="1171"/>
        <v>#N/A</v>
      </c>
      <c r="BK913" s="14" t="e">
        <f t="shared" si="1172"/>
        <v>#N/A</v>
      </c>
      <c r="BL913" s="14" t="e">
        <f t="shared" si="1173"/>
        <v>#N/A</v>
      </c>
      <c r="BM913" s="14" t="e">
        <f t="shared" si="1174"/>
        <v>#N/A</v>
      </c>
      <c r="BN913" s="14" t="e">
        <f t="shared" si="1175"/>
        <v>#N/A</v>
      </c>
    </row>
    <row r="914" spans="1:66" x14ac:dyDescent="0.25">
      <c r="A914" t="s">
        <v>16</v>
      </c>
      <c r="B914" t="s">
        <v>252</v>
      </c>
      <c r="C914" t="s">
        <v>494</v>
      </c>
      <c r="D914" s="11">
        <v>44451</v>
      </c>
      <c r="E914" s="10">
        <f>VLOOKUP(A914,home!$A$2:$E$405,3,FALSE)</f>
        <v>1.6373</v>
      </c>
      <c r="F914" s="10">
        <f>VLOOKUP(B914,home!$B$2:$E$405,3,FALSE)</f>
        <v>1.006</v>
      </c>
      <c r="G914" s="10" t="e">
        <f>VLOOKUP(C914,away!$B$2:$E$405,4,FALSE)</f>
        <v>#N/A</v>
      </c>
      <c r="H914" s="10">
        <f>VLOOKUP(A914,away!$A$2:$E$405,3,FALSE)</f>
        <v>1.3301000000000001</v>
      </c>
      <c r="I914" s="10" t="e">
        <f>VLOOKUP(C914,away!$B$2:$E$405,3,FALSE)</f>
        <v>#N/A</v>
      </c>
      <c r="J914" s="10">
        <f>VLOOKUP(B914,home!$B$2:$E$405,4,FALSE)</f>
        <v>0.70760000000000001</v>
      </c>
      <c r="K914" s="12" t="e">
        <f t="shared" si="1120"/>
        <v>#N/A</v>
      </c>
      <c r="L914" s="12" t="e">
        <f t="shared" si="1121"/>
        <v>#N/A</v>
      </c>
      <c r="M914" s="13" t="e">
        <f t="shared" si="1122"/>
        <v>#N/A</v>
      </c>
      <c r="N914" s="13" t="e">
        <f t="shared" si="1123"/>
        <v>#N/A</v>
      </c>
      <c r="O914" s="13" t="e">
        <f t="shared" si="1124"/>
        <v>#N/A</v>
      </c>
      <c r="P914" s="13" t="e">
        <f t="shared" si="1125"/>
        <v>#N/A</v>
      </c>
      <c r="Q914" s="13" t="e">
        <f t="shared" si="1126"/>
        <v>#N/A</v>
      </c>
      <c r="R914" s="13" t="e">
        <f t="shared" si="1127"/>
        <v>#N/A</v>
      </c>
      <c r="S914" s="13" t="e">
        <f t="shared" si="1128"/>
        <v>#N/A</v>
      </c>
      <c r="T914" s="13" t="e">
        <f t="shared" si="1129"/>
        <v>#N/A</v>
      </c>
      <c r="U914" s="13" t="e">
        <f t="shared" si="1130"/>
        <v>#N/A</v>
      </c>
      <c r="V914" s="13" t="e">
        <f t="shared" si="1131"/>
        <v>#N/A</v>
      </c>
      <c r="W914" s="13" t="e">
        <f t="shared" si="1132"/>
        <v>#N/A</v>
      </c>
      <c r="X914" s="13" t="e">
        <f t="shared" si="1133"/>
        <v>#N/A</v>
      </c>
      <c r="Y914" s="13" t="e">
        <f t="shared" si="1134"/>
        <v>#N/A</v>
      </c>
      <c r="Z914" s="13" t="e">
        <f t="shared" si="1135"/>
        <v>#N/A</v>
      </c>
      <c r="AA914" s="13" t="e">
        <f t="shared" si="1136"/>
        <v>#N/A</v>
      </c>
      <c r="AB914" s="13" t="e">
        <f t="shared" si="1137"/>
        <v>#N/A</v>
      </c>
      <c r="AC914" s="13" t="e">
        <f t="shared" si="1138"/>
        <v>#N/A</v>
      </c>
      <c r="AD914" s="13" t="e">
        <f t="shared" si="1139"/>
        <v>#N/A</v>
      </c>
      <c r="AE914" s="13" t="e">
        <f t="shared" si="1140"/>
        <v>#N/A</v>
      </c>
      <c r="AF914" s="13" t="e">
        <f t="shared" si="1141"/>
        <v>#N/A</v>
      </c>
      <c r="AG914" s="13" t="e">
        <f t="shared" si="1142"/>
        <v>#N/A</v>
      </c>
      <c r="AH914" s="13" t="e">
        <f t="shared" si="1143"/>
        <v>#N/A</v>
      </c>
      <c r="AI914" s="13" t="e">
        <f t="shared" si="1144"/>
        <v>#N/A</v>
      </c>
      <c r="AJ914" s="13" t="e">
        <f t="shared" si="1145"/>
        <v>#N/A</v>
      </c>
      <c r="AK914" s="13" t="e">
        <f t="shared" si="1146"/>
        <v>#N/A</v>
      </c>
      <c r="AL914" s="13" t="e">
        <f t="shared" si="1147"/>
        <v>#N/A</v>
      </c>
      <c r="AM914" s="13" t="e">
        <f t="shared" si="1148"/>
        <v>#N/A</v>
      </c>
      <c r="AN914" s="13" t="e">
        <f t="shared" si="1149"/>
        <v>#N/A</v>
      </c>
      <c r="AO914" s="13" t="e">
        <f t="shared" si="1150"/>
        <v>#N/A</v>
      </c>
      <c r="AP914" s="13" t="e">
        <f t="shared" si="1151"/>
        <v>#N/A</v>
      </c>
      <c r="AQ914" s="13" t="e">
        <f t="shared" si="1152"/>
        <v>#N/A</v>
      </c>
      <c r="AR914" s="13" t="e">
        <f t="shared" si="1153"/>
        <v>#N/A</v>
      </c>
      <c r="AS914" s="13" t="e">
        <f t="shared" si="1154"/>
        <v>#N/A</v>
      </c>
      <c r="AT914" s="13" t="e">
        <f t="shared" si="1155"/>
        <v>#N/A</v>
      </c>
      <c r="AU914" s="13" t="e">
        <f t="shared" si="1156"/>
        <v>#N/A</v>
      </c>
      <c r="AV914" s="13" t="e">
        <f t="shared" si="1157"/>
        <v>#N/A</v>
      </c>
      <c r="AW914" s="13" t="e">
        <f t="shared" si="1158"/>
        <v>#N/A</v>
      </c>
      <c r="AX914" s="13" t="e">
        <f t="shared" si="1159"/>
        <v>#N/A</v>
      </c>
      <c r="AY914" s="13" t="e">
        <f t="shared" si="1160"/>
        <v>#N/A</v>
      </c>
      <c r="AZ914" s="13" t="e">
        <f t="shared" si="1161"/>
        <v>#N/A</v>
      </c>
      <c r="BA914" s="13" t="e">
        <f t="shared" si="1162"/>
        <v>#N/A</v>
      </c>
      <c r="BB914" s="13" t="e">
        <f t="shared" si="1163"/>
        <v>#N/A</v>
      </c>
      <c r="BC914" s="13" t="e">
        <f t="shared" si="1164"/>
        <v>#N/A</v>
      </c>
      <c r="BD914" s="13" t="e">
        <f t="shared" si="1165"/>
        <v>#N/A</v>
      </c>
      <c r="BE914" s="13" t="e">
        <f t="shared" si="1166"/>
        <v>#N/A</v>
      </c>
      <c r="BF914" s="13" t="e">
        <f t="shared" si="1167"/>
        <v>#N/A</v>
      </c>
      <c r="BG914" s="13" t="e">
        <f t="shared" si="1168"/>
        <v>#N/A</v>
      </c>
      <c r="BH914" s="13" t="e">
        <f t="shared" si="1169"/>
        <v>#N/A</v>
      </c>
      <c r="BI914" s="13" t="e">
        <f t="shared" si="1170"/>
        <v>#N/A</v>
      </c>
      <c r="BJ914" s="14" t="e">
        <f t="shared" si="1171"/>
        <v>#N/A</v>
      </c>
      <c r="BK914" s="14" t="e">
        <f t="shared" si="1172"/>
        <v>#N/A</v>
      </c>
      <c r="BL914" s="14" t="e">
        <f t="shared" si="1173"/>
        <v>#N/A</v>
      </c>
      <c r="BM914" s="14" t="e">
        <f t="shared" si="1174"/>
        <v>#N/A</v>
      </c>
      <c r="BN914" s="14" t="e">
        <f t="shared" si="1175"/>
        <v>#N/A</v>
      </c>
    </row>
    <row r="915" spans="1:66" x14ac:dyDescent="0.25">
      <c r="A915" t="s">
        <v>16</v>
      </c>
      <c r="B915" t="s">
        <v>18</v>
      </c>
      <c r="C915" t="s">
        <v>251</v>
      </c>
      <c r="D915" s="11">
        <v>44451</v>
      </c>
      <c r="E915" s="10">
        <f>VLOOKUP(A915,home!$A$2:$E$405,3,FALSE)</f>
        <v>1.6373</v>
      </c>
      <c r="F915" s="10">
        <f>VLOOKUP(B915,home!$B$2:$E$405,3,FALSE)</f>
        <v>1.1496999999999999</v>
      </c>
      <c r="G915" s="10">
        <f>VLOOKUP(C915,away!$B$2:$E$405,4,FALSE)</f>
        <v>1.8633999999999999</v>
      </c>
      <c r="H915" s="10">
        <f>VLOOKUP(A915,away!$A$2:$E$405,3,FALSE)</f>
        <v>1.3301000000000001</v>
      </c>
      <c r="I915" s="10">
        <f>VLOOKUP(C915,away!$B$2:$E$405,3,FALSE)</f>
        <v>0.43430000000000002</v>
      </c>
      <c r="J915" s="10">
        <f>VLOOKUP(B915,home!$B$2:$E$405,4,FALSE)</f>
        <v>1.1497999999999999</v>
      </c>
      <c r="K915" s="12">
        <f t="shared" si="1120"/>
        <v>3.5076712595539994</v>
      </c>
      <c r="L915" s="12">
        <f t="shared" si="1121"/>
        <v>0.66419626201400006</v>
      </c>
      <c r="M915" s="13">
        <f t="shared" si="1122"/>
        <v>1.5423429624023146E-2</v>
      </c>
      <c r="N915" s="13">
        <f t="shared" si="1123"/>
        <v>5.4100320815939733E-2</v>
      </c>
      <c r="O915" s="13">
        <f t="shared" si="1124"/>
        <v>1.0244184303712168E-2</v>
      </c>
      <c r="P915" s="13">
        <f t="shared" si="1125"/>
        <v>3.5933230859705366E-2</v>
      </c>
      <c r="Q915" s="13">
        <f t="shared" si="1126"/>
        <v>9.4883070229361405E-2</v>
      </c>
      <c r="R915" s="13">
        <f t="shared" si="1127"/>
        <v>3.4020744609540563E-3</v>
      </c>
      <c r="S915" s="13">
        <f t="shared" si="1128"/>
        <v>2.0929149863104155E-2</v>
      </c>
      <c r="T915" s="13">
        <f t="shared" si="1129"/>
        <v>6.3020980574753693E-2</v>
      </c>
      <c r="U915" s="13">
        <f t="shared" si="1130"/>
        <v>1.1933358809551209E-2</v>
      </c>
      <c r="V915" s="13">
        <f t="shared" si="1131"/>
        <v>5.4178177260978148E-3</v>
      </c>
      <c r="W915" s="13">
        <f t="shared" si="1132"/>
        <v>0.11093953948725822</v>
      </c>
      <c r="X915" s="13">
        <f t="shared" si="1133"/>
        <v>7.3685627436991474E-2</v>
      </c>
      <c r="Y915" s="13">
        <f t="shared" si="1134"/>
        <v>2.4470859153902985E-2</v>
      </c>
      <c r="Z915" s="13">
        <f t="shared" si="1135"/>
        <v>7.5321504668632636E-4</v>
      </c>
      <c r="AA915" s="13">
        <f t="shared" si="1136"/>
        <v>2.6420307715252509E-3</v>
      </c>
      <c r="AB915" s="13">
        <f t="shared" si="1137"/>
        <v>4.6336877020682014E-3</v>
      </c>
      <c r="AC915" s="13">
        <f t="shared" si="1138"/>
        <v>7.8889593565350949E-4</v>
      </c>
      <c r="AD915" s="13">
        <f t="shared" si="1139"/>
        <v>9.7284858551902942E-2</v>
      </c>
      <c r="AE915" s="13">
        <f t="shared" si="1140"/>
        <v>6.461623940073466E-2</v>
      </c>
      <c r="AF915" s="13">
        <f t="shared" si="1141"/>
        <v>2.1458932337684852E-2</v>
      </c>
      <c r="AG915" s="13">
        <f t="shared" si="1142"/>
        <v>4.7509808818338769E-3</v>
      </c>
      <c r="AH915" s="13">
        <f t="shared" si="1143"/>
        <v>1.250706546254396E-4</v>
      </c>
      <c r="AI915" s="13">
        <f t="shared" si="1144"/>
        <v>4.3870674064325893E-4</v>
      </c>
      <c r="AJ915" s="13">
        <f t="shared" si="1145"/>
        <v>7.6941951276348502E-4</v>
      </c>
      <c r="AK915" s="13">
        <f t="shared" si="1146"/>
        <v>8.9962357048683919E-4</v>
      </c>
      <c r="AL915" s="13">
        <f t="shared" si="1147"/>
        <v>7.3518226415653638E-5</v>
      </c>
      <c r="AM915" s="13">
        <f t="shared" si="1148"/>
        <v>6.8248660466457209E-2</v>
      </c>
      <c r="AN915" s="13">
        <f t="shared" si="1149"/>
        <v>4.5330505169283539E-2</v>
      </c>
      <c r="AO915" s="13">
        <f t="shared" si="1150"/>
        <v>1.5054176044322213E-2</v>
      </c>
      <c r="AP915" s="13">
        <f t="shared" si="1151"/>
        <v>3.332975818779841E-3</v>
      </c>
      <c r="AQ915" s="13">
        <f t="shared" si="1152"/>
        <v>5.5343752005415528E-4</v>
      </c>
      <c r="AR915" s="13">
        <f t="shared" si="1153"/>
        <v>1.6614292257972201E-5</v>
      </c>
      <c r="AS915" s="13">
        <f t="shared" si="1154"/>
        <v>5.8277475451119608E-5</v>
      </c>
      <c r="AT915" s="13">
        <f t="shared" si="1155"/>
        <v>1.0220911285962801E-4</v>
      </c>
      <c r="AU915" s="13">
        <f t="shared" si="1156"/>
        <v>1.1950532254740941E-4</v>
      </c>
      <c r="AV915" s="13">
        <f t="shared" si="1157"/>
        <v>1.0479634631581964E-4</v>
      </c>
      <c r="AW915" s="13">
        <f t="shared" si="1158"/>
        <v>4.7578180775533461E-6</v>
      </c>
      <c r="AX915" s="13">
        <f t="shared" si="1159"/>
        <v>3.9898977470208499E-2</v>
      </c>
      <c r="AY915" s="13">
        <f t="shared" si="1160"/>
        <v>2.650075169389329E-2</v>
      </c>
      <c r="AZ915" s="13">
        <f t="shared" si="1161"/>
        <v>8.8008501078225502E-3</v>
      </c>
      <c r="BA915" s="13">
        <f t="shared" si="1162"/>
        <v>1.9484972480537496E-3</v>
      </c>
      <c r="BB915" s="13">
        <f t="shared" si="1163"/>
        <v>3.235461471754665E-4</v>
      </c>
      <c r="BC915" s="13">
        <f t="shared" si="1164"/>
        <v>4.2979628308595279E-5</v>
      </c>
      <c r="BD915" s="13">
        <f t="shared" si="1165"/>
        <v>1.8391918022922122E-6</v>
      </c>
      <c r="BE915" s="13">
        <f t="shared" si="1166"/>
        <v>6.4512802257077139E-6</v>
      </c>
      <c r="BF915" s="13">
        <f t="shared" si="1167"/>
        <v>1.1314485117521995E-5</v>
      </c>
      <c r="BG915" s="13">
        <f t="shared" si="1168"/>
        <v>1.3229164754461118E-5</v>
      </c>
      <c r="BH915" s="13">
        <f t="shared" si="1169"/>
        <v>1.1600890249282003E-5</v>
      </c>
      <c r="BI915" s="13">
        <f t="shared" si="1170"/>
        <v>8.1384218625293411E-6</v>
      </c>
      <c r="BJ915" s="14">
        <f t="shared" si="1171"/>
        <v>0.81924676618472292</v>
      </c>
      <c r="BK915" s="14">
        <f t="shared" si="1172"/>
        <v>0.10506679392889294</v>
      </c>
      <c r="BL915" s="14">
        <f t="shared" si="1173"/>
        <v>3.5542132509773665E-2</v>
      </c>
      <c r="BM915" s="14">
        <f t="shared" si="1174"/>
        <v>0.72012660350056401</v>
      </c>
      <c r="BN915" s="14">
        <f t="shared" si="1175"/>
        <v>0.21398631029369589</v>
      </c>
    </row>
    <row r="916" spans="1:66" x14ac:dyDescent="0.25">
      <c r="A916" t="s">
        <v>16</v>
      </c>
      <c r="B916" t="s">
        <v>256</v>
      </c>
      <c r="C916" t="s">
        <v>64</v>
      </c>
      <c r="D916" s="11">
        <v>44451</v>
      </c>
      <c r="E916" s="10">
        <f>VLOOKUP(A916,home!$A$2:$E$405,3,FALSE)</f>
        <v>1.6373</v>
      </c>
      <c r="F916" s="10">
        <f>VLOOKUP(B916,home!$B$2:$E$405,3,FALSE)</f>
        <v>0.82630000000000003</v>
      </c>
      <c r="G916" s="10">
        <f>VLOOKUP(C916,away!$B$2:$E$405,4,FALSE)</f>
        <v>1.006</v>
      </c>
      <c r="H916" s="10">
        <f>VLOOKUP(A916,away!$A$2:$E$405,3,FALSE)</f>
        <v>1.3301000000000001</v>
      </c>
      <c r="I916" s="10">
        <f>VLOOKUP(C916,away!$B$2:$E$405,3,FALSE)</f>
        <v>1.0613999999999999</v>
      </c>
      <c r="J916" s="10">
        <f>VLOOKUP(B916,home!$B$2:$E$405,4,FALSE)</f>
        <v>0.92869999999999997</v>
      </c>
      <c r="K916" s="12">
        <f t="shared" si="1120"/>
        <v>1.36101839594</v>
      </c>
      <c r="L916" s="12">
        <f t="shared" si="1121"/>
        <v>1.3111090716179998</v>
      </c>
      <c r="M916" s="13">
        <f t="shared" si="1122"/>
        <v>6.9105050057478939E-2</v>
      </c>
      <c r="N916" s="13">
        <f t="shared" si="1123"/>
        <v>9.4053244380583406E-2</v>
      </c>
      <c r="O916" s="13">
        <f t="shared" si="1124"/>
        <v>9.0604258024976625E-2</v>
      </c>
      <c r="P916" s="13">
        <f t="shared" si="1125"/>
        <v>0.12331406192248758</v>
      </c>
      <c r="Q916" s="13">
        <f t="shared" si="1126"/>
        <v>6.4004097899907228E-2</v>
      </c>
      <c r="R916" s="13">
        <f t="shared" si="1127"/>
        <v>5.939603231188241E-2</v>
      </c>
      <c r="S916" s="13">
        <f t="shared" si="1128"/>
        <v>5.5011746085036589E-2</v>
      </c>
      <c r="T916" s="13">
        <f t="shared" si="1129"/>
        <v>8.3916353377294944E-2</v>
      </c>
      <c r="U916" s="13">
        <f t="shared" si="1130"/>
        <v>8.0839092622318615E-2</v>
      </c>
      <c r="V916" s="13">
        <f t="shared" si="1131"/>
        <v>1.0907261814604361E-2</v>
      </c>
      <c r="W916" s="13">
        <f t="shared" si="1132"/>
        <v>2.9036918219106141E-2</v>
      </c>
      <c r="X916" s="13">
        <f t="shared" si="1133"/>
        <v>3.8070566888900037E-2</v>
      </c>
      <c r="Y916" s="13">
        <f t="shared" si="1134"/>
        <v>2.4957332804838347E-2</v>
      </c>
      <c r="Z916" s="13">
        <f t="shared" si="1135"/>
        <v>2.5958225594074975E-2</v>
      </c>
      <c r="AA916" s="13">
        <f t="shared" si="1136"/>
        <v>3.5329622559496579E-2</v>
      </c>
      <c r="AB916" s="13">
        <f t="shared" si="1137"/>
        <v>2.4042133112545837E-2</v>
      </c>
      <c r="AC916" s="13">
        <f t="shared" si="1138"/>
        <v>1.2164620726815287E-3</v>
      </c>
      <c r="AD916" s="13">
        <f t="shared" si="1139"/>
        <v>9.879944964402209E-3</v>
      </c>
      <c r="AE916" s="13">
        <f t="shared" si="1140"/>
        <v>1.2953685469914314E-2</v>
      </c>
      <c r="AF916" s="13">
        <f t="shared" si="1141"/>
        <v>8.4918472652454648E-3</v>
      </c>
      <c r="AG916" s="13">
        <f t="shared" si="1142"/>
        <v>3.7112459947526138E-3</v>
      </c>
      <c r="AH916" s="13">
        <f t="shared" si="1143"/>
        <v>8.5085162648745518E-3</v>
      </c>
      <c r="AI916" s="13">
        <f t="shared" si="1144"/>
        <v>1.1580247158648964E-2</v>
      </c>
      <c r="AJ916" s="13">
        <f t="shared" si="1145"/>
        <v>7.8804647062265792E-3</v>
      </c>
      <c r="AK916" s="13">
        <f t="shared" si="1146"/>
        <v>3.5751524779100924E-3</v>
      </c>
      <c r="AL916" s="13">
        <f t="shared" si="1147"/>
        <v>8.6828316733574443E-5</v>
      </c>
      <c r="AM916" s="13">
        <f t="shared" si="1148"/>
        <v>2.6893573694852331E-3</v>
      </c>
      <c r="AN916" s="13">
        <f t="shared" si="1149"/>
        <v>3.5260408439548104E-3</v>
      </c>
      <c r="AO916" s="13">
        <f t="shared" si="1150"/>
        <v>2.3115120687023701E-3</v>
      </c>
      <c r="AP916" s="13">
        <f t="shared" si="1151"/>
        <v>1.0102148141433896E-3</v>
      </c>
      <c r="AQ916" s="13">
        <f t="shared" si="1152"/>
        <v>3.3112545177657214E-4</v>
      </c>
      <c r="AR916" s="13">
        <f t="shared" si="1153"/>
        <v>2.231118572177265E-3</v>
      </c>
      <c r="AS916" s="13">
        <f t="shared" si="1154"/>
        <v>3.0365934202566443E-3</v>
      </c>
      <c r="AT916" s="13">
        <f t="shared" si="1155"/>
        <v>2.0664297529798285E-3</v>
      </c>
      <c r="AU916" s="13">
        <f t="shared" si="1156"/>
        <v>9.3748296924109852E-4</v>
      </c>
      <c r="AV916" s="13">
        <f t="shared" si="1157"/>
        <v>3.1898289175439737E-4</v>
      </c>
      <c r="AW916" s="13">
        <f t="shared" si="1158"/>
        <v>4.3038953084243837E-6</v>
      </c>
      <c r="AX916" s="13">
        <f t="shared" si="1159"/>
        <v>6.1004414218770152E-4</v>
      </c>
      <c r="AY916" s="13">
        <f t="shared" si="1160"/>
        <v>7.9983440890971644E-4</v>
      </c>
      <c r="AZ916" s="13">
        <f t="shared" si="1161"/>
        <v>5.2433507465687499E-4</v>
      </c>
      <c r="BA916" s="13">
        <f t="shared" si="1162"/>
        <v>2.2915349098337687E-4</v>
      </c>
      <c r="BB916" s="13">
        <f t="shared" si="1163"/>
        <v>7.5111305205309654E-5</v>
      </c>
      <c r="BC916" s="13">
        <f t="shared" si="1164"/>
        <v>1.9695822727149954E-5</v>
      </c>
      <c r="BD916" s="13">
        <f t="shared" si="1165"/>
        <v>4.8753996663950232E-4</v>
      </c>
      <c r="BE916" s="13">
        <f t="shared" si="1166"/>
        <v>6.6355086335233662E-4</v>
      </c>
      <c r="BF916" s="13">
        <f t="shared" si="1167"/>
        <v>4.5155246583219967E-4</v>
      </c>
      <c r="BG916" s="13">
        <f t="shared" si="1168"/>
        <v>2.0485707090989728E-4</v>
      </c>
      <c r="BH916" s="13">
        <f t="shared" si="1169"/>
        <v>6.9703560511688868E-5</v>
      </c>
      <c r="BI916" s="13">
        <f t="shared" si="1170"/>
        <v>1.897356562378509E-5</v>
      </c>
      <c r="BJ916" s="14">
        <f t="shared" si="1171"/>
        <v>0.38120166205767719</v>
      </c>
      <c r="BK916" s="14">
        <f t="shared" si="1172"/>
        <v>0.26044124467793228</v>
      </c>
      <c r="BL916" s="14">
        <f t="shared" si="1173"/>
        <v>0.33224230433815888</v>
      </c>
      <c r="BM916" s="14">
        <f t="shared" si="1174"/>
        <v>0.49857116155692582</v>
      </c>
      <c r="BN916" s="14">
        <f t="shared" si="1175"/>
        <v>0.50047674459731617</v>
      </c>
    </row>
    <row r="917" spans="1:66" x14ac:dyDescent="0.25">
      <c r="A917" t="s">
        <v>69</v>
      </c>
      <c r="B917" t="s">
        <v>72</v>
      </c>
      <c r="C917" t="s">
        <v>260</v>
      </c>
      <c r="D917" s="11">
        <v>44451</v>
      </c>
      <c r="E917" s="10">
        <f>VLOOKUP(A917,home!$A$2:$E$405,3,FALSE)</f>
        <v>1.3526</v>
      </c>
      <c r="F917" s="10">
        <f>VLOOKUP(B917,home!$B$2:$E$405,3,FALSE)</f>
        <v>1.0894999999999999</v>
      </c>
      <c r="G917" s="10">
        <f>VLOOKUP(C917,away!$B$2:$E$405,4,FALSE)</f>
        <v>0.85609999999999997</v>
      </c>
      <c r="H917" s="10">
        <f>VLOOKUP(A917,away!$A$2:$E$405,3,FALSE)</f>
        <v>1.3421000000000001</v>
      </c>
      <c r="I917" s="10">
        <f>VLOOKUP(C917,away!$B$2:$E$405,3,FALSE)</f>
        <v>1.5294000000000001</v>
      </c>
      <c r="J917" s="10">
        <f>VLOOKUP(B917,home!$B$2:$E$405,4,FALSE)</f>
        <v>0.82350000000000001</v>
      </c>
      <c r="K917" s="12">
        <f t="shared" si="1120"/>
        <v>1.26159835697</v>
      </c>
      <c r="L917" s="12">
        <f t="shared" si="1121"/>
        <v>1.69032247389</v>
      </c>
      <c r="M917" s="13">
        <f t="shared" si="1122"/>
        <v>5.2239266720309423E-2</v>
      </c>
      <c r="N917" s="13">
        <f t="shared" si="1123"/>
        <v>6.5904973063659972E-2</v>
      </c>
      <c r="O917" s="13">
        <f t="shared" si="1124"/>
        <v>8.8301206556872971E-2</v>
      </c>
      <c r="P917" s="13">
        <f t="shared" si="1125"/>
        <v>0.11140065711061953</v>
      </c>
      <c r="Q917" s="13">
        <f t="shared" si="1126"/>
        <v>4.1572802866632771E-2</v>
      </c>
      <c r="R917" s="13">
        <f t="shared" si="1127"/>
        <v>7.4628756957342723E-2</v>
      </c>
      <c r="S917" s="13">
        <f t="shared" si="1128"/>
        <v>5.9390699677705605E-2</v>
      </c>
      <c r="T917" s="13">
        <f t="shared" si="1129"/>
        <v>7.0271442988067992E-2</v>
      </c>
      <c r="U917" s="13">
        <f t="shared" si="1130"/>
        <v>9.4151517160097023E-2</v>
      </c>
      <c r="V917" s="13">
        <f t="shared" si="1131"/>
        <v>1.4072349500316163E-2</v>
      </c>
      <c r="W917" s="13">
        <f t="shared" si="1132"/>
        <v>1.748272659706053E-2</v>
      </c>
      <c r="X917" s="13">
        <f t="shared" si="1133"/>
        <v>2.9551445671885859E-2</v>
      </c>
      <c r="Y917" s="13">
        <f t="shared" si="1134"/>
        <v>2.4975736377564024E-2</v>
      </c>
      <c r="Z917" s="13">
        <f t="shared" si="1135"/>
        <v>4.2048888361157034E-2</v>
      </c>
      <c r="AA917" s="13">
        <f t="shared" si="1136"/>
        <v>5.3048808468850669E-2</v>
      </c>
      <c r="AB917" s="13">
        <f t="shared" si="1137"/>
        <v>3.3463144801759125E-2</v>
      </c>
      <c r="AC917" s="13">
        <f t="shared" si="1138"/>
        <v>1.8755874170990785E-3</v>
      </c>
      <c r="AD917" s="13">
        <f t="shared" si="1139"/>
        <v>5.5140447875518259E-3</v>
      </c>
      <c r="AE917" s="13">
        <f t="shared" si="1140"/>
        <v>9.3205138264348623E-3</v>
      </c>
      <c r="AF917" s="13">
        <f t="shared" si="1141"/>
        <v>7.8773369945126653E-3</v>
      </c>
      <c r="AG917" s="13">
        <f t="shared" si="1142"/>
        <v>4.4384132520766222E-3</v>
      </c>
      <c r="AH917" s="13">
        <f t="shared" si="1143"/>
        <v>1.7769045249738845E-2</v>
      </c>
      <c r="AI917" s="13">
        <f t="shared" si="1144"/>
        <v>2.2417398291996109E-2</v>
      </c>
      <c r="AJ917" s="13">
        <f t="shared" si="1145"/>
        <v>1.4140876426362192E-2</v>
      </c>
      <c r="AK917" s="13">
        <f t="shared" si="1146"/>
        <v>5.9467021552047795E-3</v>
      </c>
      <c r="AL917" s="13">
        <f t="shared" si="1147"/>
        <v>1.5998821105351778E-4</v>
      </c>
      <c r="AM917" s="13">
        <f t="shared" si="1148"/>
        <v>1.3913019688468744E-3</v>
      </c>
      <c r="AN917" s="13">
        <f t="shared" si="1149"/>
        <v>2.3517489859092764E-3</v>
      </c>
      <c r="AO917" s="13">
        <f t="shared" si="1150"/>
        <v>1.9876070819152339E-3</v>
      </c>
      <c r="AP917" s="13">
        <f t="shared" si="1151"/>
        <v>1.1198989732747473E-3</v>
      </c>
      <c r="AQ917" s="13">
        <f t="shared" si="1152"/>
        <v>4.7324760075316042E-4</v>
      </c>
      <c r="AR917" s="13">
        <f t="shared" si="1153"/>
        <v>6.0070833050403817E-3</v>
      </c>
      <c r="AS917" s="13">
        <f t="shared" si="1154"/>
        <v>7.5785264278208624E-3</v>
      </c>
      <c r="AT917" s="13">
        <f t="shared" si="1155"/>
        <v>4.7805282447962632E-3</v>
      </c>
      <c r="AU917" s="13">
        <f t="shared" si="1156"/>
        <v>2.0103688596945471E-3</v>
      </c>
      <c r="AV917" s="13">
        <f t="shared" si="1157"/>
        <v>6.3406951257357377E-4</v>
      </c>
      <c r="AW917" s="13">
        <f t="shared" si="1158"/>
        <v>9.4771152473919817E-6</v>
      </c>
      <c r="AX917" s="13">
        <f t="shared" si="1159"/>
        <v>2.9254404632439018E-4</v>
      </c>
      <c r="AY917" s="13">
        <f t="shared" si="1160"/>
        <v>4.9449377610483397E-4</v>
      </c>
      <c r="AZ917" s="13">
        <f t="shared" si="1161"/>
        <v>4.1792697147436541E-4</v>
      </c>
      <c r="BA917" s="13">
        <f t="shared" si="1162"/>
        <v>2.3547711744263499E-4</v>
      </c>
      <c r="BB917" s="13">
        <f t="shared" si="1163"/>
        <v>9.9508065925030188E-5</v>
      </c>
      <c r="BC917" s="13">
        <f t="shared" si="1164"/>
        <v>3.3640144033281236E-5</v>
      </c>
      <c r="BD917" s="13">
        <f t="shared" si="1165"/>
        <v>1.6923179855065299E-3</v>
      </c>
      <c r="BE917" s="13">
        <f t="shared" si="1166"/>
        <v>2.1350255899858185E-3</v>
      </c>
      <c r="BF917" s="13">
        <f t="shared" si="1167"/>
        <v>1.3467723882075071E-3</v>
      </c>
      <c r="BG917" s="13">
        <f t="shared" si="1168"/>
        <v>5.6636194405838434E-4</v>
      </c>
      <c r="BH917" s="13">
        <f t="shared" si="1169"/>
        <v>1.7863032451859837E-4</v>
      </c>
      <c r="BI917" s="13">
        <f t="shared" si="1170"/>
        <v>4.5071944783536286E-5</v>
      </c>
      <c r="BJ917" s="14">
        <f t="shared" si="1171"/>
        <v>0.28580683115745098</v>
      </c>
      <c r="BK917" s="14">
        <f t="shared" si="1172"/>
        <v>0.23963304241320815</v>
      </c>
      <c r="BL917" s="14">
        <f t="shared" si="1173"/>
        <v>0.43084221259521033</v>
      </c>
      <c r="BM917" s="14">
        <f t="shared" si="1174"/>
        <v>0.56379829459073172</v>
      </c>
      <c r="BN917" s="14">
        <f t="shared" si="1175"/>
        <v>0.43404766327543742</v>
      </c>
    </row>
    <row r="918" spans="1:66" x14ac:dyDescent="0.25">
      <c r="A918" t="s">
        <v>80</v>
      </c>
      <c r="B918" t="s">
        <v>93</v>
      </c>
      <c r="C918" t="s">
        <v>89</v>
      </c>
      <c r="D918" s="11">
        <v>44451</v>
      </c>
      <c r="E918" s="10">
        <f>VLOOKUP(A918,home!$A$2:$E$405,3,FALSE)</f>
        <v>1.2518</v>
      </c>
      <c r="F918" s="10">
        <f>VLOOKUP(B918,home!$B$2:$E$405,3,FALSE)</f>
        <v>0.72940000000000005</v>
      </c>
      <c r="G918" s="10">
        <f>VLOOKUP(C918,away!$B$2:$E$405,4,FALSE)</f>
        <v>0.79879999999999995</v>
      </c>
      <c r="H918" s="10">
        <f>VLOOKUP(A918,away!$A$2:$E$405,3,FALSE)</f>
        <v>1.0562</v>
      </c>
      <c r="I918" s="10">
        <f>VLOOKUP(C918,away!$B$2:$E$405,3,FALSE)</f>
        <v>1.1938</v>
      </c>
      <c r="J918" s="10">
        <f>VLOOKUP(B918,home!$B$2:$E$405,4,FALSE)</f>
        <v>0.98799999999999999</v>
      </c>
      <c r="K918" s="12">
        <f t="shared" si="1120"/>
        <v>0.72935466049600006</v>
      </c>
      <c r="L918" s="12">
        <f t="shared" si="1121"/>
        <v>1.24576086128</v>
      </c>
      <c r="M918" s="13">
        <f t="shared" si="1122"/>
        <v>0.13874528321559354</v>
      </c>
      <c r="N918" s="13">
        <f t="shared" si="1123"/>
        <v>0.1011945189351306</v>
      </c>
      <c r="O918" s="13">
        <f t="shared" si="1124"/>
        <v>0.17284344351719533</v>
      </c>
      <c r="P918" s="13">
        <f t="shared" si="1125"/>
        <v>0.12606417106544357</v>
      </c>
      <c r="Q918" s="13">
        <f t="shared" si="1126"/>
        <v>3.6903347000994104E-2</v>
      </c>
      <c r="R918" s="13">
        <f t="shared" si="1127"/>
        <v>0.10766079853129114</v>
      </c>
      <c r="S918" s="13">
        <f t="shared" si="1128"/>
        <v>2.8635523417619321E-2</v>
      </c>
      <c r="T918" s="13">
        <f t="shared" si="1129"/>
        <v>4.597274534407312E-2</v>
      </c>
      <c r="U918" s="13">
        <f t="shared" si="1130"/>
        <v>7.8522905161518108E-2</v>
      </c>
      <c r="V918" s="13">
        <f t="shared" si="1131"/>
        <v>2.8909199161410251E-3</v>
      </c>
      <c r="W918" s="13">
        <f t="shared" si="1132"/>
        <v>8.9718760410253812E-3</v>
      </c>
      <c r="X918" s="13">
        <f t="shared" si="1133"/>
        <v>1.1176812024165176E-2</v>
      </c>
      <c r="Y918" s="13">
        <f t="shared" si="1134"/>
        <v>6.9618174867943344E-3</v>
      </c>
      <c r="Z918" s="13">
        <f t="shared" si="1135"/>
        <v>4.4706536368144596E-2</v>
      </c>
      <c r="AA918" s="13">
        <f t="shared" si="1136"/>
        <v>3.2606920654740183E-2</v>
      </c>
      <c r="AB918" s="13">
        <f t="shared" si="1137"/>
        <v>1.1891004771979017E-2</v>
      </c>
      <c r="AC918" s="13">
        <f t="shared" si="1138"/>
        <v>1.6416838396165584E-4</v>
      </c>
      <c r="AD918" s="13">
        <f t="shared" si="1139"/>
        <v>1.6359199009785656E-3</v>
      </c>
      <c r="AE918" s="13">
        <f t="shared" si="1140"/>
        <v>2.0379649848281502E-3</v>
      </c>
      <c r="AF918" s="13">
        <f t="shared" si="1141"/>
        <v>1.2694085073789991E-3</v>
      </c>
      <c r="AG918" s="13">
        <f t="shared" si="1142"/>
        <v>5.2712647848954036E-4</v>
      </c>
      <c r="AH918" s="13">
        <f t="shared" si="1143"/>
        <v>1.3923413312706367E-2</v>
      </c>
      <c r="AI918" s="13">
        <f t="shared" si="1144"/>
        <v>1.0155106389634442E-2</v>
      </c>
      <c r="AJ918" s="13">
        <f t="shared" si="1145"/>
        <v>3.7033370865562935E-3</v>
      </c>
      <c r="AK918" s="13">
        <f t="shared" si="1146"/>
        <v>9.0034872115583734E-4</v>
      </c>
      <c r="AL918" s="13">
        <f t="shared" si="1147"/>
        <v>5.9665455313881627E-6</v>
      </c>
      <c r="AM918" s="13">
        <f t="shared" si="1148"/>
        <v>2.3863316079537447E-4</v>
      </c>
      <c r="AN918" s="13">
        <f t="shared" si="1149"/>
        <v>2.9727985192241441E-4</v>
      </c>
      <c r="AO918" s="13">
        <f t="shared" si="1150"/>
        <v>1.8516980218602892E-4</v>
      </c>
      <c r="AP918" s="13">
        <f t="shared" si="1151"/>
        <v>7.6892430751438203E-5</v>
      </c>
      <c r="AQ918" s="13">
        <f t="shared" si="1152"/>
        <v>2.3947395189706107E-5</v>
      </c>
      <c r="AR918" s="13">
        <f t="shared" si="1153"/>
        <v>3.4690486720789005E-3</v>
      </c>
      <c r="AS918" s="13">
        <f t="shared" si="1154"/>
        <v>2.5301668164682068E-3</v>
      </c>
      <c r="AT918" s="13">
        <f t="shared" si="1155"/>
        <v>9.2269447971170683E-4</v>
      </c>
      <c r="AU918" s="13">
        <f t="shared" si="1156"/>
        <v>2.2432383966388851E-4</v>
      </c>
      <c r="AV918" s="13">
        <f t="shared" si="1157"/>
        <v>4.0902909479803631E-5</v>
      </c>
      <c r="AW918" s="13">
        <f t="shared" si="1158"/>
        <v>1.5058922667220331E-7</v>
      </c>
      <c r="AX918" s="13">
        <f t="shared" si="1159"/>
        <v>2.9008034662499603E-5</v>
      </c>
      <c r="AY918" s="13">
        <f t="shared" si="1160"/>
        <v>3.61370742451956E-5</v>
      </c>
      <c r="AZ918" s="13">
        <f t="shared" si="1161"/>
        <v>2.2509076367917087E-5</v>
      </c>
      <c r="BA918" s="13">
        <f t="shared" si="1162"/>
        <v>9.3469754542378949E-6</v>
      </c>
      <c r="BB918" s="13">
        <f t="shared" si="1163"/>
        <v>2.9110240480586055E-6</v>
      </c>
      <c r="BC918" s="13">
        <f t="shared" si="1164"/>
        <v>7.2528796506325614E-7</v>
      </c>
      <c r="BD918" s="13">
        <f t="shared" si="1165"/>
        <v>7.2026751025854139E-4</v>
      </c>
      <c r="BE918" s="13">
        <f t="shared" si="1166"/>
        <v>5.2533046541091777E-4</v>
      </c>
      <c r="BF918" s="13">
        <f t="shared" si="1167"/>
        <v>1.9157611162399276E-4</v>
      </c>
      <c r="BG918" s="13">
        <f t="shared" si="1168"/>
        <v>4.657564328422036E-5</v>
      </c>
      <c r="BH918" s="13">
        <f t="shared" si="1169"/>
        <v>8.4925406237363343E-6</v>
      </c>
      <c r="BI918" s="13">
        <f t="shared" si="1170"/>
        <v>1.238814816674741E-6</v>
      </c>
      <c r="BJ918" s="14">
        <f t="shared" si="1171"/>
        <v>0.21757409681744586</v>
      </c>
      <c r="BK918" s="14">
        <f t="shared" si="1172"/>
        <v>0.29654216961853569</v>
      </c>
      <c r="BL918" s="14">
        <f t="shared" si="1173"/>
        <v>0.44088789595019734</v>
      </c>
      <c r="BM918" s="14">
        <f t="shared" si="1174"/>
        <v>0.31626315000365668</v>
      </c>
      <c r="BN918" s="14">
        <f t="shared" si="1175"/>
        <v>0.68341156226564825</v>
      </c>
    </row>
    <row r="919" spans="1:66" x14ac:dyDescent="0.25">
      <c r="A919" t="s">
        <v>21</v>
      </c>
      <c r="B919" t="s">
        <v>22</v>
      </c>
      <c r="C919" t="s">
        <v>271</v>
      </c>
      <c r="D919" s="11">
        <v>44451</v>
      </c>
      <c r="E919" s="10">
        <f>VLOOKUP(A919,home!$A$2:$E$405,3,FALSE)</f>
        <v>1.3974</v>
      </c>
      <c r="F919" s="10">
        <f>VLOOKUP(B919,home!$B$2:$E$405,3,FALSE)</f>
        <v>1.2806</v>
      </c>
      <c r="G919" s="10">
        <f>VLOOKUP(C919,away!$B$2:$E$405,4,FALSE)</f>
        <v>0.94159999999999999</v>
      </c>
      <c r="H919" s="10">
        <f>VLOOKUP(A919,away!$A$2:$E$405,3,FALSE)</f>
        <v>1.3632</v>
      </c>
      <c r="I919" s="10">
        <f>VLOOKUP(C919,away!$B$2:$E$405,3,FALSE)</f>
        <v>0.84940000000000004</v>
      </c>
      <c r="J919" s="10">
        <f>VLOOKUP(B919,home!$B$2:$E$405,4,FALSE)</f>
        <v>1.3512999999999999</v>
      </c>
      <c r="K919" s="12">
        <f t="shared" si="1120"/>
        <v>1.685003030304</v>
      </c>
      <c r="L919" s="12">
        <f t="shared" si="1121"/>
        <v>1.5646730807039999</v>
      </c>
      <c r="M919" s="13">
        <f t="shared" si="1122"/>
        <v>3.8786768404818109E-2</v>
      </c>
      <c r="N919" s="13">
        <f t="shared" si="1123"/>
        <v>6.5355822297817945E-2</v>
      </c>
      <c r="O919" s="13">
        <f t="shared" si="1124"/>
        <v>6.0688612410519309E-2</v>
      </c>
      <c r="P919" s="13">
        <f t="shared" si="1125"/>
        <v>0.10226049581666996</v>
      </c>
      <c r="Q919" s="13">
        <f t="shared" si="1126"/>
        <v>5.5062379309916497E-2</v>
      </c>
      <c r="R919" s="13">
        <f t="shared" si="1127"/>
        <v>4.7478919072009136E-2</v>
      </c>
      <c r="S919" s="13">
        <f t="shared" si="1128"/>
        <v>6.7401909431646437E-2</v>
      </c>
      <c r="T919" s="13">
        <f t="shared" si="1129"/>
        <v>8.6154622665739228E-2</v>
      </c>
      <c r="U919" s="13">
        <f t="shared" si="1130"/>
        <v>8.0002122511893772E-2</v>
      </c>
      <c r="V919" s="13">
        <f t="shared" si="1131"/>
        <v>1.9744856761267918E-2</v>
      </c>
      <c r="W919" s="13">
        <f t="shared" si="1132"/>
        <v>3.0926758664319189E-2</v>
      </c>
      <c r="X919" s="13">
        <f t="shared" si="1133"/>
        <v>4.8390266755489422E-2</v>
      </c>
      <c r="Y919" s="13">
        <f t="shared" si="1134"/>
        <v>3.7857473880199999E-2</v>
      </c>
      <c r="Z919" s="13">
        <f t="shared" si="1135"/>
        <v>2.4762995524298816E-2</v>
      </c>
      <c r="AA919" s="13">
        <f t="shared" si="1136"/>
        <v>4.1725722497847888E-2</v>
      </c>
      <c r="AB919" s="13">
        <f t="shared" si="1137"/>
        <v>3.5153984425248745E-2</v>
      </c>
      <c r="AC919" s="13">
        <f t="shared" si="1138"/>
        <v>3.2535561179698126E-3</v>
      </c>
      <c r="AD919" s="13">
        <f t="shared" si="1139"/>
        <v>1.3027920516714583E-2</v>
      </c>
      <c r="AE919" s="13">
        <f t="shared" si="1140"/>
        <v>2.0384436530054652E-2</v>
      </c>
      <c r="AF919" s="13">
        <f t="shared" si="1141"/>
        <v>1.5947489551947885E-2</v>
      </c>
      <c r="AG919" s="13">
        <f t="shared" si="1142"/>
        <v>8.3175358689137179E-3</v>
      </c>
      <c r="AH919" s="13">
        <f t="shared" si="1143"/>
        <v>9.6864981236159976E-3</v>
      </c>
      <c r="AI919" s="13">
        <f t="shared" si="1144"/>
        <v>1.6321778691326966E-2</v>
      </c>
      <c r="AJ919" s="13">
        <f t="shared" si="1145"/>
        <v>1.3751123277418599E-2</v>
      </c>
      <c r="AK919" s="13">
        <f t="shared" si="1146"/>
        <v>7.7235614641780704E-3</v>
      </c>
      <c r="AL919" s="13">
        <f t="shared" si="1147"/>
        <v>3.4311727991200573E-4</v>
      </c>
      <c r="AM919" s="13">
        <f t="shared" si="1148"/>
        <v>4.390417109844745E-3</v>
      </c>
      <c r="AN919" s="13">
        <f t="shared" si="1149"/>
        <v>6.8695674648363275E-3</v>
      </c>
      <c r="AO919" s="13">
        <f t="shared" si="1150"/>
        <v>5.3743136441547134E-3</v>
      </c>
      <c r="AP919" s="13">
        <f t="shared" si="1151"/>
        <v>2.8030146287563655E-3</v>
      </c>
      <c r="AQ919" s="13">
        <f t="shared" si="1152"/>
        <v>1.0964503836086504E-3</v>
      </c>
      <c r="AR919" s="13">
        <f t="shared" si="1153"/>
        <v>3.0312405720623499E-3</v>
      </c>
      <c r="AS919" s="13">
        <f t="shared" si="1154"/>
        <v>5.1076495495054894E-3</v>
      </c>
      <c r="AT919" s="13">
        <f t="shared" si="1155"/>
        <v>4.3032024843238058E-3</v>
      </c>
      <c r="AU919" s="13">
        <f t="shared" si="1156"/>
        <v>2.4169697420324378E-3</v>
      </c>
      <c r="AV919" s="13">
        <f t="shared" si="1157"/>
        <v>1.018150334869434E-3</v>
      </c>
      <c r="AW919" s="13">
        <f t="shared" si="1158"/>
        <v>2.5128373963384806E-5</v>
      </c>
      <c r="AX919" s="13">
        <f t="shared" si="1159"/>
        <v>1.2329776890644872E-3</v>
      </c>
      <c r="AY919" s="13">
        <f t="shared" si="1160"/>
        <v>1.9292069991878294E-3</v>
      </c>
      <c r="AZ919" s="13">
        <f t="shared" si="1161"/>
        <v>1.5092891293674703E-3</v>
      </c>
      <c r="BA919" s="13">
        <f t="shared" si="1162"/>
        <v>7.8718135724015269E-4</v>
      </c>
      <c r="BB919" s="13">
        <f t="shared" si="1163"/>
        <v>3.0792036982642647E-4</v>
      </c>
      <c r="BC919" s="13">
        <f t="shared" si="1164"/>
        <v>9.6358942733565869E-5</v>
      </c>
      <c r="BD919" s="13">
        <f t="shared" si="1165"/>
        <v>7.9048342070729206E-4</v>
      </c>
      <c r="BE919" s="13">
        <f t="shared" si="1166"/>
        <v>1.3319669592968587E-3</v>
      </c>
      <c r="BF919" s="13">
        <f t="shared" si="1167"/>
        <v>1.122184181340006E-3</v>
      </c>
      <c r="BG919" s="13">
        <f t="shared" si="1168"/>
        <v>6.3029458203904109E-4</v>
      </c>
      <c r="BH919" s="13">
        <f t="shared" si="1169"/>
        <v>2.6551207017999439E-4</v>
      </c>
      <c r="BI919" s="13">
        <f t="shared" si="1170"/>
        <v>8.9477728567115774E-5</v>
      </c>
      <c r="BJ919" s="14">
        <f t="shared" si="1171"/>
        <v>0.4078214037597338</v>
      </c>
      <c r="BK919" s="14">
        <f t="shared" si="1172"/>
        <v>0.23371991081147206</v>
      </c>
      <c r="BL919" s="14">
        <f t="shared" si="1173"/>
        <v>0.33263945409898238</v>
      </c>
      <c r="BM919" s="14">
        <f t="shared" si="1174"/>
        <v>0.62740668825751167</v>
      </c>
      <c r="BN919" s="14">
        <f t="shared" si="1175"/>
        <v>0.36963299731175092</v>
      </c>
    </row>
    <row r="920" spans="1:66" x14ac:dyDescent="0.25">
      <c r="A920" t="s">
        <v>21</v>
      </c>
      <c r="B920" t="s">
        <v>269</v>
      </c>
      <c r="C920" t="s">
        <v>267</v>
      </c>
      <c r="D920" s="11">
        <v>44451</v>
      </c>
      <c r="E920" s="10">
        <f>VLOOKUP(A920,home!$A$2:$E$405,3,FALSE)</f>
        <v>1.3974</v>
      </c>
      <c r="F920" s="10">
        <f>VLOOKUP(B920,home!$B$2:$E$405,3,FALSE)</f>
        <v>0.71560000000000001</v>
      </c>
      <c r="G920" s="10">
        <f>VLOOKUP(C920,away!$B$2:$E$405,4,FALSE)</f>
        <v>1.0546</v>
      </c>
      <c r="H920" s="10">
        <f>VLOOKUP(A920,away!$A$2:$E$405,3,FALSE)</f>
        <v>1.3632</v>
      </c>
      <c r="I920" s="10">
        <f>VLOOKUP(C920,away!$B$2:$E$405,3,FALSE)</f>
        <v>1.0424</v>
      </c>
      <c r="J920" s="10">
        <f>VLOOKUP(B920,home!$B$2:$E$405,4,FALSE)</f>
        <v>0.81079999999999997</v>
      </c>
      <c r="K920" s="12">
        <f t="shared" si="1120"/>
        <v>1.054578317424</v>
      </c>
      <c r="L920" s="12">
        <f t="shared" si="1121"/>
        <v>1.1521465405439999</v>
      </c>
      <c r="M920" s="13">
        <f t="shared" si="1122"/>
        <v>0.11006052271828193</v>
      </c>
      <c r="N920" s="13">
        <f t="shared" si="1123"/>
        <v>0.11606744086305167</v>
      </c>
      <c r="O920" s="13">
        <f t="shared" si="1124"/>
        <v>0.12680585050033283</v>
      </c>
      <c r="P920" s="13">
        <f t="shared" si="1125"/>
        <v>0.13372670046016027</v>
      </c>
      <c r="Q920" s="13">
        <f t="shared" si="1126"/>
        <v>6.1201103246533321E-2</v>
      </c>
      <c r="R920" s="13">
        <f t="shared" si="1127"/>
        <v>7.3049460987349074E-2</v>
      </c>
      <c r="S920" s="13">
        <f t="shared" si="1128"/>
        <v>4.0620446764857487E-2</v>
      </c>
      <c r="T920" s="13">
        <f t="shared" si="1129"/>
        <v>7.0512639382969533E-2</v>
      </c>
      <c r="U920" s="13">
        <f t="shared" si="1130"/>
        <v>7.7036377656768712E-2</v>
      </c>
      <c r="V920" s="13">
        <f t="shared" si="1131"/>
        <v>5.483890118839616E-3</v>
      </c>
      <c r="W920" s="13">
        <f t="shared" si="1132"/>
        <v>2.1513785495407212E-2</v>
      </c>
      <c r="X920" s="13">
        <f t="shared" si="1133"/>
        <v>2.47870335325391E-2</v>
      </c>
      <c r="Y920" s="13">
        <f t="shared" si="1134"/>
        <v>1.4279147467431528E-2</v>
      </c>
      <c r="Z920" s="13">
        <f t="shared" si="1135"/>
        <v>2.8054561255059368E-2</v>
      </c>
      <c r="AA920" s="13">
        <f t="shared" si="1136"/>
        <v>2.9585732004429044E-2</v>
      </c>
      <c r="AB920" s="13">
        <f t="shared" si="1137"/>
        <v>1.5600235738494084E-2</v>
      </c>
      <c r="AC920" s="13">
        <f t="shared" si="1138"/>
        <v>4.1644276324423409E-4</v>
      </c>
      <c r="AD920" s="13">
        <f t="shared" si="1139"/>
        <v>5.6719929272918464E-3</v>
      </c>
      <c r="AE920" s="13">
        <f t="shared" si="1140"/>
        <v>6.5349670291693354E-3</v>
      </c>
      <c r="AF920" s="13">
        <f t="shared" si="1141"/>
        <v>3.7646198276132764E-3</v>
      </c>
      <c r="AG920" s="13">
        <f t="shared" si="1142"/>
        <v>1.4457979036159949E-3</v>
      </c>
      <c r="AH920" s="13">
        <f t="shared" si="1143"/>
        <v>8.0807414241240993E-3</v>
      </c>
      <c r="AI920" s="13">
        <f t="shared" si="1144"/>
        <v>8.5217746945912085E-3</v>
      </c>
      <c r="AJ920" s="13">
        <f t="shared" si="1145"/>
        <v>4.4934394094442087E-3</v>
      </c>
      <c r="AK920" s="13">
        <f t="shared" si="1146"/>
        <v>1.5795612572861225E-3</v>
      </c>
      <c r="AL920" s="13">
        <f t="shared" si="1147"/>
        <v>2.0239597371969467E-5</v>
      </c>
      <c r="AM920" s="13">
        <f t="shared" si="1148"/>
        <v>1.1963121515408532E-3</v>
      </c>
      <c r="AN920" s="13">
        <f t="shared" si="1149"/>
        <v>1.3783269068085434E-3</v>
      </c>
      <c r="AO920" s="13">
        <f t="shared" si="1150"/>
        <v>7.9401728870908794E-4</v>
      </c>
      <c r="AP920" s="13">
        <f t="shared" si="1151"/>
        <v>3.0494142410610059E-4</v>
      </c>
      <c r="AQ920" s="13">
        <f t="shared" si="1152"/>
        <v>8.7834301713101144E-5</v>
      </c>
      <c r="AR920" s="13">
        <f t="shared" si="1153"/>
        <v>1.8620396553670337E-3</v>
      </c>
      <c r="AS920" s="13">
        <f t="shared" si="1154"/>
        <v>1.963666646733731E-3</v>
      </c>
      <c r="AT920" s="13">
        <f t="shared" si="1155"/>
        <v>1.0354201341470431E-3</v>
      </c>
      <c r="AU920" s="13">
        <f t="shared" si="1156"/>
        <v>3.6397720763190708E-4</v>
      </c>
      <c r="AV920" s="13">
        <f t="shared" si="1157"/>
        <v>9.5960617801285576E-5</v>
      </c>
      <c r="AW920" s="13">
        <f t="shared" si="1158"/>
        <v>6.8310258057931655E-7</v>
      </c>
      <c r="AX920" s="13">
        <f t="shared" si="1159"/>
        <v>2.1026747598097296E-4</v>
      </c>
      <c r="AY920" s="13">
        <f t="shared" si="1160"/>
        <v>2.4225894504039658E-4</v>
      </c>
      <c r="AZ920" s="13">
        <f t="shared" si="1161"/>
        <v>1.3955890272206601E-4</v>
      </c>
      <c r="BA920" s="13">
        <f t="shared" si="1162"/>
        <v>5.3597435657781635E-5</v>
      </c>
      <c r="BB920" s="13">
        <f t="shared" si="1163"/>
        <v>1.5438025018785688E-5</v>
      </c>
      <c r="BC920" s="13">
        <f t="shared" si="1164"/>
        <v>3.5573734236451273E-6</v>
      </c>
      <c r="BD920" s="13">
        <f t="shared" si="1165"/>
        <v>3.5755709121447835E-4</v>
      </c>
      <c r="BE920" s="13">
        <f t="shared" si="1166"/>
        <v>3.7707195563598423E-4</v>
      </c>
      <c r="BF920" s="13">
        <f t="shared" si="1167"/>
        <v>1.9882595426118669E-4</v>
      </c>
      <c r="BG920" s="13">
        <f t="shared" si="1168"/>
        <v>6.9892513434994499E-5</v>
      </c>
      <c r="BH920" s="13">
        <f t="shared" si="1169"/>
        <v>1.8426782304702697E-5</v>
      </c>
      <c r="BI920" s="13">
        <f t="shared" si="1170"/>
        <v>3.886497015686343E-6</v>
      </c>
      <c r="BJ920" s="14">
        <f t="shared" si="1171"/>
        <v>0.33020463790634419</v>
      </c>
      <c r="BK920" s="14">
        <f t="shared" si="1172"/>
        <v>0.29057050136779583</v>
      </c>
      <c r="BL920" s="14">
        <f t="shared" si="1173"/>
        <v>0.35109989872836733</v>
      </c>
      <c r="BM920" s="14">
        <f t="shared" si="1174"/>
        <v>0.37877694463939776</v>
      </c>
      <c r="BN920" s="14">
        <f t="shared" si="1175"/>
        <v>0.62091107877570906</v>
      </c>
    </row>
    <row r="921" spans="1:66" x14ac:dyDescent="0.25">
      <c r="A921" t="s">
        <v>21</v>
      </c>
      <c r="B921" t="s">
        <v>264</v>
      </c>
      <c r="C921" t="s">
        <v>152</v>
      </c>
      <c r="D921" s="11">
        <v>44451</v>
      </c>
      <c r="E921" s="10">
        <f>VLOOKUP(A921,home!$A$2:$E$405,3,FALSE)</f>
        <v>1.3974</v>
      </c>
      <c r="F921" s="10">
        <f>VLOOKUP(B921,home!$B$2:$E$405,3,FALSE)</f>
        <v>1.2052</v>
      </c>
      <c r="G921" s="10">
        <f>VLOOKUP(C921,away!$B$2:$E$405,4,FALSE)</f>
        <v>1.1676</v>
      </c>
      <c r="H921" s="10">
        <f>VLOOKUP(A921,away!$A$2:$E$405,3,FALSE)</f>
        <v>1.3632</v>
      </c>
      <c r="I921" s="10">
        <f>VLOOKUP(C921,away!$B$2:$E$405,3,FALSE)</f>
        <v>0.7722</v>
      </c>
      <c r="J921" s="10">
        <f>VLOOKUP(B921,home!$B$2:$E$405,4,FALSE)</f>
        <v>1.2741</v>
      </c>
      <c r="K921" s="12">
        <f t="shared" si="1120"/>
        <v>1.9664094300480002</v>
      </c>
      <c r="L921" s="12">
        <f t="shared" si="1121"/>
        <v>1.3411979792639999</v>
      </c>
      <c r="M921" s="13">
        <f t="shared" si="1122"/>
        <v>3.660364661267073E-2</v>
      </c>
      <c r="N921" s="13">
        <f t="shared" si="1123"/>
        <v>7.1977755873300256E-2</v>
      </c>
      <c r="O921" s="13">
        <f t="shared" si="1124"/>
        <v>4.9092736870607542E-2</v>
      </c>
      <c r="P921" s="13">
        <f t="shared" si="1125"/>
        <v>9.6536420729227815E-2</v>
      </c>
      <c r="Q921" s="13">
        <f t="shared" si="1126"/>
        <v>7.0768868951475244E-2</v>
      </c>
      <c r="R921" s="13">
        <f t="shared" si="1127"/>
        <v>3.2921539743699046E-2</v>
      </c>
      <c r="S921" s="13">
        <f t="shared" si="1128"/>
        <v>6.3649946041062763E-2</v>
      </c>
      <c r="T921" s="13">
        <f t="shared" si="1129"/>
        <v>9.4915064032517427E-2</v>
      </c>
      <c r="U921" s="13">
        <f t="shared" si="1130"/>
        <v>6.4737226203709822E-2</v>
      </c>
      <c r="V921" s="13">
        <f t="shared" si="1131"/>
        <v>1.8651869535879311E-2</v>
      </c>
      <c r="W921" s="13">
        <f t="shared" si="1132"/>
        <v>4.6386857086670695E-2</v>
      </c>
      <c r="X921" s="13">
        <f t="shared" si="1133"/>
        <v>6.2213958989050695E-2</v>
      </c>
      <c r="Y921" s="13">
        <f t="shared" si="1134"/>
        <v>4.1720618039064079E-2</v>
      </c>
      <c r="Z921" s="13">
        <f t="shared" si="1135"/>
        <v>1.4718100859502876E-2</v>
      </c>
      <c r="AA921" s="13">
        <f t="shared" si="1136"/>
        <v>2.8941812322524029E-2</v>
      </c>
      <c r="AB921" s="13">
        <f t="shared" si="1137"/>
        <v>2.845572633684534E-2</v>
      </c>
      <c r="AC921" s="13">
        <f t="shared" si="1138"/>
        <v>3.0744626757334809E-3</v>
      </c>
      <c r="AD921" s="13">
        <f t="shared" si="1139"/>
        <v>2.2803888301379537E-2</v>
      </c>
      <c r="AE921" s="13">
        <f t="shared" si="1140"/>
        <v>3.0584528909172206E-2</v>
      </c>
      <c r="AF921" s="13">
        <f t="shared" si="1141"/>
        <v>2.0509954184861574E-2</v>
      </c>
      <c r="AG921" s="13">
        <f t="shared" si="1142"/>
        <v>9.169303035844522E-3</v>
      </c>
      <c r="AH921" s="13">
        <f t="shared" si="1143"/>
        <v>4.9349717828422466E-3</v>
      </c>
      <c r="AI921" s="13">
        <f t="shared" si="1144"/>
        <v>9.7041750508017836E-3</v>
      </c>
      <c r="AJ921" s="13">
        <f t="shared" si="1145"/>
        <v>9.541190665366581E-3</v>
      </c>
      <c r="AK921" s="13">
        <f t="shared" si="1146"/>
        <v>6.2539624327542682E-3</v>
      </c>
      <c r="AL921" s="13">
        <f t="shared" si="1147"/>
        <v>3.2433667117546166E-4</v>
      </c>
      <c r="AM921" s="13">
        <f t="shared" si="1148"/>
        <v>8.9683561995187924E-3</v>
      </c>
      <c r="AN921" s="13">
        <f t="shared" si="1149"/>
        <v>1.2028341212114373E-2</v>
      </c>
      <c r="AO921" s="13">
        <f t="shared" si="1150"/>
        <v>8.0661934637928437E-3</v>
      </c>
      <c r="AP921" s="13">
        <f t="shared" si="1151"/>
        <v>3.606120791330482E-3</v>
      </c>
      <c r="AQ921" s="13">
        <f t="shared" si="1152"/>
        <v>1.209130479578584E-3</v>
      </c>
      <c r="AR921" s="13">
        <f t="shared" si="1153"/>
        <v>1.3237548365745762E-3</v>
      </c>
      <c r="AS921" s="13">
        <f t="shared" si="1154"/>
        <v>2.6030439937118955E-3</v>
      </c>
      <c r="AT921" s="13">
        <f t="shared" si="1155"/>
        <v>2.55932512803244E-3</v>
      </c>
      <c r="AU921" s="13">
        <f t="shared" si="1156"/>
        <v>1.6775603554405991E-3</v>
      </c>
      <c r="AV921" s="13">
        <f t="shared" si="1157"/>
        <v>8.2469262560326713E-4</v>
      </c>
      <c r="AW921" s="13">
        <f t="shared" si="1158"/>
        <v>2.3760763569867643E-5</v>
      </c>
      <c r="AX921" s="13">
        <f t="shared" si="1159"/>
        <v>2.9392433671272017E-3</v>
      </c>
      <c r="AY921" s="13">
        <f t="shared" si="1160"/>
        <v>3.9421072645561186E-3</v>
      </c>
      <c r="AZ921" s="13">
        <f t="shared" si="1161"/>
        <v>2.6435731486323002E-3</v>
      </c>
      <c r="BA921" s="13">
        <f t="shared" si="1162"/>
        <v>1.1818516549940703E-3</v>
      </c>
      <c r="BB921" s="13">
        <f t="shared" si="1163"/>
        <v>3.9627426286696502E-4</v>
      </c>
      <c r="BC921" s="13">
        <f t="shared" si="1164"/>
        <v>1.0629644811830093E-4</v>
      </c>
      <c r="BD921" s="13">
        <f t="shared" si="1165"/>
        <v>2.9590288530912805E-4</v>
      </c>
      <c r="BE921" s="13">
        <f t="shared" si="1166"/>
        <v>5.8186622405028126E-4</v>
      </c>
      <c r="BF921" s="13">
        <f t="shared" si="1167"/>
        <v>5.7209361499944782E-4</v>
      </c>
      <c r="BG921" s="13">
        <f t="shared" si="1168"/>
        <v>3.7499009313505491E-4</v>
      </c>
      <c r="BH921" s="13">
        <f t="shared" si="1169"/>
        <v>1.8434601382883743E-4</v>
      </c>
      <c r="BI921" s="13">
        <f t="shared" si="1170"/>
        <v>7.2499947996956948E-5</v>
      </c>
      <c r="BJ921" s="14">
        <f t="shared" si="1171"/>
        <v>0.51613828569596631</v>
      </c>
      <c r="BK921" s="14">
        <f t="shared" si="1172"/>
        <v>0.22278278953030567</v>
      </c>
      <c r="BL921" s="14">
        <f t="shared" si="1173"/>
        <v>0.24565341712783312</v>
      </c>
      <c r="BM921" s="14">
        <f t="shared" si="1174"/>
        <v>0.63747327793164132</v>
      </c>
      <c r="BN921" s="14">
        <f t="shared" si="1175"/>
        <v>0.35790096878098066</v>
      </c>
    </row>
    <row r="922" spans="1:66" x14ac:dyDescent="0.25">
      <c r="A922" t="s">
        <v>21</v>
      </c>
      <c r="B922" t="s">
        <v>275</v>
      </c>
      <c r="C922" t="s">
        <v>157</v>
      </c>
      <c r="D922" s="11">
        <v>44451</v>
      </c>
      <c r="E922" s="10">
        <f>VLOOKUP(A922,home!$A$2:$E$405,3,FALSE)</f>
        <v>1.3974</v>
      </c>
      <c r="F922" s="10">
        <f>VLOOKUP(B922,home!$B$2:$E$405,3,FALSE)</f>
        <v>0.71560000000000001</v>
      </c>
      <c r="G922" s="10">
        <f>VLOOKUP(C922,away!$B$2:$E$405,4,FALSE)</f>
        <v>0.82189999999999996</v>
      </c>
      <c r="H922" s="10">
        <f>VLOOKUP(A922,away!$A$2:$E$405,3,FALSE)</f>
        <v>1.3632</v>
      </c>
      <c r="I922" s="10">
        <f>VLOOKUP(C922,away!$B$2:$E$405,3,FALSE)</f>
        <v>1.4035</v>
      </c>
      <c r="J922" s="10">
        <f>VLOOKUP(B922,home!$B$2:$E$405,4,FALSE)</f>
        <v>1.0038</v>
      </c>
      <c r="K922" s="12">
        <f t="shared" si="1120"/>
        <v>0.82188310173599999</v>
      </c>
      <c r="L922" s="12">
        <f t="shared" si="1121"/>
        <v>1.9205215545600001</v>
      </c>
      <c r="M922" s="13">
        <f t="shared" si="1122"/>
        <v>6.4415263937308967E-2</v>
      </c>
      <c r="N922" s="13">
        <f t="shared" si="1123"/>
        <v>5.2941816923938595E-2</v>
      </c>
      <c r="O922" s="13">
        <f t="shared" si="1124"/>
        <v>0.12371090283427331</v>
      </c>
      <c r="P922" s="13">
        <f t="shared" si="1125"/>
        <v>0.10167590053999345</v>
      </c>
      <c r="Q922" s="13">
        <f t="shared" si="1126"/>
        <v>2.1755992352493054E-2</v>
      </c>
      <c r="R922" s="13">
        <f t="shared" si="1127"/>
        <v>0.11879472771364988</v>
      </c>
      <c r="S922" s="13">
        <f t="shared" si="1128"/>
        <v>4.012243418221461E-2</v>
      </c>
      <c r="T922" s="13">
        <f t="shared" si="1129"/>
        <v>4.1782852253805423E-2</v>
      </c>
      <c r="U922" s="13">
        <f t="shared" si="1130"/>
        <v>9.7635379283178114E-2</v>
      </c>
      <c r="V922" s="13">
        <f t="shared" si="1131"/>
        <v>7.0367804460887062E-3</v>
      </c>
      <c r="W922" s="13">
        <f t="shared" si="1132"/>
        <v>5.9602941586705633E-3</v>
      </c>
      <c r="X922" s="13">
        <f t="shared" si="1133"/>
        <v>1.1446873403244876E-2</v>
      </c>
      <c r="Y922" s="13">
        <f t="shared" si="1134"/>
        <v>1.0991983551625686E-2</v>
      </c>
      <c r="Z922" s="13">
        <f t="shared" si="1135"/>
        <v>7.6049278380716942E-2</v>
      </c>
      <c r="AA922" s="13">
        <f t="shared" si="1136"/>
        <v>6.2503616800328163E-2</v>
      </c>
      <c r="AB922" s="13">
        <f t="shared" si="1137"/>
        <v>2.5685333222786034E-2</v>
      </c>
      <c r="AC922" s="13">
        <f t="shared" si="1138"/>
        <v>6.9419783548372693E-4</v>
      </c>
      <c r="AD922" s="13">
        <f t="shared" si="1139"/>
        <v>1.224666262596781E-3</v>
      </c>
      <c r="AE922" s="13">
        <f t="shared" si="1140"/>
        <v>2.3519979544595546E-3</v>
      </c>
      <c r="AF922" s="13">
        <f t="shared" si="1141"/>
        <v>2.2585313839103027E-3</v>
      </c>
      <c r="AG922" s="13">
        <f t="shared" si="1142"/>
        <v>1.4458527348166544E-3</v>
      </c>
      <c r="AH922" s="13">
        <f t="shared" si="1143"/>
        <v>3.651356958472516E-2</v>
      </c>
      <c r="AI922" s="13">
        <f t="shared" si="1144"/>
        <v>3.0009885825747182E-2</v>
      </c>
      <c r="AJ922" s="13">
        <f t="shared" si="1145"/>
        <v>1.2332309022604158E-2</v>
      </c>
      <c r="AK922" s="13">
        <f t="shared" si="1146"/>
        <v>3.378572130354922E-3</v>
      </c>
      <c r="AL922" s="13">
        <f t="shared" si="1147"/>
        <v>4.3830102221992642E-5</v>
      </c>
      <c r="AM922" s="13">
        <f t="shared" si="1148"/>
        <v>2.0130650129889549E-4</v>
      </c>
      <c r="AN922" s="13">
        <f t="shared" si="1149"/>
        <v>3.8661347481758933E-4</v>
      </c>
      <c r="AO922" s="13">
        <f t="shared" si="1150"/>
        <v>3.7124975583526014E-4</v>
      </c>
      <c r="AP922" s="13">
        <f t="shared" si="1151"/>
        <v>2.3766438606891813E-4</v>
      </c>
      <c r="AQ922" s="13">
        <f t="shared" si="1152"/>
        <v>1.1410989404915664E-4</v>
      </c>
      <c r="AR922" s="13">
        <f t="shared" si="1153"/>
        <v>1.4025019484278221E-2</v>
      </c>
      <c r="AS922" s="13">
        <f t="shared" si="1154"/>
        <v>1.1526926515646419E-2</v>
      </c>
      <c r="AT922" s="13">
        <f t="shared" si="1155"/>
        <v>4.7368930590812111E-3</v>
      </c>
      <c r="AU922" s="13">
        <f t="shared" si="1156"/>
        <v>1.2977241199964653E-3</v>
      </c>
      <c r="AV922" s="13">
        <f t="shared" si="1157"/>
        <v>2.666443812350789E-4</v>
      </c>
      <c r="AW922" s="13">
        <f t="shared" si="1158"/>
        <v>1.921760310360879E-6</v>
      </c>
      <c r="AX922" s="13">
        <f t="shared" si="1159"/>
        <v>2.757506861452638E-5</v>
      </c>
      <c r="AY922" s="13">
        <f t="shared" si="1160"/>
        <v>5.2958513642668861E-5</v>
      </c>
      <c r="AZ922" s="13">
        <f t="shared" si="1161"/>
        <v>5.0853983474102696E-5</v>
      </c>
      <c r="BA922" s="13">
        <f t="shared" si="1162"/>
        <v>3.2555390465750759E-5</v>
      </c>
      <c r="BB922" s="13">
        <f t="shared" si="1163"/>
        <v>1.5630832276647859E-5</v>
      </c>
      <c r="BC922" s="13">
        <f t="shared" si="1164"/>
        <v>6.0038700606028745E-6</v>
      </c>
      <c r="BD922" s="13">
        <f t="shared" si="1165"/>
        <v>4.489225370446717E-3</v>
      </c>
      <c r="BE922" s="13">
        <f t="shared" si="1166"/>
        <v>3.6896184718546907E-3</v>
      </c>
      <c r="BF922" s="13">
        <f t="shared" si="1167"/>
        <v>1.5162175369351867E-3</v>
      </c>
      <c r="BG922" s="13">
        <f t="shared" si="1168"/>
        <v>4.153845240542699E-4</v>
      </c>
      <c r="BH922" s="13">
        <f t="shared" si="1169"/>
        <v>8.5349380260713839E-5</v>
      </c>
      <c r="BI922" s="13">
        <f t="shared" si="1170"/>
        <v>1.4029442675984169E-5</v>
      </c>
      <c r="BJ922" s="14">
        <f t="shared" si="1171"/>
        <v>0.15365738265016568</v>
      </c>
      <c r="BK922" s="14">
        <f t="shared" si="1172"/>
        <v>0.21404136555695416</v>
      </c>
      <c r="BL922" s="14">
        <f t="shared" si="1173"/>
        <v>0.55262732870411213</v>
      </c>
      <c r="BM922" s="14">
        <f t="shared" si="1174"/>
        <v>0.51302971423695909</v>
      </c>
      <c r="BN922" s="14">
        <f t="shared" si="1175"/>
        <v>0.48329460430165727</v>
      </c>
    </row>
    <row r="923" spans="1:66" x14ac:dyDescent="0.25">
      <c r="A923" t="s">
        <v>21</v>
      </c>
      <c r="B923" t="s">
        <v>265</v>
      </c>
      <c r="C923" t="s">
        <v>273</v>
      </c>
      <c r="D923" s="11">
        <v>44451</v>
      </c>
      <c r="E923" s="10">
        <f>VLOOKUP(A923,home!$A$2:$E$405,3,FALSE)</f>
        <v>1.3974</v>
      </c>
      <c r="F923" s="10">
        <f>VLOOKUP(B923,home!$B$2:$E$405,3,FALSE)</f>
        <v>0.97929999999999995</v>
      </c>
      <c r="G923" s="10">
        <f>VLOOKUP(C923,away!$B$2:$E$405,4,FALSE)</f>
        <v>1.0923</v>
      </c>
      <c r="H923" s="10">
        <f>VLOOKUP(A923,away!$A$2:$E$405,3,FALSE)</f>
        <v>1.3632</v>
      </c>
      <c r="I923" s="10">
        <f>VLOOKUP(C923,away!$B$2:$E$405,3,FALSE)</f>
        <v>1.0038</v>
      </c>
      <c r="J923" s="10">
        <f>VLOOKUP(B923,home!$B$2:$E$405,4,FALSE)</f>
        <v>0.81079999999999997</v>
      </c>
      <c r="K923" s="12">
        <f t="shared" si="1120"/>
        <v>1.4947839535859999</v>
      </c>
      <c r="L923" s="12">
        <f t="shared" si="1121"/>
        <v>1.1094826337279999</v>
      </c>
      <c r="M923" s="13">
        <f t="shared" si="1122"/>
        <v>7.3957358576805091E-2</v>
      </c>
      <c r="N923" s="13">
        <f t="shared" si="1123"/>
        <v>0.11055027285021417</v>
      </c>
      <c r="O923" s="13">
        <f t="shared" si="1124"/>
        <v>8.2054404977359816E-2</v>
      </c>
      <c r="P923" s="13">
        <f t="shared" si="1125"/>
        <v>0.12265360788120463</v>
      </c>
      <c r="Q923" s="13">
        <f t="shared" si="1126"/>
        <v>8.262438696052711E-2</v>
      </c>
      <c r="R923" s="13">
        <f t="shared" si="1127"/>
        <v>4.5518968671632541E-2</v>
      </c>
      <c r="S923" s="13">
        <f t="shared" si="1128"/>
        <v>5.0853315396104687E-2</v>
      </c>
      <c r="T923" s="13">
        <f t="shared" si="1129"/>
        <v>9.1670322455127046E-2</v>
      </c>
      <c r="U923" s="13">
        <f t="shared" si="1130"/>
        <v>6.8041023954140162E-2</v>
      </c>
      <c r="V923" s="13">
        <f t="shared" si="1131"/>
        <v>9.3707790634451078E-3</v>
      </c>
      <c r="W923" s="13">
        <f t="shared" si="1132"/>
        <v>4.116853593449208E-2</v>
      </c>
      <c r="X923" s="13">
        <f t="shared" si="1133"/>
        <v>4.5675775675326082E-2</v>
      </c>
      <c r="Y923" s="13">
        <f t="shared" si="1134"/>
        <v>2.5338239946915055E-2</v>
      </c>
      <c r="Z923" s="13">
        <f t="shared" si="1135"/>
        <v>1.6834168415461724E-2</v>
      </c>
      <c r="AA923" s="13">
        <f t="shared" si="1136"/>
        <v>2.5163444819396443E-2</v>
      </c>
      <c r="AB923" s="13">
        <f t="shared" si="1137"/>
        <v>1.8806956766490288E-2</v>
      </c>
      <c r="AC923" s="13">
        <f t="shared" si="1138"/>
        <v>9.7130282478549961E-4</v>
      </c>
      <c r="AD923" s="13">
        <f t="shared" si="1139"/>
        <v>1.5384516726876841E-2</v>
      </c>
      <c r="AE923" s="13">
        <f t="shared" si="1140"/>
        <v>1.7068854136767789E-2</v>
      </c>
      <c r="AF923" s="13">
        <f t="shared" si="1141"/>
        <v>9.4687986211900981E-3</v>
      </c>
      <c r="AG923" s="13">
        <f t="shared" si="1142"/>
        <v>3.5018225441593473E-3</v>
      </c>
      <c r="AH923" s="13">
        <f t="shared" si="1143"/>
        <v>4.6693043775517971E-3</v>
      </c>
      <c r="AI923" s="13">
        <f t="shared" si="1144"/>
        <v>6.9796012579732914E-3</v>
      </c>
      <c r="AJ923" s="13">
        <f t="shared" si="1145"/>
        <v>5.2164979814235696E-3</v>
      </c>
      <c r="AK923" s="13">
        <f t="shared" si="1146"/>
        <v>2.5991791588485702E-3</v>
      </c>
      <c r="AL923" s="13">
        <f t="shared" si="1147"/>
        <v>6.4433775406635776E-5</v>
      </c>
      <c r="AM923" s="13">
        <f t="shared" si="1148"/>
        <v>4.5993057474021824E-3</v>
      </c>
      <c r="AN923" s="13">
        <f t="shared" si="1149"/>
        <v>5.102849853948101E-3</v>
      </c>
      <c r="AO923" s="13">
        <f t="shared" si="1150"/>
        <v>2.8307616477384399E-3</v>
      </c>
      <c r="AP923" s="13">
        <f t="shared" si="1151"/>
        <v>1.0468936294630187E-3</v>
      </c>
      <c r="AQ923" s="13">
        <f t="shared" si="1152"/>
        <v>2.9037757531242376E-4</v>
      </c>
      <c r="AR923" s="13">
        <f t="shared" si="1153"/>
        <v>1.0361024236967703E-3</v>
      </c>
      <c r="AS923" s="13">
        <f t="shared" si="1154"/>
        <v>1.5487492772134951E-3</v>
      </c>
      <c r="AT923" s="13">
        <f t="shared" si="1155"/>
        <v>1.1575227838533243E-3</v>
      </c>
      <c r="AU923" s="13">
        <f t="shared" si="1156"/>
        <v>5.7674882773804833E-4</v>
      </c>
      <c r="AV923" s="13">
        <f t="shared" si="1157"/>
        <v>2.1552872323809261E-4</v>
      </c>
      <c r="AW923" s="13">
        <f t="shared" si="1158"/>
        <v>2.968315186808234E-6</v>
      </c>
      <c r="AX923" s="13">
        <f t="shared" si="1159"/>
        <v>1.1458280714754408E-3</v>
      </c>
      <c r="AY923" s="13">
        <f t="shared" si="1160"/>
        <v>1.2712763465400471E-3</v>
      </c>
      <c r="AZ923" s="13">
        <f t="shared" si="1161"/>
        <v>7.0522951457768063E-4</v>
      </c>
      <c r="BA923" s="13">
        <f t="shared" si="1162"/>
        <v>2.6081329973878792E-4</v>
      </c>
      <c r="BB923" s="13">
        <f t="shared" si="1163"/>
        <v>7.2341956676370194E-5</v>
      </c>
      <c r="BC923" s="13">
        <f t="shared" si="1164"/>
        <v>1.6052428924467228E-5</v>
      </c>
      <c r="BD923" s="13">
        <f t="shared" si="1165"/>
        <v>1.9158960764250926E-4</v>
      </c>
      <c r="BE923" s="13">
        <f t="shared" si="1166"/>
        <v>2.8638507117786048E-4</v>
      </c>
      <c r="BF923" s="13">
        <f t="shared" si="1167"/>
        <v>2.1404190447162519E-4</v>
      </c>
      <c r="BG923" s="13">
        <f t="shared" si="1168"/>
        <v>1.0664880139972426E-4</v>
      </c>
      <c r="BH923" s="13">
        <f t="shared" si="1169"/>
        <v>3.9854229250371983E-5</v>
      </c>
      <c r="BI923" s="13">
        <f t="shared" si="1170"/>
        <v>1.1914692473198767E-5</v>
      </c>
      <c r="BJ923" s="14">
        <f t="shared" si="1171"/>
        <v>0.4597932559233926</v>
      </c>
      <c r="BK923" s="14">
        <f t="shared" si="1172"/>
        <v>0.25914207386429178</v>
      </c>
      <c r="BL923" s="14">
        <f t="shared" si="1173"/>
        <v>0.26443446830697148</v>
      </c>
      <c r="BM923" s="14">
        <f t="shared" si="1174"/>
        <v>0.48157665856102094</v>
      </c>
      <c r="BN923" s="14">
        <f t="shared" si="1175"/>
        <v>0.51735899991774337</v>
      </c>
    </row>
    <row r="924" spans="1:66" x14ac:dyDescent="0.25">
      <c r="A924" t="s">
        <v>21</v>
      </c>
      <c r="B924" t="s">
        <v>266</v>
      </c>
      <c r="C924" t="s">
        <v>268</v>
      </c>
      <c r="D924" s="11">
        <v>44451</v>
      </c>
      <c r="E924" s="10">
        <f>VLOOKUP(A924,home!$A$2:$E$405,3,FALSE)</f>
        <v>1.3974</v>
      </c>
      <c r="F924" s="10">
        <f>VLOOKUP(B924,home!$B$2:$E$405,3,FALSE)</f>
        <v>0.79090000000000005</v>
      </c>
      <c r="G924" s="10">
        <f>VLOOKUP(C924,away!$B$2:$E$405,4,FALSE)</f>
        <v>0.86629999999999996</v>
      </c>
      <c r="H924" s="10">
        <f>VLOOKUP(A924,away!$A$2:$E$405,3,FALSE)</f>
        <v>1.3632</v>
      </c>
      <c r="I924" s="10">
        <f>VLOOKUP(C924,away!$B$2:$E$405,3,FALSE)</f>
        <v>0.96519999999999995</v>
      </c>
      <c r="J924" s="10">
        <f>VLOOKUP(B924,home!$B$2:$E$405,4,FALSE)</f>
        <v>1.1196999999999999</v>
      </c>
      <c r="K924" s="12">
        <f t="shared" si="1120"/>
        <v>0.95743793065800009</v>
      </c>
      <c r="L924" s="12">
        <f t="shared" si="1121"/>
        <v>1.4732571886079997</v>
      </c>
      <c r="M924" s="13">
        <f t="shared" si="1122"/>
        <v>8.7975657748293093E-2</v>
      </c>
      <c r="N924" s="13">
        <f t="shared" si="1123"/>
        <v>8.4231231702802181E-2</v>
      </c>
      <c r="O924" s="13">
        <f t="shared" si="1124"/>
        <v>0.12961077020018988</v>
      </c>
      <c r="P924" s="13">
        <f t="shared" si="1125"/>
        <v>0.12409426761145938</v>
      </c>
      <c r="Q924" s="13">
        <f t="shared" si="1126"/>
        <v>4.0323088089152727E-2</v>
      </c>
      <c r="R924" s="13">
        <f t="shared" si="1127"/>
        <v>9.5474999459224635E-2</v>
      </c>
      <c r="S924" s="13">
        <f t="shared" si="1128"/>
        <v>4.3760364082993393E-2</v>
      </c>
      <c r="T924" s="13">
        <f t="shared" si="1129"/>
        <v>5.9406279394217873E-2</v>
      </c>
      <c r="U924" s="13">
        <f t="shared" si="1130"/>
        <v>9.141138591181372E-2</v>
      </c>
      <c r="V924" s="13">
        <f t="shared" si="1131"/>
        <v>6.8584758686908711E-3</v>
      </c>
      <c r="W924" s="13">
        <f t="shared" si="1132"/>
        <v>1.2868951339272879E-2</v>
      </c>
      <c r="X924" s="13">
        <f t="shared" si="1133"/>
        <v>1.8959275070430315E-2</v>
      </c>
      <c r="Y924" s="13">
        <f t="shared" si="1134"/>
        <v>1.3965944144153954E-2</v>
      </c>
      <c r="Z924" s="13">
        <f t="shared" si="1135"/>
        <v>4.6886409761882533E-2</v>
      </c>
      <c r="AA924" s="13">
        <f t="shared" si="1136"/>
        <v>4.4890827138399862E-2</v>
      </c>
      <c r="AB924" s="13">
        <f t="shared" si="1137"/>
        <v>2.1490090320457778E-2</v>
      </c>
      <c r="AC924" s="13">
        <f t="shared" si="1138"/>
        <v>6.0463993793824066E-4</v>
      </c>
      <c r="AD924" s="13">
        <f t="shared" si="1139"/>
        <v>3.0803055350029813E-3</v>
      </c>
      <c r="AE924" s="13">
        <f t="shared" si="1140"/>
        <v>4.5380822725521524E-3</v>
      </c>
      <c r="AF924" s="13">
        <f t="shared" si="1141"/>
        <v>3.3428811652659938E-3</v>
      </c>
      <c r="AG924" s="13">
        <f t="shared" si="1142"/>
        <v>1.6416412357968043E-3</v>
      </c>
      <c r="AH924" s="13">
        <f t="shared" si="1143"/>
        <v>1.7268935057428436E-2</v>
      </c>
      <c r="AI924" s="13">
        <f t="shared" si="1144"/>
        <v>1.6533933446051672E-2</v>
      </c>
      <c r="AJ924" s="13">
        <f t="shared" si="1145"/>
        <v>7.9151075121124039E-3</v>
      </c>
      <c r="AK924" s="13">
        <f t="shared" si="1146"/>
        <v>2.5260747191108305E-3</v>
      </c>
      <c r="AL924" s="13">
        <f t="shared" si="1147"/>
        <v>3.4115050543530578E-5</v>
      </c>
      <c r="AM924" s="13">
        <f t="shared" si="1148"/>
        <v>5.8984027144552773E-4</v>
      </c>
      <c r="AN924" s="13">
        <f t="shared" si="1149"/>
        <v>8.6898642003761773E-4</v>
      </c>
      <c r="AO924" s="13">
        <f t="shared" si="1150"/>
        <v>6.4012024506157562E-4</v>
      </c>
      <c r="AP924" s="13">
        <f t="shared" si="1151"/>
        <v>3.1435391753682692E-4</v>
      </c>
      <c r="AQ924" s="13">
        <f t="shared" si="1152"/>
        <v>1.1578104219455416E-4</v>
      </c>
      <c r="AR924" s="13">
        <f t="shared" si="1153"/>
        <v>5.0883165425922236E-3</v>
      </c>
      <c r="AS924" s="13">
        <f t="shared" si="1154"/>
        <v>4.8717472610723678E-3</v>
      </c>
      <c r="AT924" s="13">
        <f t="shared" si="1155"/>
        <v>2.3321978081649541E-3</v>
      </c>
      <c r="AU924" s="13">
        <f t="shared" si="1156"/>
        <v>7.4431154777819227E-4</v>
      </c>
      <c r="AV924" s="13">
        <f t="shared" si="1157"/>
        <v>1.781580270174014E-4</v>
      </c>
      <c r="AW924" s="13">
        <f t="shared" si="1158"/>
        <v>1.3366962079441702E-6</v>
      </c>
      <c r="AX924" s="13">
        <f t="shared" si="1159"/>
        <v>9.412257481859316E-5</v>
      </c>
      <c r="AY924" s="13">
        <f t="shared" si="1160"/>
        <v>1.3866675996178669E-4</v>
      </c>
      <c r="AZ924" s="13">
        <f t="shared" si="1161"/>
        <v>1.0214590046734112E-4</v>
      </c>
      <c r="BA924" s="13">
        <f t="shared" si="1162"/>
        <v>5.0162394050115846E-5</v>
      </c>
      <c r="BB924" s="13">
        <f t="shared" si="1163"/>
        <v>1.8475526908030084E-5</v>
      </c>
      <c r="BC924" s="13">
        <f t="shared" si="1164"/>
        <v>5.4438405661151654E-6</v>
      </c>
      <c r="BD924" s="13">
        <f t="shared" si="1165"/>
        <v>1.2493998207145011E-3</v>
      </c>
      <c r="BE924" s="13">
        <f t="shared" si="1166"/>
        <v>1.1962227789093683E-3</v>
      </c>
      <c r="BF924" s="13">
        <f t="shared" si="1167"/>
        <v>5.7265453102247395E-4</v>
      </c>
      <c r="BG924" s="13">
        <f t="shared" si="1168"/>
        <v>1.8276038972136165E-4</v>
      </c>
      <c r="BH924" s="13">
        <f t="shared" si="1169"/>
        <v>4.374543233526753E-5</v>
      </c>
      <c r="BI924" s="13">
        <f t="shared" si="1170"/>
        <v>8.3767072421636243E-6</v>
      </c>
      <c r="BJ924" s="14">
        <f t="shared" si="1171"/>
        <v>0.24529577884169596</v>
      </c>
      <c r="BK924" s="14">
        <f t="shared" si="1172"/>
        <v>0.26346618705988029</v>
      </c>
      <c r="BL924" s="14">
        <f t="shared" si="1173"/>
        <v>0.44359001461135955</v>
      </c>
      <c r="BM924" s="14">
        <f t="shared" si="1174"/>
        <v>0.43739104539994256</v>
      </c>
      <c r="BN924" s="14">
        <f t="shared" si="1175"/>
        <v>0.56171001481112193</v>
      </c>
    </row>
    <row r="925" spans="1:66" x14ac:dyDescent="0.25">
      <c r="A925" t="s">
        <v>21</v>
      </c>
      <c r="B925" t="s">
        <v>274</v>
      </c>
      <c r="C925" t="s">
        <v>270</v>
      </c>
      <c r="D925" s="11">
        <v>44451</v>
      </c>
      <c r="E925" s="10">
        <f>VLOOKUP(A925,home!$A$2:$E$405,3,FALSE)</f>
        <v>1.3974</v>
      </c>
      <c r="F925" s="10">
        <f>VLOOKUP(B925,home!$B$2:$E$405,3,FALSE)</f>
        <v>1.5819000000000001</v>
      </c>
      <c r="G925" s="10">
        <f>VLOOKUP(C925,away!$B$2:$E$405,4,FALSE)</f>
        <v>1.0923</v>
      </c>
      <c r="H925" s="10">
        <f>VLOOKUP(A925,away!$A$2:$E$405,3,FALSE)</f>
        <v>1.3632</v>
      </c>
      <c r="I925" s="10">
        <f>VLOOKUP(C925,away!$B$2:$E$405,3,FALSE)</f>
        <v>1.081</v>
      </c>
      <c r="J925" s="10">
        <f>VLOOKUP(B925,home!$B$2:$E$405,4,FALSE)</f>
        <v>0.88800000000000001</v>
      </c>
      <c r="K925" s="12">
        <f t="shared" si="1120"/>
        <v>2.4145805536380003</v>
      </c>
      <c r="L925" s="12">
        <f t="shared" si="1121"/>
        <v>1.3085738495999999</v>
      </c>
      <c r="M925" s="13">
        <f t="shared" si="1122"/>
        <v>2.4157644579514408E-2</v>
      </c>
      <c r="N925" s="13">
        <f t="shared" si="1123"/>
        <v>5.8330578823393937E-2</v>
      </c>
      <c r="O925" s="13">
        <f t="shared" si="1124"/>
        <v>3.1612061964683739E-2</v>
      </c>
      <c r="P925" s="13">
        <f t="shared" si="1125"/>
        <v>7.6329870080324838E-2</v>
      </c>
      <c r="Q925" s="13">
        <f t="shared" si="1126"/>
        <v>7.042194065470779E-2</v>
      </c>
      <c r="R925" s="13">
        <f t="shared" si="1127"/>
        <v>2.068335880945997E-2</v>
      </c>
      <c r="S925" s="13">
        <f t="shared" si="1128"/>
        <v>6.0294051509267463E-2</v>
      </c>
      <c r="T925" s="13">
        <f t="shared" si="1129"/>
        <v>9.215230997883371E-2</v>
      </c>
      <c r="U925" s="13">
        <f t="shared" si="1130"/>
        <v>4.9941635965239269E-2</v>
      </c>
      <c r="V925" s="13">
        <f t="shared" si="1131"/>
        <v>2.1167613346163346E-2</v>
      </c>
      <c r="W925" s="13">
        <f t="shared" si="1132"/>
        <v>5.6679816151435573E-2</v>
      </c>
      <c r="X925" s="13">
        <f t="shared" si="1133"/>
        <v>7.41697252159043E-2</v>
      </c>
      <c r="Y925" s="13">
        <f t="shared" si="1134"/>
        <v>4.8528281424775041E-2</v>
      </c>
      <c r="Z925" s="13">
        <f t="shared" si="1135"/>
        <v>9.021900819984368E-3</v>
      </c>
      <c r="AA925" s="13">
        <f t="shared" si="1136"/>
        <v>2.1784106276784985E-2</v>
      </c>
      <c r="AB925" s="13">
        <f t="shared" si="1137"/>
        <v>2.6299739697154271E-2</v>
      </c>
      <c r="AC925" s="13">
        <f t="shared" si="1138"/>
        <v>4.1801498157888603E-3</v>
      </c>
      <c r="AD925" s="13">
        <f t="shared" si="1139"/>
        <v>3.4214495465758353E-2</v>
      </c>
      <c r="AE925" s="13">
        <f t="shared" si="1140"/>
        <v>4.4772194043749144E-2</v>
      </c>
      <c r="AF925" s="13">
        <f t="shared" si="1141"/>
        <v>2.9293861157433505E-2</v>
      </c>
      <c r="AG925" s="13">
        <f t="shared" si="1142"/>
        <v>1.2777726888143557E-2</v>
      </c>
      <c r="AH925" s="13">
        <f t="shared" si="1143"/>
        <v>2.9514558716790848E-3</v>
      </c>
      <c r="AI925" s="13">
        <f t="shared" si="1144"/>
        <v>7.1265279526770116E-3</v>
      </c>
      <c r="AJ925" s="13">
        <f t="shared" si="1145"/>
        <v>8.6037879047457747E-3</v>
      </c>
      <c r="AK925" s="13">
        <f t="shared" si="1146"/>
        <v>6.9248463208083262E-3</v>
      </c>
      <c r="AL925" s="13">
        <f t="shared" si="1147"/>
        <v>5.2831358008475322E-4</v>
      </c>
      <c r="AM925" s="13">
        <f t="shared" si="1148"/>
        <v>1.6522731080831115E-2</v>
      </c>
      <c r="AN925" s="13">
        <f t="shared" si="1149"/>
        <v>2.1621213816348739E-2</v>
      </c>
      <c r="AO925" s="13">
        <f t="shared" si="1150"/>
        <v>1.4146477498342089E-2</v>
      </c>
      <c r="AP925" s="13">
        <f t="shared" si="1151"/>
        <v>6.1705701727617608E-3</v>
      </c>
      <c r="AQ925" s="13">
        <f t="shared" si="1152"/>
        <v>2.0186616912994484E-3</v>
      </c>
      <c r="AR925" s="13">
        <f t="shared" si="1153"/>
        <v>7.7243959438552472E-4</v>
      </c>
      <c r="AS925" s="13">
        <f t="shared" si="1154"/>
        <v>1.8651176234633128E-3</v>
      </c>
      <c r="AT925" s="13">
        <f t="shared" si="1155"/>
        <v>2.2517383719310191E-3</v>
      </c>
      <c r="AU925" s="13">
        <f t="shared" si="1156"/>
        <v>1.8123345615817096E-3</v>
      </c>
      <c r="AV925" s="13">
        <f t="shared" si="1157"/>
        <v>1.0940069472703119E-3</v>
      </c>
      <c r="AW925" s="13">
        <f t="shared" si="1158"/>
        <v>4.6369157938583987E-5</v>
      </c>
      <c r="AX925" s="13">
        <f t="shared" si="1159"/>
        <v>6.6492441934608371E-3</v>
      </c>
      <c r="AY925" s="13">
        <f t="shared" si="1160"/>
        <v>8.7010270711674938E-3</v>
      </c>
      <c r="AZ925" s="13">
        <f t="shared" si="1161"/>
        <v>5.6929682449957299E-3</v>
      </c>
      <c r="BA925" s="13">
        <f t="shared" si="1162"/>
        <v>2.4832231240015392E-3</v>
      </c>
      <c r="BB925" s="13">
        <f t="shared" si="1163"/>
        <v>8.1237021069760799E-4</v>
      </c>
      <c r="BC925" s="13">
        <f t="shared" si="1164"/>
        <v>2.1260928278258641E-4</v>
      </c>
      <c r="BD925" s="13">
        <f t="shared" si="1165"/>
        <v>1.6846570893475467E-4</v>
      </c>
      <c r="BE925" s="13">
        <f t="shared" si="1166"/>
        <v>4.0677402474869815E-4</v>
      </c>
      <c r="BF925" s="13">
        <f t="shared" si="1167"/>
        <v>4.9109432494163477E-4</v>
      </c>
      <c r="BG925" s="13">
        <f t="shared" si="1168"/>
        <v>3.9526226900201745E-4</v>
      </c>
      <c r="BH925" s="13">
        <f t="shared" si="1169"/>
        <v>2.385981470797759E-4</v>
      </c>
      <c r="BI925" s="13">
        <f t="shared" si="1170"/>
        <v>1.1522288921457716E-4</v>
      </c>
      <c r="BJ925" s="14">
        <f t="shared" si="1171"/>
        <v>0.60637202619082398</v>
      </c>
      <c r="BK925" s="14">
        <f t="shared" si="1172"/>
        <v>0.19535866998231116</v>
      </c>
      <c r="BL925" s="14">
        <f t="shared" si="1173"/>
        <v>0.18553857522578576</v>
      </c>
      <c r="BM925" s="14">
        <f t="shared" si="1174"/>
        <v>0.7061010593935918</v>
      </c>
      <c r="BN925" s="14">
        <f t="shared" si="1175"/>
        <v>0.2815354549120847</v>
      </c>
    </row>
    <row r="926" spans="1:66" x14ac:dyDescent="0.25">
      <c r="A926" t="s">
        <v>175</v>
      </c>
      <c r="B926" t="s">
        <v>280</v>
      </c>
      <c r="C926" t="s">
        <v>281</v>
      </c>
      <c r="D926" s="11">
        <v>44451</v>
      </c>
      <c r="E926" s="10">
        <f>VLOOKUP(A926,home!$A$2:$E$405,3,FALSE)</f>
        <v>1.1583000000000001</v>
      </c>
      <c r="F926" s="10">
        <f>VLOOKUP(B926,home!$B$2:$E$405,3,FALSE)</f>
        <v>0.86329999999999996</v>
      </c>
      <c r="G926" s="10">
        <f>VLOOKUP(C926,away!$B$2:$E$405,4,FALSE)</f>
        <v>1.0665</v>
      </c>
      <c r="H926" s="10">
        <f>VLOOKUP(A926,away!$A$2:$E$405,3,FALSE)</f>
        <v>1.0458000000000001</v>
      </c>
      <c r="I926" s="10">
        <f>VLOOKUP(C926,away!$B$2:$E$405,3,FALSE)</f>
        <v>0.61870000000000003</v>
      </c>
      <c r="J926" s="10">
        <f>VLOOKUP(B926,home!$B$2:$E$405,4,FALSE)</f>
        <v>0.9</v>
      </c>
      <c r="K926" s="12">
        <f t="shared" si="1120"/>
        <v>1.0664577559350001</v>
      </c>
      <c r="L926" s="12">
        <f t="shared" si="1121"/>
        <v>0.58233281400000003</v>
      </c>
      <c r="M926" s="13">
        <f t="shared" si="1122"/>
        <v>0.19228232006858731</v>
      </c>
      <c r="N926" s="13">
        <f t="shared" si="1123"/>
        <v>0.20506097156632105</v>
      </c>
      <c r="O926" s="13">
        <f t="shared" si="1124"/>
        <v>0.11197230452798912</v>
      </c>
      <c r="P926" s="13">
        <f t="shared" si="1125"/>
        <v>0.11941373261378972</v>
      </c>
      <c r="Q926" s="13">
        <f t="shared" si="1126"/>
        <v>0.1093444317832348</v>
      </c>
      <c r="R926" s="13">
        <f t="shared" si="1127"/>
        <v>3.2602573592924428E-2</v>
      </c>
      <c r="S926" s="13">
        <f t="shared" si="1128"/>
        <v>1.8539977481641629E-2</v>
      </c>
      <c r="T926" s="13">
        <f t="shared" si="1129"/>
        <v>6.3674850655562151E-2</v>
      </c>
      <c r="U926" s="13">
        <f t="shared" si="1130"/>
        <v>3.4769267471615871E-2</v>
      </c>
      <c r="V926" s="13">
        <f t="shared" si="1131"/>
        <v>1.2793271389628922E-3</v>
      </c>
      <c r="W926" s="13">
        <f t="shared" si="1132"/>
        <v>3.8870405781178764E-2</v>
      </c>
      <c r="X926" s="13">
        <f t="shared" si="1133"/>
        <v>2.2635512779875699E-2</v>
      </c>
      <c r="Y926" s="13">
        <f t="shared" si="1134"/>
        <v>6.5907009267189894E-3</v>
      </c>
      <c r="Z926" s="13">
        <f t="shared" si="1135"/>
        <v>6.3285161413365902E-3</v>
      </c>
      <c r="AA926" s="13">
        <f t="shared" si="1136"/>
        <v>6.7490951224882453E-3</v>
      </c>
      <c r="AB926" s="13">
        <f t="shared" si="1137"/>
        <v>3.5988124194603344E-3</v>
      </c>
      <c r="AC926" s="13">
        <f t="shared" si="1138"/>
        <v>4.9656550860729976E-5</v>
      </c>
      <c r="AD926" s="13">
        <f t="shared" si="1139"/>
        <v>1.0363411430419691E-2</v>
      </c>
      <c r="AE926" s="13">
        <f t="shared" si="1140"/>
        <v>6.0349545409160632E-3</v>
      </c>
      <c r="AF926" s="13">
        <f t="shared" si="1141"/>
        <v>1.7571760300868649E-3</v>
      </c>
      <c r="AG926" s="13">
        <f t="shared" si="1142"/>
        <v>3.4108708743127756E-4</v>
      </c>
      <c r="AH926" s="13">
        <f t="shared" si="1143"/>
        <v>9.2132565325723961E-4</v>
      </c>
      <c r="AI926" s="13">
        <f t="shared" si="1144"/>
        <v>9.8255488865806365E-4</v>
      </c>
      <c r="AJ926" s="13">
        <f t="shared" si="1145"/>
        <v>5.2392664082062126E-4</v>
      </c>
      <c r="AK926" s="13">
        <f t="shared" si="1146"/>
        <v>1.8624854321470753E-4</v>
      </c>
      <c r="AL926" s="13">
        <f t="shared" si="1147"/>
        <v>1.233534957325487E-6</v>
      </c>
      <c r="AM926" s="13">
        <f t="shared" si="1148"/>
        <v>2.2104280995833034E-3</v>
      </c>
      <c r="AN926" s="13">
        <f t="shared" si="1149"/>
        <v>1.2872048153750172E-3</v>
      </c>
      <c r="AO926" s="13">
        <f t="shared" si="1150"/>
        <v>3.7479080116584217E-4</v>
      </c>
      <c r="AP926" s="13">
        <f t="shared" si="1151"/>
        <v>7.2750993968073111E-5</v>
      </c>
      <c r="AQ926" s="13">
        <f t="shared" si="1152"/>
        <v>1.059132275968126E-5</v>
      </c>
      <c r="AR926" s="13">
        <f t="shared" si="1153"/>
        <v>1.0730363205433533E-4</v>
      </c>
      <c r="AS926" s="13">
        <f t="shared" si="1154"/>
        <v>1.1443479064434139E-4</v>
      </c>
      <c r="AT926" s="13">
        <f t="shared" si="1155"/>
        <v>6.1019935015727929E-5</v>
      </c>
      <c r="AU926" s="13">
        <f t="shared" si="1156"/>
        <v>2.1691727654724252E-5</v>
      </c>
      <c r="AV926" s="13">
        <f t="shared" si="1157"/>
        <v>5.7833277992526021E-6</v>
      </c>
      <c r="AW926" s="13">
        <f t="shared" si="1158"/>
        <v>2.1279620610766177E-8</v>
      </c>
      <c r="AX926" s="13">
        <f t="shared" si="1159"/>
        <v>3.9288803178954597E-4</v>
      </c>
      <c r="AY926" s="13">
        <f t="shared" si="1160"/>
        <v>2.2879159313892773E-4</v>
      </c>
      <c r="AZ926" s="13">
        <f t="shared" si="1161"/>
        <v>6.6616426126067443E-5</v>
      </c>
      <c r="BA926" s="13">
        <f t="shared" si="1162"/>
        <v>1.2930976961538659E-5</v>
      </c>
      <c r="BB926" s="13">
        <f t="shared" si="1163"/>
        <v>1.8825330504454942E-6</v>
      </c>
      <c r="BC926" s="13">
        <f t="shared" si="1164"/>
        <v>2.1925215374278575E-7</v>
      </c>
      <c r="BD926" s="13">
        <f t="shared" si="1165"/>
        <v>1.0414404334436948E-5</v>
      </c>
      <c r="BE926" s="13">
        <f t="shared" si="1166"/>
        <v>1.1106522275903366E-5</v>
      </c>
      <c r="BF926" s="13">
        <f t="shared" si="1167"/>
        <v>5.9223184113009966E-6</v>
      </c>
      <c r="BG926" s="13">
        <f t="shared" si="1168"/>
        <v>2.1053008009495323E-6</v>
      </c>
      <c r="BH926" s="13">
        <f t="shared" si="1169"/>
        <v>5.6130359193719911E-7</v>
      </c>
      <c r="BI926" s="13">
        <f t="shared" si="1170"/>
        <v>1.1972131381112011E-7</v>
      </c>
      <c r="BJ926" s="14">
        <f t="shared" si="1171"/>
        <v>0.46933259742781763</v>
      </c>
      <c r="BK926" s="14">
        <f t="shared" si="1172"/>
        <v>0.33179503898193863</v>
      </c>
      <c r="BL926" s="14">
        <f t="shared" si="1173"/>
        <v>0.19264657184432532</v>
      </c>
      <c r="BM926" s="14">
        <f t="shared" si="1174"/>
        <v>0.22919761992905321</v>
      </c>
      <c r="BN926" s="14">
        <f t="shared" si="1175"/>
        <v>0.77067633415284642</v>
      </c>
    </row>
    <row r="927" spans="1:66" x14ac:dyDescent="0.25">
      <c r="A927" t="s">
        <v>175</v>
      </c>
      <c r="B927" t="s">
        <v>279</v>
      </c>
      <c r="C927" t="s">
        <v>277</v>
      </c>
      <c r="D927" s="11">
        <v>44451</v>
      </c>
      <c r="E927" s="10">
        <f>VLOOKUP(A927,home!$A$2:$E$405,3,FALSE)</f>
        <v>1.1583000000000001</v>
      </c>
      <c r="F927" s="10">
        <f>VLOOKUP(B927,home!$B$2:$E$405,3,FALSE)</f>
        <v>1.0551999999999999</v>
      </c>
      <c r="G927" s="10">
        <f>VLOOKUP(C927,away!$B$2:$E$405,4,FALSE)</f>
        <v>0.97130000000000005</v>
      </c>
      <c r="H927" s="10">
        <f>VLOOKUP(A927,away!$A$2:$E$405,3,FALSE)</f>
        <v>1.0458000000000001</v>
      </c>
      <c r="I927" s="10">
        <f>VLOOKUP(C927,away!$B$2:$E$405,3,FALSE)</f>
        <v>0.95620000000000005</v>
      </c>
      <c r="J927" s="10">
        <f>VLOOKUP(B927,home!$B$2:$E$405,4,FALSE)</f>
        <v>0.85</v>
      </c>
      <c r="K927" s="12">
        <f t="shared" si="1120"/>
        <v>1.187159924808</v>
      </c>
      <c r="L927" s="12">
        <f t="shared" si="1121"/>
        <v>0.84999486600000007</v>
      </c>
      <c r="M927" s="13">
        <f t="shared" si="1122"/>
        <v>0.13039919656655372</v>
      </c>
      <c r="N927" s="13">
        <f t="shared" si="1123"/>
        <v>0.15480470039097352</v>
      </c>
      <c r="O927" s="13">
        <f t="shared" si="1124"/>
        <v>0.1108386476120955</v>
      </c>
      <c r="P927" s="13">
        <f t="shared" si="1125"/>
        <v>0.1315832005649957</v>
      </c>
      <c r="Q927" s="13">
        <f t="shared" si="1126"/>
        <v>9.1888968238036592E-2</v>
      </c>
      <c r="R927" s="13">
        <f t="shared" si="1127"/>
        <v>4.710614071233217E-2</v>
      </c>
      <c r="S927" s="13">
        <f t="shared" si="1128"/>
        <v>3.3194488782933226E-2</v>
      </c>
      <c r="T927" s="13">
        <f t="shared" si="1129"/>
        <v>7.8105151244368176E-2</v>
      </c>
      <c r="U927" s="13">
        <f t="shared" si="1130"/>
        <v>5.5922522466047321E-2</v>
      </c>
      <c r="V927" s="13">
        <f t="shared" si="1131"/>
        <v>3.7217654966727304E-3</v>
      </c>
      <c r="W927" s="13">
        <f t="shared" si="1132"/>
        <v>3.6362300208050737E-2</v>
      </c>
      <c r="X927" s="13">
        <f t="shared" si="1133"/>
        <v>3.090776849279386E-2</v>
      </c>
      <c r="Y927" s="13">
        <f t="shared" si="1134"/>
        <v>1.313572226919567E-2</v>
      </c>
      <c r="Z927" s="13">
        <f t="shared" si="1135"/>
        <v>1.334665925418531E-2</v>
      </c>
      <c r="AA927" s="13">
        <f t="shared" si="1136"/>
        <v>1.5844618996636629E-2</v>
      </c>
      <c r="AB927" s="13">
        <f t="shared" si="1137"/>
        <v>9.4050483483292795E-3</v>
      </c>
      <c r="AC927" s="13">
        <f t="shared" si="1138"/>
        <v>2.3472240852468669E-4</v>
      </c>
      <c r="AD927" s="13">
        <f t="shared" si="1139"/>
        <v>1.079196639520886E-2</v>
      </c>
      <c r="AE927" s="13">
        <f t="shared" si="1140"/>
        <v>9.1731160299720581E-3</v>
      </c>
      <c r="AF927" s="13">
        <f t="shared" si="1141"/>
        <v>3.8985507653492763E-3</v>
      </c>
      <c r="AG927" s="13">
        <f t="shared" si="1142"/>
        <v>1.1045827117957519E-3</v>
      </c>
      <c r="AH927" s="13">
        <f t="shared" si="1143"/>
        <v>2.8361479610772254E-3</v>
      </c>
      <c r="AI927" s="13">
        <f t="shared" si="1144"/>
        <v>3.3669612002168014E-3</v>
      </c>
      <c r="AJ927" s="13">
        <f t="shared" si="1145"/>
        <v>1.9985607026404167E-3</v>
      </c>
      <c r="AK927" s="13">
        <f t="shared" si="1146"/>
        <v>7.9087039115694011E-4</v>
      </c>
      <c r="AL927" s="13">
        <f t="shared" si="1147"/>
        <v>9.4741460288796159E-6</v>
      </c>
      <c r="AM927" s="13">
        <f t="shared" si="1148"/>
        <v>2.5623580028533203E-3</v>
      </c>
      <c r="AN927" s="13">
        <f t="shared" si="1149"/>
        <v>2.1779911472793356E-3</v>
      </c>
      <c r="AO927" s="13">
        <f t="shared" si="1150"/>
        <v>9.2564064669044255E-4</v>
      </c>
      <c r="AP927" s="13">
        <f t="shared" si="1151"/>
        <v>2.6226326581593208E-4</v>
      </c>
      <c r="AQ927" s="13">
        <f t="shared" si="1152"/>
        <v>5.5730607370983887E-5</v>
      </c>
      <c r="AR927" s="13">
        <f t="shared" si="1153"/>
        <v>4.8214224122640215E-4</v>
      </c>
      <c r="AS927" s="13">
        <f t="shared" si="1154"/>
        <v>5.7237994684109612E-4</v>
      </c>
      <c r="AT927" s="13">
        <f t="shared" si="1155"/>
        <v>3.3975326732674151E-4</v>
      </c>
      <c r="AU927" s="13">
        <f t="shared" si="1156"/>
        <v>1.3444715443096226E-4</v>
      </c>
      <c r="AV927" s="13">
        <f t="shared" si="1157"/>
        <v>3.9902568436227679E-5</v>
      </c>
      <c r="AW927" s="13">
        <f t="shared" si="1158"/>
        <v>2.6556027140002373E-7</v>
      </c>
      <c r="AX927" s="13">
        <f t="shared" si="1159"/>
        <v>5.069881223330882E-4</v>
      </c>
      <c r="AY927" s="13">
        <f t="shared" si="1160"/>
        <v>4.30937301106105E-4</v>
      </c>
      <c r="AZ927" s="13">
        <f t="shared" si="1161"/>
        <v>1.8314724675404267E-4</v>
      </c>
      <c r="BA927" s="13">
        <f t="shared" si="1162"/>
        <v>5.1891406487657155E-5</v>
      </c>
      <c r="BB927" s="13">
        <f t="shared" si="1163"/>
        <v>1.1026857276006918E-5</v>
      </c>
      <c r="BC927" s="13">
        <f t="shared" si="1164"/>
        <v>1.8745544145441257E-6</v>
      </c>
      <c r="BD927" s="13">
        <f t="shared" si="1165"/>
        <v>6.8303071620695878E-5</v>
      </c>
      <c r="BE927" s="13">
        <f t="shared" si="1166"/>
        <v>8.1086669369380754E-5</v>
      </c>
      <c r="BF927" s="13">
        <f t="shared" si="1167"/>
        <v>4.8131422155742625E-5</v>
      </c>
      <c r="BG927" s="13">
        <f t="shared" si="1168"/>
        <v>1.9046565169104506E-5</v>
      </c>
      <c r="BH927" s="13">
        <f t="shared" si="1169"/>
        <v>5.6528297185011952E-6</v>
      </c>
      <c r="BI927" s="13">
        <f t="shared" si="1170"/>
        <v>1.34216258071366E-6</v>
      </c>
      <c r="BJ927" s="14">
        <f t="shared" si="1171"/>
        <v>0.4373426759041259</v>
      </c>
      <c r="BK927" s="14">
        <f t="shared" si="1172"/>
        <v>0.29957378526681505</v>
      </c>
      <c r="BL927" s="14">
        <f t="shared" si="1173"/>
        <v>0.2499017062894078</v>
      </c>
      <c r="BM927" s="14">
        <f t="shared" si="1174"/>
        <v>0.3331133008887121</v>
      </c>
      <c r="BN927" s="14">
        <f t="shared" si="1175"/>
        <v>0.66662085408498728</v>
      </c>
    </row>
    <row r="928" spans="1:66" s="10" customFormat="1" x14ac:dyDescent="0.25">
      <c r="A928" t="s">
        <v>175</v>
      </c>
      <c r="B928" t="s">
        <v>284</v>
      </c>
      <c r="C928" t="s">
        <v>530</v>
      </c>
      <c r="D928" s="11">
        <v>44451</v>
      </c>
      <c r="E928" s="10">
        <f>VLOOKUP(A928,home!$A$2:$E$405,3,FALSE)</f>
        <v>1.1583000000000001</v>
      </c>
      <c r="F928" s="10">
        <f>VLOOKUP(B928,home!$B$2:$E$405,3,FALSE)</f>
        <v>1.2949999999999999</v>
      </c>
      <c r="G928" s="10" t="e">
        <f>VLOOKUP(C928,away!$B$2:$E$405,4,FALSE)</f>
        <v>#N/A</v>
      </c>
      <c r="H928" s="10">
        <f>VLOOKUP(A928,away!$A$2:$E$405,3,FALSE)</f>
        <v>1.0458000000000001</v>
      </c>
      <c r="I928" s="10" t="e">
        <f>VLOOKUP(C928,away!$B$2:$E$405,3,FALSE)</f>
        <v>#N/A</v>
      </c>
      <c r="J928" s="10">
        <f>VLOOKUP(B928,home!$B$2:$E$405,4,FALSE)</f>
        <v>1.2748999999999999</v>
      </c>
      <c r="K928" s="12" t="e">
        <f t="shared" si="1120"/>
        <v>#N/A</v>
      </c>
      <c r="L928" s="12" t="e">
        <f t="shared" si="1121"/>
        <v>#N/A</v>
      </c>
      <c r="M928" s="13" t="e">
        <f t="shared" si="1122"/>
        <v>#N/A</v>
      </c>
      <c r="N928" s="13" t="e">
        <f t="shared" si="1123"/>
        <v>#N/A</v>
      </c>
      <c r="O928" s="13" t="e">
        <f t="shared" si="1124"/>
        <v>#N/A</v>
      </c>
      <c r="P928" s="13" t="e">
        <f t="shared" si="1125"/>
        <v>#N/A</v>
      </c>
      <c r="Q928" s="13" t="e">
        <f t="shared" si="1126"/>
        <v>#N/A</v>
      </c>
      <c r="R928" s="13" t="e">
        <f t="shared" si="1127"/>
        <v>#N/A</v>
      </c>
      <c r="S928" s="13" t="e">
        <f t="shared" si="1128"/>
        <v>#N/A</v>
      </c>
      <c r="T928" s="13" t="e">
        <f t="shared" si="1129"/>
        <v>#N/A</v>
      </c>
      <c r="U928" s="13" t="e">
        <f t="shared" si="1130"/>
        <v>#N/A</v>
      </c>
      <c r="V928" s="13" t="e">
        <f t="shared" si="1131"/>
        <v>#N/A</v>
      </c>
      <c r="W928" s="13" t="e">
        <f t="shared" si="1132"/>
        <v>#N/A</v>
      </c>
      <c r="X928" s="13" t="e">
        <f t="shared" si="1133"/>
        <v>#N/A</v>
      </c>
      <c r="Y928" s="13" t="e">
        <f t="shared" si="1134"/>
        <v>#N/A</v>
      </c>
      <c r="Z928" s="13" t="e">
        <f t="shared" si="1135"/>
        <v>#N/A</v>
      </c>
      <c r="AA928" s="13" t="e">
        <f t="shared" si="1136"/>
        <v>#N/A</v>
      </c>
      <c r="AB928" s="13" t="e">
        <f t="shared" si="1137"/>
        <v>#N/A</v>
      </c>
      <c r="AC928" s="13" t="e">
        <f t="shared" si="1138"/>
        <v>#N/A</v>
      </c>
      <c r="AD928" s="13" t="e">
        <f t="shared" si="1139"/>
        <v>#N/A</v>
      </c>
      <c r="AE928" s="13" t="e">
        <f t="shared" si="1140"/>
        <v>#N/A</v>
      </c>
      <c r="AF928" s="13" t="e">
        <f t="shared" si="1141"/>
        <v>#N/A</v>
      </c>
      <c r="AG928" s="13" t="e">
        <f t="shared" si="1142"/>
        <v>#N/A</v>
      </c>
      <c r="AH928" s="13" t="e">
        <f t="shared" si="1143"/>
        <v>#N/A</v>
      </c>
      <c r="AI928" s="13" t="e">
        <f t="shared" si="1144"/>
        <v>#N/A</v>
      </c>
      <c r="AJ928" s="13" t="e">
        <f t="shared" si="1145"/>
        <v>#N/A</v>
      </c>
      <c r="AK928" s="13" t="e">
        <f t="shared" si="1146"/>
        <v>#N/A</v>
      </c>
      <c r="AL928" s="13" t="e">
        <f t="shared" si="1147"/>
        <v>#N/A</v>
      </c>
      <c r="AM928" s="13" t="e">
        <f t="shared" si="1148"/>
        <v>#N/A</v>
      </c>
      <c r="AN928" s="13" t="e">
        <f t="shared" si="1149"/>
        <v>#N/A</v>
      </c>
      <c r="AO928" s="13" t="e">
        <f t="shared" si="1150"/>
        <v>#N/A</v>
      </c>
      <c r="AP928" s="13" t="e">
        <f t="shared" si="1151"/>
        <v>#N/A</v>
      </c>
      <c r="AQ928" s="13" t="e">
        <f t="shared" si="1152"/>
        <v>#N/A</v>
      </c>
      <c r="AR928" s="13" t="e">
        <f t="shared" si="1153"/>
        <v>#N/A</v>
      </c>
      <c r="AS928" s="13" t="e">
        <f t="shared" si="1154"/>
        <v>#N/A</v>
      </c>
      <c r="AT928" s="13" t="e">
        <f t="shared" si="1155"/>
        <v>#N/A</v>
      </c>
      <c r="AU928" s="13" t="e">
        <f t="shared" si="1156"/>
        <v>#N/A</v>
      </c>
      <c r="AV928" s="13" t="e">
        <f t="shared" si="1157"/>
        <v>#N/A</v>
      </c>
      <c r="AW928" s="13" t="e">
        <f t="shared" si="1158"/>
        <v>#N/A</v>
      </c>
      <c r="AX928" s="13" t="e">
        <f t="shared" si="1159"/>
        <v>#N/A</v>
      </c>
      <c r="AY928" s="13" t="e">
        <f t="shared" si="1160"/>
        <v>#N/A</v>
      </c>
      <c r="AZ928" s="13" t="e">
        <f t="shared" si="1161"/>
        <v>#N/A</v>
      </c>
      <c r="BA928" s="13" t="e">
        <f t="shared" si="1162"/>
        <v>#N/A</v>
      </c>
      <c r="BB928" s="13" t="e">
        <f t="shared" si="1163"/>
        <v>#N/A</v>
      </c>
      <c r="BC928" s="13" t="e">
        <f t="shared" si="1164"/>
        <v>#N/A</v>
      </c>
      <c r="BD928" s="13" t="e">
        <f t="shared" si="1165"/>
        <v>#N/A</v>
      </c>
      <c r="BE928" s="13" t="e">
        <f t="shared" si="1166"/>
        <v>#N/A</v>
      </c>
      <c r="BF928" s="13" t="e">
        <f t="shared" si="1167"/>
        <v>#N/A</v>
      </c>
      <c r="BG928" s="13" t="e">
        <f t="shared" si="1168"/>
        <v>#N/A</v>
      </c>
      <c r="BH928" s="13" t="e">
        <f t="shared" si="1169"/>
        <v>#N/A</v>
      </c>
      <c r="BI928" s="13" t="e">
        <f t="shared" si="1170"/>
        <v>#N/A</v>
      </c>
      <c r="BJ928" s="14" t="e">
        <f t="shared" si="1171"/>
        <v>#N/A</v>
      </c>
      <c r="BK928" s="14" t="e">
        <f t="shared" si="1172"/>
        <v>#N/A</v>
      </c>
      <c r="BL928" s="14" t="e">
        <f t="shared" si="1173"/>
        <v>#N/A</v>
      </c>
      <c r="BM928" s="14" t="e">
        <f t="shared" si="1174"/>
        <v>#N/A</v>
      </c>
      <c r="BN928" s="14" t="e">
        <f t="shared" si="1175"/>
        <v>#N/A</v>
      </c>
    </row>
    <row r="929" spans="1:66" x14ac:dyDescent="0.25">
      <c r="A929" t="s">
        <v>175</v>
      </c>
      <c r="B929" t="s">
        <v>276</v>
      </c>
      <c r="C929" t="s">
        <v>285</v>
      </c>
      <c r="D929" s="11">
        <v>44451</v>
      </c>
      <c r="E929" s="10">
        <f>VLOOKUP(A929,home!$A$2:$E$405,3,FALSE)</f>
        <v>1.1583000000000001</v>
      </c>
      <c r="F929" s="10">
        <f>VLOOKUP(B929,home!$B$2:$E$405,3,FALSE)</f>
        <v>2.0623999999999998</v>
      </c>
      <c r="G929" s="10">
        <f>VLOOKUP(C929,away!$B$2:$E$405,4,FALSE)</f>
        <v>1.1331</v>
      </c>
      <c r="H929" s="10">
        <f>VLOOKUP(A929,away!$A$2:$E$405,3,FALSE)</f>
        <v>1.0458000000000001</v>
      </c>
      <c r="I929" s="10">
        <f>VLOOKUP(C929,away!$B$2:$E$405,3,FALSE)</f>
        <v>0.71719999999999995</v>
      </c>
      <c r="J929" s="10">
        <f>VLOOKUP(B929,home!$B$2:$E$405,4,FALSE)</f>
        <v>0.21249999999999999</v>
      </c>
      <c r="K929" s="12">
        <f t="shared" si="1120"/>
        <v>2.7068375711520001</v>
      </c>
      <c r="L929" s="12">
        <f t="shared" si="1121"/>
        <v>0.15938514899999998</v>
      </c>
      <c r="M929" s="13">
        <f t="shared" si="1122"/>
        <v>5.6913499288079483E-2</v>
      </c>
      <c r="N929" s="13">
        <f t="shared" si="1123"/>
        <v>0.15405559817870612</v>
      </c>
      <c r="O929" s="13">
        <f t="shared" si="1124"/>
        <v>9.0711665641419418E-3</v>
      </c>
      <c r="P929" s="13">
        <f t="shared" si="1125"/>
        <v>2.4554174469997202E-2</v>
      </c>
      <c r="Q929" s="13">
        <f t="shared" si="1126"/>
        <v>0.20850174059820875</v>
      </c>
      <c r="R929" s="13">
        <f t="shared" si="1127"/>
        <v>7.2290461721479047E-4</v>
      </c>
      <c r="S929" s="13">
        <f t="shared" si="1128"/>
        <v>2.6483500902453791E-3</v>
      </c>
      <c r="T929" s="13">
        <f t="shared" si="1129"/>
        <v>3.3232080992004844E-2</v>
      </c>
      <c r="U929" s="13">
        <f t="shared" si="1130"/>
        <v>1.9567853782362491E-3</v>
      </c>
      <c r="V929" s="13">
        <f t="shared" si="1131"/>
        <v>1.2695299003837561E-4</v>
      </c>
      <c r="W929" s="13">
        <f t="shared" si="1132"/>
        <v>0.18812678170060657</v>
      </c>
      <c r="X929" s="13">
        <f t="shared" si="1133"/>
        <v>2.9984615132241647E-2</v>
      </c>
      <c r="Y929" s="13">
        <f t="shared" si="1134"/>
        <v>2.3895511752799943E-3</v>
      </c>
      <c r="Z929" s="13">
        <f t="shared" si="1135"/>
        <v>3.8406753375855764E-5</v>
      </c>
      <c r="AA929" s="13">
        <f t="shared" si="1136"/>
        <v>1.0396084302373527E-4</v>
      </c>
      <c r="AB929" s="13">
        <f t="shared" si="1137"/>
        <v>1.4070255791264101E-4</v>
      </c>
      <c r="AC929" s="13">
        <f t="shared" si="1138"/>
        <v>3.4232057265443376E-6</v>
      </c>
      <c r="AD929" s="13">
        <f t="shared" si="1139"/>
        <v>0.12730716021177813</v>
      </c>
      <c r="AE929" s="13">
        <f t="shared" si="1140"/>
        <v>2.0290870699121121E-2</v>
      </c>
      <c r="AF929" s="13">
        <f t="shared" si="1141"/>
        <v>1.6170317248595766E-3</v>
      </c>
      <c r="AG929" s="13">
        <f t="shared" si="1142"/>
        <v>8.5910280801490169E-5</v>
      </c>
      <c r="AH929" s="13">
        <f t="shared" si="1143"/>
        <v>1.5303665273542561E-6</v>
      </c>
      <c r="AI929" s="13">
        <f t="shared" si="1144"/>
        <v>4.1424536138759141E-6</v>
      </c>
      <c r="AJ929" s="13">
        <f t="shared" si="1145"/>
        <v>5.6064745393968541E-6</v>
      </c>
      <c r="AK929" s="13">
        <f t="shared" si="1146"/>
        <v>5.0586053083155032E-6</v>
      </c>
      <c r="AL929" s="13">
        <f t="shared" si="1147"/>
        <v>5.9074906099733234E-8</v>
      </c>
      <c r="AM929" s="13">
        <f t="shared" si="1148"/>
        <v>6.8919960867581578E-2</v>
      </c>
      <c r="AN929" s="13">
        <f t="shared" si="1149"/>
        <v>1.0984818231953656E-2</v>
      </c>
      <c r="AO929" s="13">
        <f t="shared" si="1150"/>
        <v>8.7540844531892479E-4</v>
      </c>
      <c r="AP929" s="13">
        <f t="shared" si="1151"/>
        <v>4.6509035164338372E-5</v>
      </c>
      <c r="AQ929" s="13">
        <f t="shared" si="1152"/>
        <v>1.8532123748785778E-6</v>
      </c>
      <c r="AR929" s="13">
        <f t="shared" si="1153"/>
        <v>4.8783539397394167E-8</v>
      </c>
      <c r="AS929" s="13">
        <f t="shared" si="1154"/>
        <v>1.320491172946403E-7</v>
      </c>
      <c r="AT929" s="13">
        <f t="shared" si="1155"/>
        <v>1.787177559652949E-7</v>
      </c>
      <c r="AU929" s="13">
        <f t="shared" si="1156"/>
        <v>1.6125331215961157E-7</v>
      </c>
      <c r="AV929" s="13">
        <f t="shared" si="1157"/>
        <v>1.0912163095658457E-7</v>
      </c>
      <c r="AW929" s="13">
        <f t="shared" si="1158"/>
        <v>7.0796304397415648E-10</v>
      </c>
      <c r="AX929" s="13">
        <f t="shared" si="1159"/>
        <v>3.1092523246449264E-2</v>
      </c>
      <c r="AY929" s="13">
        <f t="shared" si="1160"/>
        <v>4.9556864504212783E-3</v>
      </c>
      <c r="AZ929" s="13">
        <f t="shared" si="1161"/>
        <v>3.9493141164883818E-4</v>
      </c>
      <c r="BA929" s="13">
        <f t="shared" si="1162"/>
        <v>2.0982067296810126E-5</v>
      </c>
      <c r="BB929" s="13">
        <f t="shared" si="1163"/>
        <v>8.3605748060752734E-7</v>
      </c>
      <c r="BC929" s="13">
        <f t="shared" si="1164"/>
        <v>2.6651029223839088E-8</v>
      </c>
      <c r="BD929" s="13">
        <f t="shared" si="1165"/>
        <v>1.2958952826001704E-9</v>
      </c>
      <c r="BE929" s="13">
        <f t="shared" si="1166"/>
        <v>3.5077780392207793E-9</v>
      </c>
      <c r="BF929" s="13">
        <f t="shared" si="1167"/>
        <v>4.7474926939123512E-9</v>
      </c>
      <c r="BG929" s="13">
        <f t="shared" si="1168"/>
        <v>4.2835638642171912E-9</v>
      </c>
      <c r="BH929" s="13">
        <f t="shared" si="1169"/>
        <v>2.8987279015230349E-9</v>
      </c>
      <c r="BI929" s="13">
        <f t="shared" si="1170"/>
        <v>1.5692771184778284E-9</v>
      </c>
      <c r="BJ929" s="14">
        <f t="shared" si="1171"/>
        <v>0.88288487637032775</v>
      </c>
      <c r="BK929" s="14">
        <f t="shared" si="1172"/>
        <v>8.9202145569414373E-2</v>
      </c>
      <c r="BL929" s="14">
        <f t="shared" si="1173"/>
        <v>1.2012506088608979E-2</v>
      </c>
      <c r="BM929" s="14">
        <f t="shared" si="1174"/>
        <v>0.52536316532292038</v>
      </c>
      <c r="BN929" s="14">
        <f t="shared" si="1175"/>
        <v>0.45381908371634827</v>
      </c>
    </row>
    <row r="930" spans="1:66" x14ac:dyDescent="0.25">
      <c r="A930" t="s">
        <v>24</v>
      </c>
      <c r="B930" t="s">
        <v>184</v>
      </c>
      <c r="C930" t="s">
        <v>294</v>
      </c>
      <c r="D930" s="11">
        <v>44451</v>
      </c>
      <c r="E930" s="10">
        <f>VLOOKUP(A930,home!$A$2:$E$405,3,FALSE)</f>
        <v>1.6263000000000001</v>
      </c>
      <c r="F930" s="10">
        <f>VLOOKUP(B930,home!$B$2:$E$405,3,FALSE)</f>
        <v>1.0356000000000001</v>
      </c>
      <c r="G930" s="10">
        <f>VLOOKUP(C930,away!$B$2:$E$405,4,FALSE)</f>
        <v>0.55020000000000002</v>
      </c>
      <c r="H930" s="10">
        <f>VLOOKUP(A930,away!$A$2:$E$405,3,FALSE)</f>
        <v>1.4262999999999999</v>
      </c>
      <c r="I930" s="10">
        <f>VLOOKUP(C930,away!$B$2:$E$405,3,FALSE)</f>
        <v>1.3284</v>
      </c>
      <c r="J930" s="10">
        <f>VLOOKUP(B930,home!$B$2:$E$405,4,FALSE)</f>
        <v>0.95940000000000003</v>
      </c>
      <c r="K930" s="12">
        <f t="shared" si="1120"/>
        <v>0.92664479325600013</v>
      </c>
      <c r="L930" s="12">
        <f t="shared" si="1121"/>
        <v>1.817772225048</v>
      </c>
      <c r="M930" s="13">
        <f t="shared" si="1122"/>
        <v>6.4285767448034575E-2</v>
      </c>
      <c r="N930" s="13">
        <f t="shared" si="1123"/>
        <v>5.9570071686187304E-2</v>
      </c>
      <c r="O930" s="13">
        <f t="shared" si="1124"/>
        <v>0.11685688253293208</v>
      </c>
      <c r="P930" s="13">
        <f t="shared" si="1125"/>
        <v>0.10828482175526954</v>
      </c>
      <c r="Q930" s="13">
        <f t="shared" si="1126"/>
        <v>2.7600148380946071E-2</v>
      </c>
      <c r="R930" s="13">
        <f t="shared" si="1127"/>
        <v>0.10620959768703038</v>
      </c>
      <c r="S930" s="13">
        <f t="shared" si="1128"/>
        <v>4.5599528045025269E-2</v>
      </c>
      <c r="T930" s="13">
        <f t="shared" si="1129"/>
        <v>5.0170783134087286E-2</v>
      </c>
      <c r="U930" s="13">
        <f t="shared" si="1130"/>
        <v>9.8418570690501209E-2</v>
      </c>
      <c r="V930" s="13">
        <f t="shared" si="1131"/>
        <v>8.5343527856498944E-3</v>
      </c>
      <c r="W930" s="13">
        <f t="shared" si="1132"/>
        <v>8.5251779300989008E-3</v>
      </c>
      <c r="X930" s="13">
        <f t="shared" si="1133"/>
        <v>1.5496831654925979E-2</v>
      </c>
      <c r="Y930" s="13">
        <f t="shared" si="1134"/>
        <v>1.4084855079284539E-2</v>
      </c>
      <c r="Z930" s="13">
        <f t="shared" si="1135"/>
        <v>6.4354952236335375E-2</v>
      </c>
      <c r="AA930" s="13">
        <f t="shared" si="1136"/>
        <v>5.9634181410038761E-2</v>
      </c>
      <c r="AB930" s="13">
        <f t="shared" si="1137"/>
        <v>2.7629851851848089E-2</v>
      </c>
      <c r="AC930" s="13">
        <f t="shared" si="1138"/>
        <v>8.9846954745632132E-4</v>
      </c>
      <c r="AD930" s="13">
        <f t="shared" si="1139"/>
        <v>1.9749529351267771E-3</v>
      </c>
      <c r="AE930" s="13">
        <f t="shared" si="1140"/>
        <v>3.5900145912504794E-3</v>
      </c>
      <c r="AF930" s="13">
        <f t="shared" si="1141"/>
        <v>3.2629144057460856E-3</v>
      </c>
      <c r="AG930" s="13">
        <f t="shared" si="1142"/>
        <v>1.9770783931580783E-3</v>
      </c>
      <c r="AH930" s="13">
        <f t="shared" si="1143"/>
        <v>2.9245661179875284E-2</v>
      </c>
      <c r="AI930" s="13">
        <f t="shared" si="1144"/>
        <v>2.7100339657660562E-2</v>
      </c>
      <c r="AJ930" s="13">
        <f t="shared" si="1145"/>
        <v>1.2556194319620127E-2</v>
      </c>
      <c r="AK930" s="13">
        <f t="shared" si="1146"/>
        <v>3.8783773631288522E-3</v>
      </c>
      <c r="AL930" s="13">
        <f t="shared" si="1147"/>
        <v>6.053633247980766E-5</v>
      </c>
      <c r="AM930" s="13">
        <f t="shared" si="1148"/>
        <v>3.6601597085217667E-4</v>
      </c>
      <c r="AN930" s="13">
        <f t="shared" si="1149"/>
        <v>6.6533366573906494E-4</v>
      </c>
      <c r="AO930" s="13">
        <f t="shared" si="1150"/>
        <v>6.0471252898492128E-4</v>
      </c>
      <c r="AP930" s="13">
        <f t="shared" si="1151"/>
        <v>3.6640987977577458E-4</v>
      </c>
      <c r="AQ930" s="13">
        <f t="shared" si="1152"/>
        <v>1.6651242560989499E-4</v>
      </c>
      <c r="AR930" s="13">
        <f t="shared" si="1153"/>
        <v>1.0632390119188359E-2</v>
      </c>
      <c r="AS930" s="13">
        <f t="shared" si="1154"/>
        <v>9.852448943812436E-3</v>
      </c>
      <c r="AT930" s="13">
        <f t="shared" si="1155"/>
        <v>4.5648602573021852E-3</v>
      </c>
      <c r="AU930" s="13">
        <f t="shared" si="1156"/>
        <v>1.4100013297901051E-3</v>
      </c>
      <c r="AV930" s="13">
        <f t="shared" si="1157"/>
        <v>3.2664259768350922E-4</v>
      </c>
      <c r="AW930" s="13">
        <f t="shared" si="1158"/>
        <v>2.8324767814589173E-6</v>
      </c>
      <c r="AX930" s="13">
        <f t="shared" si="1159"/>
        <v>5.652779893978489E-5</v>
      </c>
      <c r="AY930" s="13">
        <f t="shared" si="1160"/>
        <v>1.0275466285583874E-4</v>
      </c>
      <c r="AZ930" s="13">
        <f t="shared" si="1161"/>
        <v>9.3392286066757538E-5</v>
      </c>
      <c r="BA930" s="13">
        <f t="shared" si="1162"/>
        <v>5.6588634548629734E-5</v>
      </c>
      <c r="BB930" s="13">
        <f t="shared" si="1163"/>
        <v>2.5716312033972702E-5</v>
      </c>
      <c r="BC930" s="13">
        <f t="shared" si="1164"/>
        <v>9.3492795492046396E-6</v>
      </c>
      <c r="BD930" s="13">
        <f t="shared" si="1165"/>
        <v>3.2212105740892366E-3</v>
      </c>
      <c r="BE930" s="13">
        <f t="shared" si="1166"/>
        <v>2.984918006460962E-3</v>
      </c>
      <c r="BF930" s="13">
        <f t="shared" si="1167"/>
        <v>1.3829793644915651E-3</v>
      </c>
      <c r="BG930" s="13">
        <f t="shared" si="1168"/>
        <v>4.2717687576220026E-4</v>
      </c>
      <c r="BH930" s="13">
        <f t="shared" si="1169"/>
        <v>9.8960306931102009E-5</v>
      </c>
      <c r="BI930" s="13">
        <f t="shared" si="1170"/>
        <v>1.8340210631344273E-5</v>
      </c>
      <c r="BJ930" s="14">
        <f t="shared" si="1171"/>
        <v>0.18876614163576749</v>
      </c>
      <c r="BK930" s="14">
        <f t="shared" si="1172"/>
        <v>0.22776623057677126</v>
      </c>
      <c r="BL930" s="14">
        <f t="shared" si="1173"/>
        <v>0.51644958527877827</v>
      </c>
      <c r="BM930" s="14">
        <f t="shared" si="1174"/>
        <v>0.51442969805117811</v>
      </c>
      <c r="BN930" s="14">
        <f t="shared" si="1175"/>
        <v>0.48280728949039992</v>
      </c>
    </row>
    <row r="931" spans="1:66" x14ac:dyDescent="0.25">
      <c r="A931" t="s">
        <v>24</v>
      </c>
      <c r="B931" t="s">
        <v>326</v>
      </c>
      <c r="C931" t="s">
        <v>293</v>
      </c>
      <c r="D931" s="11">
        <v>44451</v>
      </c>
      <c r="E931" s="10">
        <f>VLOOKUP(A931,home!$A$2:$E$405,3,FALSE)</f>
        <v>1.6263000000000001</v>
      </c>
      <c r="F931" s="10">
        <f>VLOOKUP(B931,home!$B$2:$E$405,3,FALSE)</f>
        <v>0.71199999999999997</v>
      </c>
      <c r="G931" s="10">
        <f>VLOOKUP(C931,away!$B$2:$E$405,4,FALSE)</f>
        <v>0.90620000000000001</v>
      </c>
      <c r="H931" s="10">
        <f>VLOOKUP(A931,away!$A$2:$E$405,3,FALSE)</f>
        <v>1.4262999999999999</v>
      </c>
      <c r="I931" s="10">
        <f>VLOOKUP(C931,away!$B$2:$E$405,3,FALSE)</f>
        <v>0.66420000000000001</v>
      </c>
      <c r="J931" s="10">
        <f>VLOOKUP(B931,home!$B$2:$E$405,4,FALSE)</f>
        <v>1.1808000000000001</v>
      </c>
      <c r="K931" s="12">
        <f t="shared" si="1120"/>
        <v>1.0493121787199999</v>
      </c>
      <c r="L931" s="12">
        <f t="shared" si="1121"/>
        <v>1.1186290615679999</v>
      </c>
      <c r="M931" s="13">
        <f t="shared" si="1122"/>
        <v>0.11441292332511555</v>
      </c>
      <c r="N931" s="13">
        <f t="shared" si="1123"/>
        <v>0.12005487384800127</v>
      </c>
      <c r="O931" s="13">
        <f t="shared" si="1124"/>
        <v>0.12798562105042552</v>
      </c>
      <c r="P931" s="13">
        <f t="shared" si="1125"/>
        <v>0.13429687086925426</v>
      </c>
      <c r="Q931" s="13">
        <f t="shared" si="1126"/>
        <v>6.2987520621700474E-2</v>
      </c>
      <c r="R931" s="13">
        <f t="shared" si="1127"/>
        <v>7.1584217584917592E-2</v>
      </c>
      <c r="S931" s="13">
        <f t="shared" si="1128"/>
        <v>3.9409117871289541E-2</v>
      </c>
      <c r="T931" s="13">
        <f t="shared" si="1129"/>
        <v>7.0459671083547837E-2</v>
      </c>
      <c r="U931" s="13">
        <f t="shared" si="1130"/>
        <v>7.5114191315996406E-2</v>
      </c>
      <c r="V931" s="13">
        <f t="shared" si="1131"/>
        <v>5.1397857476025936E-3</v>
      </c>
      <c r="W931" s="13">
        <f t="shared" si="1132"/>
        <v>2.2031190831909155E-2</v>
      </c>
      <c r="X931" s="13">
        <f t="shared" si="1133"/>
        <v>2.4644730325524059E-2</v>
      </c>
      <c r="Y931" s="13">
        <f t="shared" si="1134"/>
        <v>1.3784155778318707E-2</v>
      </c>
      <c r="Z931" s="13">
        <f t="shared" si="1135"/>
        <v>2.669206204669863E-2</v>
      </c>
      <c r="AA931" s="13">
        <f t="shared" si="1136"/>
        <v>2.8008305780750756E-2</v>
      </c>
      <c r="AB931" s="13">
        <f t="shared" si="1137"/>
        <v>1.4694728180527772E-2</v>
      </c>
      <c r="AC931" s="13">
        <f t="shared" si="1138"/>
        <v>3.7706467218741633E-4</v>
      </c>
      <c r="AD931" s="13">
        <f t="shared" si="1139"/>
        <v>5.7793992129066699E-3</v>
      </c>
      <c r="AE931" s="13">
        <f t="shared" si="1140"/>
        <v>6.4650039179606246E-3</v>
      </c>
      <c r="AF931" s="13">
        <f t="shared" si="1141"/>
        <v>3.6159706328908691E-3</v>
      </c>
      <c r="AG931" s="13">
        <f t="shared" si="1142"/>
        <v>1.34830994524272E-3</v>
      </c>
      <c r="AH931" s="13">
        <f t="shared" si="1143"/>
        <v>7.4646290796533295E-3</v>
      </c>
      <c r="AI931" s="13">
        <f t="shared" si="1144"/>
        <v>7.8327262029077027E-3</v>
      </c>
      <c r="AJ931" s="13">
        <f t="shared" si="1145"/>
        <v>4.1094874986451566E-3</v>
      </c>
      <c r="AK931" s="13">
        <f t="shared" si="1146"/>
        <v>1.4373784268753174E-3</v>
      </c>
      <c r="AL931" s="13">
        <f t="shared" si="1147"/>
        <v>1.7703806219937771E-5</v>
      </c>
      <c r="AM931" s="13">
        <f t="shared" si="1148"/>
        <v>1.2128787959575502E-3</v>
      </c>
      <c r="AN931" s="13">
        <f t="shared" si="1149"/>
        <v>1.3567614693177201E-3</v>
      </c>
      <c r="AO931" s="13">
        <f t="shared" si="1150"/>
        <v>7.5885640459725113E-4</v>
      </c>
      <c r="AP931" s="13">
        <f t="shared" si="1151"/>
        <v>2.8295960924649651E-4</v>
      </c>
      <c r="AQ931" s="13">
        <f t="shared" si="1152"/>
        <v>7.9131710538264089E-5</v>
      </c>
      <c r="AR931" s="13">
        <f t="shared" si="1153"/>
        <v>1.6700302044651591E-3</v>
      </c>
      <c r="AS931" s="13">
        <f t="shared" si="1154"/>
        <v>1.7523830323755427E-3</v>
      </c>
      <c r="AT931" s="13">
        <f t="shared" si="1155"/>
        <v>9.1939842882697044E-4</v>
      </c>
      <c r="AU931" s="13">
        <f t="shared" si="1156"/>
        <v>3.2157865615472446E-4</v>
      </c>
      <c r="AV931" s="13">
        <f t="shared" si="1157"/>
        <v>8.4359100079890891E-5</v>
      </c>
      <c r="AW931" s="13">
        <f t="shared" si="1158"/>
        <v>5.7723805937968808E-7</v>
      </c>
      <c r="AX931" s="13">
        <f t="shared" si="1159"/>
        <v>2.1211474865158453E-4</v>
      </c>
      <c r="AY931" s="13">
        <f t="shared" si="1160"/>
        <v>2.3727772222885415E-4</v>
      </c>
      <c r="AZ931" s="13">
        <f t="shared" si="1161"/>
        <v>1.3271287787392787E-4</v>
      </c>
      <c r="BA931" s="13">
        <f t="shared" si="1162"/>
        <v>4.9485494011366846E-5</v>
      </c>
      <c r="BB931" s="13">
        <f t="shared" si="1163"/>
        <v>1.3838977931791043E-5</v>
      </c>
      <c r="BC931" s="13">
        <f t="shared" si="1164"/>
        <v>3.0961365793799308E-6</v>
      </c>
      <c r="BD931" s="13">
        <f t="shared" si="1165"/>
        <v>3.1135738673517921E-4</v>
      </c>
      <c r="BE931" s="13">
        <f t="shared" si="1166"/>
        <v>3.267110978356565E-4</v>
      </c>
      <c r="BF931" s="13">
        <f t="shared" si="1167"/>
        <v>1.7141096694096787E-4</v>
      </c>
      <c r="BG931" s="13">
        <f t="shared" si="1168"/>
        <v>5.9954538392442976E-5</v>
      </c>
      <c r="BH931" s="13">
        <f t="shared" si="1169"/>
        <v>1.5727756826181552E-5</v>
      </c>
      <c r="BI931" s="13">
        <f t="shared" si="1170"/>
        <v>3.3006653563317838E-6</v>
      </c>
      <c r="BJ931" s="14">
        <f t="shared" si="1171"/>
        <v>0.33550994014493657</v>
      </c>
      <c r="BK931" s="14">
        <f t="shared" si="1172"/>
        <v>0.2938907440138982</v>
      </c>
      <c r="BL931" s="14">
        <f t="shared" si="1173"/>
        <v>0.34386749695468849</v>
      </c>
      <c r="BM931" s="14">
        <f t="shared" si="1174"/>
        <v>0.36840151537663773</v>
      </c>
      <c r="BN931" s="14">
        <f t="shared" si="1175"/>
        <v>0.63132202729941467</v>
      </c>
    </row>
    <row r="932" spans="1:66" x14ac:dyDescent="0.25">
      <c r="A932" t="s">
        <v>24</v>
      </c>
      <c r="B932" t="s">
        <v>183</v>
      </c>
      <c r="C932" t="s">
        <v>185</v>
      </c>
      <c r="D932" s="11">
        <v>44451</v>
      </c>
      <c r="E932" s="10">
        <f>VLOOKUP(A932,home!$A$2:$E$405,3,FALSE)</f>
        <v>1.6263000000000001</v>
      </c>
      <c r="F932" s="10">
        <f>VLOOKUP(B932,home!$B$2:$E$405,3,FALSE)</f>
        <v>0.90620000000000001</v>
      </c>
      <c r="G932" s="10">
        <f>VLOOKUP(C932,away!$B$2:$E$405,4,FALSE)</f>
        <v>1.2621</v>
      </c>
      <c r="H932" s="10">
        <f>VLOOKUP(A932,away!$A$2:$E$405,3,FALSE)</f>
        <v>1.4262999999999999</v>
      </c>
      <c r="I932" s="10">
        <f>VLOOKUP(C932,away!$B$2:$E$405,3,FALSE)</f>
        <v>1.0331999999999999</v>
      </c>
      <c r="J932" s="10">
        <f>VLOOKUP(B932,home!$B$2:$E$405,4,FALSE)</f>
        <v>1.2177</v>
      </c>
      <c r="K932" s="12">
        <f t="shared" si="1120"/>
        <v>1.8600237370260002</v>
      </c>
      <c r="L932" s="12">
        <f t="shared" si="1121"/>
        <v>1.7944674529319997</v>
      </c>
      <c r="M932" s="13">
        <f t="shared" si="1122"/>
        <v>2.587465942096533E-2</v>
      </c>
      <c r="N932" s="13">
        <f t="shared" si="1123"/>
        <v>4.8127480710458928E-2</v>
      </c>
      <c r="O932" s="13">
        <f t="shared" si="1124"/>
        <v>4.6431234186622622E-2</v>
      </c>
      <c r="P932" s="13">
        <f t="shared" si="1125"/>
        <v>8.6363197726531171E-2</v>
      </c>
      <c r="Q932" s="13">
        <f t="shared" si="1126"/>
        <v>4.4759128262357291E-2</v>
      </c>
      <c r="R932" s="13">
        <f t="shared" si="1127"/>
        <v>4.1659669273678951E-2</v>
      </c>
      <c r="S932" s="13">
        <f t="shared" si="1128"/>
        <v>7.206473523192039E-2</v>
      </c>
      <c r="T932" s="13">
        <f t="shared" si="1129"/>
        <v>8.0318798888408954E-2</v>
      </c>
      <c r="U932" s="13">
        <f t="shared" si="1130"/>
        <v>7.7487973725695547E-2</v>
      </c>
      <c r="V932" s="13">
        <f t="shared" si="1131"/>
        <v>2.6726024257032049E-2</v>
      </c>
      <c r="W932" s="13">
        <f t="shared" si="1132"/>
        <v>2.775101367219196E-2</v>
      </c>
      <c r="X932" s="13">
        <f t="shared" si="1133"/>
        <v>4.9798290820619394E-2</v>
      </c>
      <c r="Y932" s="13">
        <f t="shared" si="1134"/>
        <v>4.4680706044621946E-2</v>
      </c>
      <c r="Z932" s="13">
        <f t="shared" si="1135"/>
        <v>2.4918973537176054E-2</v>
      </c>
      <c r="AA932" s="13">
        <f t="shared" si="1136"/>
        <v>4.6349882281470203E-2</v>
      </c>
      <c r="AB932" s="13">
        <f t="shared" si="1137"/>
        <v>4.3105940625947713E-2</v>
      </c>
      <c r="AC932" s="13">
        <f t="shared" si="1138"/>
        <v>5.5753026537518399E-3</v>
      </c>
      <c r="AD932" s="13">
        <f t="shared" si="1139"/>
        <v>1.2904386039202527E-2</v>
      </c>
      <c r="AE932" s="13">
        <f t="shared" si="1140"/>
        <v>2.3156500747419012E-2</v>
      </c>
      <c r="AF932" s="13">
        <f t="shared" si="1141"/>
        <v>2.0776793457519475E-2</v>
      </c>
      <c r="AG932" s="13">
        <f t="shared" si="1142"/>
        <v>1.2427759878603071E-2</v>
      </c>
      <c r="AH932" s="13">
        <f t="shared" si="1143"/>
        <v>1.117907174323406E-2</v>
      </c>
      <c r="AI932" s="13">
        <f t="shared" si="1144"/>
        <v>2.0793338800331976E-2</v>
      </c>
      <c r="AJ932" s="13">
        <f t="shared" si="1145"/>
        <v>1.9338051870320609E-2</v>
      </c>
      <c r="AK932" s="13">
        <f t="shared" si="1146"/>
        <v>1.1989745168878791E-2</v>
      </c>
      <c r="AL932" s="13">
        <f t="shared" si="1147"/>
        <v>7.4435911621094494E-4</v>
      </c>
      <c r="AM932" s="13">
        <f t="shared" si="1148"/>
        <v>4.8004928689327269E-3</v>
      </c>
      <c r="AN932" s="13">
        <f t="shared" si="1149"/>
        <v>8.6143282113319373E-3</v>
      </c>
      <c r="AO932" s="13">
        <f t="shared" si="1150"/>
        <v>7.7290658020545472E-3</v>
      </c>
      <c r="AP932" s="13">
        <f t="shared" si="1151"/>
        <v>4.6231856744522156E-3</v>
      </c>
      <c r="AQ932" s="13">
        <f t="shared" si="1152"/>
        <v>2.0740390554164954E-3</v>
      </c>
      <c r="AR932" s="13">
        <f t="shared" si="1153"/>
        <v>4.0120960794450579E-3</v>
      </c>
      <c r="AS932" s="13">
        <f t="shared" si="1154"/>
        <v>7.4625939429967605E-3</v>
      </c>
      <c r="AT932" s="13">
        <f t="shared" si="1155"/>
        <v>6.9403009368802157E-3</v>
      </c>
      <c r="AU932" s="13">
        <f t="shared" si="1156"/>
        <v>4.3030414949003296E-3</v>
      </c>
      <c r="AV932" s="13">
        <f t="shared" si="1157"/>
        <v>2.0009398304806146E-3</v>
      </c>
      <c r="AW932" s="13">
        <f t="shared" si="1158"/>
        <v>6.9013504773777625E-5</v>
      </c>
      <c r="AX932" s="13">
        <f t="shared" si="1159"/>
        <v>1.4881717809398186E-3</v>
      </c>
      <c r="AY932" s="13">
        <f t="shared" si="1160"/>
        <v>2.6704758252683539E-3</v>
      </c>
      <c r="AZ932" s="13">
        <f t="shared" si="1161"/>
        <v>2.3960409761428921E-3</v>
      </c>
      <c r="BA932" s="13">
        <f t="shared" si="1162"/>
        <v>1.4332058491932792E-3</v>
      </c>
      <c r="BB932" s="13">
        <f t="shared" si="1163"/>
        <v>6.4296031243227714E-4</v>
      </c>
      <c r="BC932" s="13">
        <f t="shared" si="1164"/>
        <v>2.3075427083734198E-4</v>
      </c>
      <c r="BD932" s="13">
        <f t="shared" si="1165"/>
        <v>1.1999293054333721E-3</v>
      </c>
      <c r="BE932" s="13">
        <f t="shared" si="1166"/>
        <v>2.2318969908591934E-3</v>
      </c>
      <c r="BF932" s="13">
        <f t="shared" si="1167"/>
        <v>2.0756906907975015E-3</v>
      </c>
      <c r="BG932" s="13">
        <f t="shared" si="1168"/>
        <v>1.286944651869083E-3</v>
      </c>
      <c r="BH932" s="13">
        <f t="shared" si="1169"/>
        <v>5.9843690017878908E-4</v>
      </c>
      <c r="BI932" s="13">
        <f t="shared" si="1170"/>
        <v>2.226213678889614E-4</v>
      </c>
      <c r="BJ932" s="14">
        <f t="shared" si="1171"/>
        <v>0.40140357914840435</v>
      </c>
      <c r="BK932" s="14">
        <f t="shared" si="1172"/>
        <v>0.22001875423168007</v>
      </c>
      <c r="BL932" s="14">
        <f t="shared" si="1173"/>
        <v>0.35066939986791035</v>
      </c>
      <c r="BM932" s="14">
        <f t="shared" si="1174"/>
        <v>0.70119387488406193</v>
      </c>
      <c r="BN932" s="14">
        <f t="shared" si="1175"/>
        <v>0.29321536958061434</v>
      </c>
    </row>
    <row r="933" spans="1:66" x14ac:dyDescent="0.25">
      <c r="A933" t="s">
        <v>24</v>
      </c>
      <c r="B933" t="s">
        <v>182</v>
      </c>
      <c r="C933" t="s">
        <v>299</v>
      </c>
      <c r="D933" s="11">
        <v>44451</v>
      </c>
      <c r="E933" s="10">
        <f>VLOOKUP(A933,home!$A$2:$E$405,3,FALSE)</f>
        <v>1.6263000000000001</v>
      </c>
      <c r="F933" s="10">
        <f>VLOOKUP(B933,home!$B$2:$E$405,3,FALSE)</f>
        <v>0.80910000000000004</v>
      </c>
      <c r="G933" s="10">
        <f>VLOOKUP(C933,away!$B$2:$E$405,4,FALSE)</f>
        <v>0.84850000000000003</v>
      </c>
      <c r="H933" s="10">
        <f>VLOOKUP(A933,away!$A$2:$E$405,3,FALSE)</f>
        <v>1.4262999999999999</v>
      </c>
      <c r="I933" s="10">
        <f>VLOOKUP(C933,away!$B$2:$E$405,3,FALSE)</f>
        <v>0.95689999999999997</v>
      </c>
      <c r="J933" s="10">
        <f>VLOOKUP(B933,home!$B$2:$E$405,4,FALSE)</f>
        <v>1.3284</v>
      </c>
      <c r="K933" s="12">
        <f t="shared" si="1120"/>
        <v>1.1164896715050001</v>
      </c>
      <c r="L933" s="12">
        <f t="shared" si="1121"/>
        <v>1.813035482748</v>
      </c>
      <c r="M933" s="13">
        <f t="shared" si="1122"/>
        <v>5.3422399522557285E-2</v>
      </c>
      <c r="N933" s="13">
        <f t="shared" si="1123"/>
        <v>5.9645557293948853E-2</v>
      </c>
      <c r="O933" s="13">
        <f t="shared" si="1124"/>
        <v>9.6856705907936144E-2</v>
      </c>
      <c r="P933" s="13">
        <f t="shared" si="1125"/>
        <v>0.10813951176220801</v>
      </c>
      <c r="Q933" s="13">
        <f t="shared" si="1126"/>
        <v>3.3296824334926818E-2</v>
      </c>
      <c r="R933" s="13">
        <f t="shared" si="1127"/>
        <v>8.7802322276588074E-2</v>
      </c>
      <c r="S933" s="13">
        <f t="shared" si="1128"/>
        <v>5.4724956706741303E-2</v>
      </c>
      <c r="T933" s="13">
        <f t="shared" si="1129"/>
        <v>6.0368323982049381E-2</v>
      </c>
      <c r="U933" s="13">
        <f t="shared" si="1130"/>
        <v>9.8030385955963958E-2</v>
      </c>
      <c r="V933" s="13">
        <f t="shared" si="1131"/>
        <v>1.2308466012517977E-2</v>
      </c>
      <c r="W933" s="13">
        <f t="shared" si="1132"/>
        <v>1.2391853487954045E-2</v>
      </c>
      <c r="X933" s="13">
        <f t="shared" si="1133"/>
        <v>2.2466870070675243E-2</v>
      </c>
      <c r="Y933" s="13">
        <f t="shared" si="1134"/>
        <v>2.0366616312211646E-2</v>
      </c>
      <c r="Z933" s="13">
        <f t="shared" si="1135"/>
        <v>5.3062908585043103E-2</v>
      </c>
      <c r="AA933" s="13">
        <f t="shared" si="1136"/>
        <v>5.9244189375214619E-2</v>
      </c>
      <c r="AB933" s="13">
        <f t="shared" si="1137"/>
        <v>3.3072762767056701E-2</v>
      </c>
      <c r="AC933" s="13">
        <f t="shared" si="1138"/>
        <v>1.5572020316279101E-3</v>
      </c>
      <c r="AD933" s="13">
        <f t="shared" si="1139"/>
        <v>3.4588441075259755E-3</v>
      </c>
      <c r="AE933" s="13">
        <f t="shared" si="1140"/>
        <v>6.2710070962384307E-3</v>
      </c>
      <c r="AF933" s="13">
        <f t="shared" si="1141"/>
        <v>5.6847791890223907E-3</v>
      </c>
      <c r="AG933" s="13">
        <f t="shared" si="1142"/>
        <v>3.435568793761664E-3</v>
      </c>
      <c r="AH933" s="13">
        <f t="shared" si="1143"/>
        <v>2.4051234020624146E-2</v>
      </c>
      <c r="AI933" s="13">
        <f t="shared" si="1144"/>
        <v>2.6852954370976533E-2</v>
      </c>
      <c r="AJ933" s="13">
        <f t="shared" si="1145"/>
        <v>1.4990523102295176E-2</v>
      </c>
      <c r="AK933" s="13">
        <f t="shared" si="1146"/>
        <v>5.5789214047232182E-3</v>
      </c>
      <c r="AL933" s="13">
        <f t="shared" si="1147"/>
        <v>1.2608573850693975E-4</v>
      </c>
      <c r="AM933" s="13">
        <f t="shared" si="1148"/>
        <v>7.723527442797353E-4</v>
      </c>
      <c r="AN933" s="13">
        <f t="shared" si="1149"/>
        <v>1.4003029305769521E-3</v>
      </c>
      <c r="AO933" s="13">
        <f t="shared" si="1150"/>
        <v>1.2693994498660123E-3</v>
      </c>
      <c r="AP933" s="13">
        <f t="shared" si="1151"/>
        <v>7.6715541479595696E-4</v>
      </c>
      <c r="AQ933" s="13">
        <f t="shared" si="1152"/>
        <v>3.4771999695183236E-4</v>
      </c>
      <c r="AR933" s="13">
        <f t="shared" si="1153"/>
        <v>8.7211481366534869E-3</v>
      </c>
      <c r="AS933" s="13">
        <f t="shared" si="1154"/>
        <v>9.7370718182386937E-3</v>
      </c>
      <c r="AT933" s="13">
        <f t="shared" si="1155"/>
        <v>5.4356700578829589E-3</v>
      </c>
      <c r="AU933" s="13">
        <f t="shared" si="1156"/>
        <v>2.0229564924451032E-3</v>
      </c>
      <c r="AV933" s="13">
        <f t="shared" si="1157"/>
        <v>5.6465250742973507E-4</v>
      </c>
      <c r="AW933" s="13">
        <f t="shared" si="1158"/>
        <v>7.0896448369630335E-6</v>
      </c>
      <c r="AX933" s="13">
        <f t="shared" si="1159"/>
        <v>1.4372064362447784E-4</v>
      </c>
      <c r="AY933" s="13">
        <f t="shared" si="1160"/>
        <v>2.6057062649455833E-4</v>
      </c>
      <c r="AZ933" s="13">
        <f t="shared" si="1161"/>
        <v>2.3621189579825527E-4</v>
      </c>
      <c r="BA933" s="13">
        <f t="shared" si="1162"/>
        <v>1.4275351617647E-4</v>
      </c>
      <c r="BB933" s="13">
        <f t="shared" si="1163"/>
        <v>6.4704297528745154E-5</v>
      </c>
      <c r="BC933" s="13">
        <f t="shared" si="1164"/>
        <v>2.3462237461179748E-5</v>
      </c>
      <c r="BD933" s="13">
        <f t="shared" si="1165"/>
        <v>2.6352918370090607E-3</v>
      </c>
      <c r="BE933" s="13">
        <f t="shared" si="1166"/>
        <v>2.942276117422054E-3</v>
      </c>
      <c r="BF933" s="13">
        <f t="shared" si="1167"/>
        <v>1.6425104479087787E-3</v>
      </c>
      <c r="BG933" s="13">
        <f t="shared" si="1168"/>
        <v>6.1128198347640088E-4</v>
      </c>
      <c r="BH933" s="13">
        <f t="shared" si="1169"/>
        <v>1.7062250523212295E-4</v>
      </c>
      <c r="BI933" s="13">
        <f t="shared" si="1170"/>
        <v>3.8099652963594573E-5</v>
      </c>
      <c r="BJ933" s="14">
        <f t="shared" si="1171"/>
        <v>0.23281459842186861</v>
      </c>
      <c r="BK933" s="14">
        <f t="shared" si="1172"/>
        <v>0.23053919240065399</v>
      </c>
      <c r="BL933" s="14">
        <f t="shared" si="1173"/>
        <v>0.48100158073804045</v>
      </c>
      <c r="BM933" s="14">
        <f t="shared" si="1174"/>
        <v>0.55800147806578337</v>
      </c>
      <c r="BN933" s="14">
        <f t="shared" si="1175"/>
        <v>0.43916332109816514</v>
      </c>
    </row>
    <row r="934" spans="1:66" x14ac:dyDescent="0.25">
      <c r="A934" t="s">
        <v>24</v>
      </c>
      <c r="B934" t="s">
        <v>327</v>
      </c>
      <c r="C934" t="s">
        <v>25</v>
      </c>
      <c r="D934" s="11">
        <v>44451</v>
      </c>
      <c r="E934" s="10">
        <f>VLOOKUP(A934,home!$A$2:$E$405,3,FALSE)</f>
        <v>1.6263000000000001</v>
      </c>
      <c r="F934" s="10">
        <f>VLOOKUP(B934,home!$B$2:$E$405,3,FALSE)</f>
        <v>1.0032000000000001</v>
      </c>
      <c r="G934" s="10">
        <f>VLOOKUP(C934,away!$B$2:$E$405,4,FALSE)</f>
        <v>1.0356000000000001</v>
      </c>
      <c r="H934" s="10">
        <f>VLOOKUP(A934,away!$A$2:$E$405,3,FALSE)</f>
        <v>1.4262999999999999</v>
      </c>
      <c r="I934" s="10">
        <f>VLOOKUP(C934,away!$B$2:$E$405,3,FALSE)</f>
        <v>0.92249999999999999</v>
      </c>
      <c r="J934" s="10">
        <f>VLOOKUP(B934,home!$B$2:$E$405,4,FALSE)</f>
        <v>0.88560000000000005</v>
      </c>
      <c r="K934" s="12">
        <f t="shared" si="1120"/>
        <v>1.6895857080960004</v>
      </c>
      <c r="L934" s="12">
        <f t="shared" si="1121"/>
        <v>1.1652386057999999</v>
      </c>
      <c r="M934" s="13">
        <f t="shared" si="1122"/>
        <v>5.7565933767164984E-2</v>
      </c>
      <c r="N934" s="13">
        <f t="shared" si="1123"/>
        <v>9.7262578966202898E-2</v>
      </c>
      <c r="O934" s="13">
        <f t="shared" si="1124"/>
        <v>6.7078048404426466E-2</v>
      </c>
      <c r="P934" s="13">
        <f t="shared" si="1125"/>
        <v>0.11333411191109065</v>
      </c>
      <c r="Q934" s="13">
        <f t="shared" si="1126"/>
        <v>8.2166731676927576E-2</v>
      </c>
      <c r="R934" s="13">
        <f t="shared" si="1127"/>
        <v>3.9080965801279406E-2</v>
      </c>
      <c r="S934" s="13">
        <f t="shared" si="1128"/>
        <v>5.5782213898535202E-2</v>
      </c>
      <c r="T934" s="13">
        <f t="shared" si="1129"/>
        <v>9.5743847862365769E-2</v>
      </c>
      <c r="U934" s="13">
        <f t="shared" si="1130"/>
        <v>6.6030641276430227E-2</v>
      </c>
      <c r="V934" s="13">
        <f t="shared" si="1131"/>
        <v>1.2202486318066511E-2</v>
      </c>
      <c r="W934" s="13">
        <f t="shared" si="1132"/>
        <v>4.6275911840765245E-2</v>
      </c>
      <c r="X934" s="13">
        <f t="shared" si="1133"/>
        <v>5.3922478995456997E-2</v>
      </c>
      <c r="Y934" s="13">
        <f t="shared" si="1134"/>
        <v>3.1416277122973048E-2</v>
      </c>
      <c r="Z934" s="13">
        <f t="shared" si="1135"/>
        <v>1.5179550034533423E-2</v>
      </c>
      <c r="AA934" s="13">
        <f t="shared" si="1136"/>
        <v>2.564715079367582E-2</v>
      </c>
      <c r="AB934" s="13">
        <f t="shared" si="1137"/>
        <v>2.1666529717188836E-2</v>
      </c>
      <c r="AC934" s="13">
        <f t="shared" si="1138"/>
        <v>1.501493439200199E-3</v>
      </c>
      <c r="AD934" s="13">
        <f t="shared" si="1139"/>
        <v>1.9546779818816855E-2</v>
      </c>
      <c r="AE934" s="13">
        <f t="shared" si="1140"/>
        <v>2.2776662463957726E-2</v>
      </c>
      <c r="AF934" s="13">
        <f t="shared" si="1141"/>
        <v>1.3270123207139647E-2</v>
      </c>
      <c r="AG934" s="13">
        <f t="shared" si="1142"/>
        <v>5.1542866215605401E-3</v>
      </c>
      <c r="AH934" s="13">
        <f t="shared" si="1143"/>
        <v>4.4219494297277669E-3</v>
      </c>
      <c r="AI934" s="13">
        <f t="shared" si="1144"/>
        <v>7.4712625583912935E-3</v>
      </c>
      <c r="AJ934" s="13">
        <f t="shared" si="1145"/>
        <v>6.311669220045348E-3</v>
      </c>
      <c r="AK934" s="13">
        <f t="shared" si="1146"/>
        <v>3.5547020361393492E-3</v>
      </c>
      <c r="AL934" s="13">
        <f t="shared" si="1147"/>
        <v>1.1824383925421356E-4</v>
      </c>
      <c r="AM934" s="13">
        <f t="shared" si="1148"/>
        <v>6.6051919642344586E-3</v>
      </c>
      <c r="AN934" s="13">
        <f t="shared" si="1149"/>
        <v>7.6966246754459232E-3</v>
      </c>
      <c r="AO934" s="13">
        <f t="shared" si="1150"/>
        <v>4.4842021030912426E-3</v>
      </c>
      <c r="AP934" s="13">
        <f t="shared" si="1151"/>
        <v>1.7417218022438218E-3</v>
      </c>
      <c r="AQ934" s="13">
        <f t="shared" si="1152"/>
        <v>5.0738037113451362E-4</v>
      </c>
      <c r="AR934" s="13">
        <f t="shared" si="1153"/>
        <v>1.0305252376828188E-3</v>
      </c>
      <c r="AS934" s="13">
        <f t="shared" si="1154"/>
        <v>1.7411607134211243E-3</v>
      </c>
      <c r="AT934" s="13">
        <f t="shared" si="1155"/>
        <v>1.4709201284472844E-3</v>
      </c>
      <c r="AU934" s="13">
        <f t="shared" si="1156"/>
        <v>8.2841520892508826E-4</v>
      </c>
      <c r="AV934" s="13">
        <f t="shared" si="1157"/>
        <v>3.4991962434229777E-4</v>
      </c>
      <c r="AW934" s="13">
        <f t="shared" si="1158"/>
        <v>6.4665272756997972E-6</v>
      </c>
      <c r="AX934" s="13">
        <f t="shared" si="1159"/>
        <v>1.8600063236668468E-3</v>
      </c>
      <c r="AY934" s="13">
        <f t="shared" si="1160"/>
        <v>2.16735117536874E-3</v>
      </c>
      <c r="AZ934" s="13">
        <f t="shared" si="1161"/>
        <v>1.262740630932831E-3</v>
      </c>
      <c r="BA934" s="13">
        <f t="shared" si="1162"/>
        <v>4.9046471075839455E-4</v>
      </c>
      <c r="BB934" s="13">
        <f t="shared" si="1163"/>
        <v>1.4287710393955298E-4</v>
      </c>
      <c r="BC934" s="13">
        <f t="shared" si="1164"/>
        <v>3.3297183479053318E-5</v>
      </c>
      <c r="BD934" s="13">
        <f t="shared" si="1165"/>
        <v>2.0013463186653975E-4</v>
      </c>
      <c r="BE934" s="13">
        <f t="shared" si="1166"/>
        <v>3.3814461369675988E-4</v>
      </c>
      <c r="BF934" s="13">
        <f t="shared" si="1167"/>
        <v>2.8566215328584442E-4</v>
      </c>
      <c r="BG934" s="13">
        <f t="shared" si="1168"/>
        <v>1.6088356384523053E-4</v>
      </c>
      <c r="BH934" s="13">
        <f t="shared" si="1169"/>
        <v>6.7956642535112964E-5</v>
      </c>
      <c r="BI934" s="13">
        <f t="shared" si="1170"/>
        <v>2.296371439950313E-5</v>
      </c>
      <c r="BJ934" s="14">
        <f t="shared" si="1171"/>
        <v>0.49452753662046173</v>
      </c>
      <c r="BK934" s="14">
        <f t="shared" si="1172"/>
        <v>0.24267183434868048</v>
      </c>
      <c r="BL934" s="14">
        <f t="shared" si="1173"/>
        <v>0.24775960546975215</v>
      </c>
      <c r="BM934" s="14">
        <f t="shared" si="1174"/>
        <v>0.54148927129824276</v>
      </c>
      <c r="BN934" s="14">
        <f t="shared" si="1175"/>
        <v>0.45648837052709196</v>
      </c>
    </row>
    <row r="935" spans="1:66" x14ac:dyDescent="0.25">
      <c r="A935" t="s">
        <v>24</v>
      </c>
      <c r="B935" t="s">
        <v>26</v>
      </c>
      <c r="C935" t="s">
        <v>290</v>
      </c>
      <c r="D935" s="11">
        <v>44451</v>
      </c>
      <c r="E935" s="10">
        <f>VLOOKUP(A935,home!$A$2:$E$405,3,FALSE)</f>
        <v>1.6263000000000001</v>
      </c>
      <c r="F935" s="10">
        <f>VLOOKUP(B935,home!$B$2:$E$405,3,FALSE)</f>
        <v>1.3592</v>
      </c>
      <c r="G935" s="10">
        <f>VLOOKUP(C935,away!$B$2:$E$405,4,FALSE)</f>
        <v>0.9385</v>
      </c>
      <c r="H935" s="10">
        <f>VLOOKUP(A935,away!$A$2:$E$405,3,FALSE)</f>
        <v>1.4262999999999999</v>
      </c>
      <c r="I935" s="10">
        <f>VLOOKUP(C935,away!$B$2:$E$405,3,FALSE)</f>
        <v>1.2177</v>
      </c>
      <c r="J935" s="10">
        <f>VLOOKUP(B935,home!$B$2:$E$405,4,FALSE)</f>
        <v>0.66420000000000001</v>
      </c>
      <c r="K935" s="12">
        <f t="shared" si="1120"/>
        <v>2.0745232419600002</v>
      </c>
      <c r="L935" s="12">
        <f t="shared" si="1121"/>
        <v>1.1535862197419999</v>
      </c>
      <c r="M935" s="13">
        <f t="shared" si="1122"/>
        <v>3.9632354491322505E-2</v>
      </c>
      <c r="N935" s="13">
        <f t="shared" si="1123"/>
        <v>8.2218240525846351E-2</v>
      </c>
      <c r="O935" s="13">
        <f t="shared" si="1124"/>
        <v>4.5719337997119608E-2</v>
      </c>
      <c r="P935" s="13">
        <f t="shared" si="1125"/>
        <v>9.4845829282049599E-2</v>
      </c>
      <c r="Q935" s="13">
        <f t="shared" si="1126"/>
        <v>8.528182544196293E-2</v>
      </c>
      <c r="R935" s="13">
        <f t="shared" si="1127"/>
        <v>2.6370599144601999E-2</v>
      </c>
      <c r="S935" s="13">
        <f t="shared" si="1128"/>
        <v>5.6744870748022994E-2</v>
      </c>
      <c r="T935" s="13">
        <f t="shared" si="1129"/>
        <v>9.8379938624291133E-2</v>
      </c>
      <c r="U935" s="13">
        <f t="shared" si="1130"/>
        <v>5.4706420829887345E-2</v>
      </c>
      <c r="V935" s="13">
        <f t="shared" si="1131"/>
        <v>1.5088722312521893E-2</v>
      </c>
      <c r="W935" s="13">
        <f t="shared" si="1132"/>
        <v>5.8973042998709251E-2</v>
      </c>
      <c r="X935" s="13">
        <f t="shared" si="1133"/>
        <v>6.8030489739563424E-2</v>
      </c>
      <c r="Y935" s="13">
        <f t="shared" si="1134"/>
        <v>3.9239517742929948E-2</v>
      </c>
      <c r="Z935" s="13">
        <f t="shared" si="1135"/>
        <v>1.0140253259851009E-2</v>
      </c>
      <c r="AA935" s="13">
        <f t="shared" si="1136"/>
        <v>2.1036191066921575E-2</v>
      </c>
      <c r="AB935" s="13">
        <f t="shared" si="1137"/>
        <v>2.1820033645320074E-2</v>
      </c>
      <c r="AC935" s="13">
        <f t="shared" si="1138"/>
        <v>2.2568404005164589E-3</v>
      </c>
      <c r="AD935" s="13">
        <f t="shared" si="1139"/>
        <v>3.0585237087482217E-2</v>
      </c>
      <c r="AE935" s="13">
        <f t="shared" si="1140"/>
        <v>3.5282708031661426E-2</v>
      </c>
      <c r="AF935" s="13">
        <f t="shared" si="1141"/>
        <v>2.0350822890252508E-2</v>
      </c>
      <c r="AG935" s="13">
        <f t="shared" si="1142"/>
        <v>7.8254762822017807E-3</v>
      </c>
      <c r="AH935" s="13">
        <f t="shared" si="1143"/>
        <v>2.9244141063145051E-3</v>
      </c>
      <c r="AI935" s="13">
        <f t="shared" si="1144"/>
        <v>6.0667650326651241E-3</v>
      </c>
      <c r="AJ935" s="13">
        <f t="shared" si="1145"/>
        <v>6.2928225318870101E-3</v>
      </c>
      <c r="AK935" s="13">
        <f t="shared" si="1146"/>
        <v>4.3515355333097255E-3</v>
      </c>
      <c r="AL935" s="13">
        <f t="shared" si="1147"/>
        <v>2.1603753003479265E-4</v>
      </c>
      <c r="AM935" s="13">
        <f t="shared" si="1148"/>
        <v>1.2689957039767752E-2</v>
      </c>
      <c r="AN935" s="13">
        <f t="shared" si="1149"/>
        <v>1.463895957019406E-2</v>
      </c>
      <c r="AO935" s="13">
        <f t="shared" si="1150"/>
        <v>8.4436510157680708E-3</v>
      </c>
      <c r="AP935" s="13">
        <f t="shared" si="1151"/>
        <v>3.2468264853668613E-3</v>
      </c>
      <c r="AQ935" s="13">
        <f t="shared" si="1152"/>
        <v>9.3637357285314058E-4</v>
      </c>
      <c r="AR935" s="13">
        <f t="shared" si="1153"/>
        <v>6.7471276277270497E-4</v>
      </c>
      <c r="AS935" s="13">
        <f t="shared" si="1154"/>
        <v>1.3997073080190205E-3</v>
      </c>
      <c r="AT935" s="13">
        <f t="shared" si="1155"/>
        <v>1.4518626712133615E-3</v>
      </c>
      <c r="AU935" s="13">
        <f t="shared" si="1156"/>
        <v>1.0039742851887495E-3</v>
      </c>
      <c r="AV935" s="13">
        <f t="shared" si="1157"/>
        <v>5.2069199723855984E-4</v>
      </c>
      <c r="AW935" s="13">
        <f t="shared" si="1158"/>
        <v>1.4361343399005256E-5</v>
      </c>
      <c r="AX935" s="13">
        <f t="shared" si="1159"/>
        <v>4.3876018030786926E-3</v>
      </c>
      <c r="AY935" s="13">
        <f t="shared" si="1160"/>
        <v>5.0614769777467322E-3</v>
      </c>
      <c r="AZ935" s="13">
        <f t="shared" si="1161"/>
        <v>2.9194250465350083E-3</v>
      </c>
      <c r="BA935" s="13">
        <f t="shared" si="1162"/>
        <v>1.1226028344174771E-3</v>
      </c>
      <c r="BB935" s="13">
        <f t="shared" si="1163"/>
        <v>3.2375479000682801E-4</v>
      </c>
      <c r="BC935" s="13">
        <f t="shared" si="1164"/>
        <v>7.4695812865468257E-5</v>
      </c>
      <c r="BD935" s="13">
        <f t="shared" si="1165"/>
        <v>1.2972322423644117E-4</v>
      </c>
      <c r="BE935" s="13">
        <f t="shared" si="1166"/>
        <v>2.6911384370048602E-4</v>
      </c>
      <c r="BF935" s="13">
        <f t="shared" si="1167"/>
        <v>2.7914146174492453E-4</v>
      </c>
      <c r="BG935" s="13">
        <f t="shared" si="1168"/>
        <v>1.9302848339484472E-4</v>
      </c>
      <c r="BH935" s="13">
        <f t="shared" si="1169"/>
        <v>1.001105187907239E-4</v>
      </c>
      <c r="BI935" s="13">
        <f t="shared" si="1170"/>
        <v>4.153631959920595E-5</v>
      </c>
      <c r="BJ935" s="14">
        <f t="shared" si="1171"/>
        <v>0.58001262431350098</v>
      </c>
      <c r="BK935" s="14">
        <f t="shared" si="1172"/>
        <v>0.21384613174221498</v>
      </c>
      <c r="BL935" s="14">
        <f t="shared" si="1173"/>
        <v>0.19535172276392593</v>
      </c>
      <c r="BM935" s="14">
        <f t="shared" si="1174"/>
        <v>0.6202354295622422</v>
      </c>
      <c r="BN935" s="14">
        <f t="shared" si="1175"/>
        <v>0.374068186882903</v>
      </c>
    </row>
    <row r="936" spans="1:66" x14ac:dyDescent="0.25">
      <c r="A936" t="s">
        <v>27</v>
      </c>
      <c r="B936" t="s">
        <v>189</v>
      </c>
      <c r="C936" t="s">
        <v>30</v>
      </c>
      <c r="D936" s="11">
        <v>44451</v>
      </c>
      <c r="E936" s="10">
        <f>VLOOKUP(A936,home!$A$2:$E$405,3,FALSE)</f>
        <v>1.3026</v>
      </c>
      <c r="F936" s="10">
        <f>VLOOKUP(B936,home!$B$2:$E$405,3,FALSE)</f>
        <v>0.60609999999999997</v>
      </c>
      <c r="G936" s="10">
        <f>VLOOKUP(C936,away!$B$2:$E$405,4,FALSE)</f>
        <v>1.1717</v>
      </c>
      <c r="H936" s="10">
        <f>VLOOKUP(A936,away!$A$2:$E$405,3,FALSE)</f>
        <v>1.1000000000000001</v>
      </c>
      <c r="I936" s="10">
        <f>VLOOKUP(C936,away!$B$2:$E$405,3,FALSE)</f>
        <v>1.244</v>
      </c>
      <c r="J936" s="10">
        <f>VLOOKUP(B936,home!$B$2:$E$405,4,FALSE)</f>
        <v>0.95689999999999997</v>
      </c>
      <c r="K936" s="12">
        <f t="shared" si="1120"/>
        <v>0.92506401616199996</v>
      </c>
      <c r="L936" s="12">
        <f t="shared" si="1121"/>
        <v>1.3094219600000001</v>
      </c>
      <c r="M936" s="13">
        <f t="shared" si="1122"/>
        <v>0.10704714049551689</v>
      </c>
      <c r="N936" s="13">
        <f t="shared" si="1123"/>
        <v>9.9025457705440703E-2</v>
      </c>
      <c r="O936" s="13">
        <f t="shared" si="1124"/>
        <v>0.1401698765200351</v>
      </c>
      <c r="P936" s="13">
        <f t="shared" si="1125"/>
        <v>0.12966610891855529</v>
      </c>
      <c r="Q936" s="13">
        <f t="shared" si="1126"/>
        <v>4.5802443803637613E-2</v>
      </c>
      <c r="R936" s="13">
        <f t="shared" si="1127"/>
        <v>9.1770757222911184E-2</v>
      </c>
      <c r="S936" s="13">
        <f t="shared" si="1128"/>
        <v>3.9266111463254781E-2</v>
      </c>
      <c r="T936" s="13">
        <f t="shared" si="1129"/>
        <v>5.9974725738149028E-2</v>
      </c>
      <c r="U936" s="13">
        <f t="shared" si="1130"/>
        <v>8.489382524285409E-2</v>
      </c>
      <c r="V936" s="13">
        <f t="shared" si="1131"/>
        <v>5.2847785483772815E-3</v>
      </c>
      <c r="W936" s="13">
        <f t="shared" si="1132"/>
        <v>1.4123397538342446E-2</v>
      </c>
      <c r="X936" s="13">
        <f t="shared" si="1133"/>
        <v>1.8493486886515541E-2</v>
      </c>
      <c r="Y936" s="13">
        <f t="shared" si="1134"/>
        <v>1.2107888923087742E-2</v>
      </c>
      <c r="Z936" s="13">
        <f t="shared" si="1135"/>
        <v>4.0055548264502853E-2</v>
      </c>
      <c r="AA936" s="13">
        <f t="shared" si="1136"/>
        <v>3.7053946347131834E-2</v>
      </c>
      <c r="AB936" s="13">
        <f t="shared" si="1137"/>
        <v>1.7138636211264519E-2</v>
      </c>
      <c r="AC936" s="13">
        <f t="shared" si="1138"/>
        <v>4.000904809859398E-4</v>
      </c>
      <c r="AD936" s="13">
        <f t="shared" si="1139"/>
        <v>3.266261712167891E-3</v>
      </c>
      <c r="AE936" s="13">
        <f t="shared" si="1140"/>
        <v>4.2769148130198352E-3</v>
      </c>
      <c r="AF936" s="13">
        <f t="shared" si="1141"/>
        <v>2.8001430886087338E-3</v>
      </c>
      <c r="AG936" s="13">
        <f t="shared" si="1142"/>
        <v>1.2221896171221676E-3</v>
      </c>
      <c r="AH936" s="13">
        <f t="shared" si="1143"/>
        <v>1.3112403629344989E-2</v>
      </c>
      <c r="AI936" s="13">
        <f t="shared" si="1144"/>
        <v>1.2129812762899058E-2</v>
      </c>
      <c r="AJ936" s="13">
        <f t="shared" si="1145"/>
        <v>5.6104266548702431E-3</v>
      </c>
      <c r="AK936" s="13">
        <f t="shared" si="1146"/>
        <v>1.7300012712455346E-3</v>
      </c>
      <c r="AL936" s="13">
        <f t="shared" si="1147"/>
        <v>1.9385170176301038E-5</v>
      </c>
      <c r="AM936" s="13">
        <f t="shared" si="1148"/>
        <v>6.0430023545884003E-4</v>
      </c>
      <c r="AN936" s="13">
        <f t="shared" si="1149"/>
        <v>7.9128399874297585E-4</v>
      </c>
      <c r="AO936" s="13">
        <f t="shared" si="1150"/>
        <v>5.1806232227533263E-4</v>
      </c>
      <c r="AP936" s="13">
        <f t="shared" si="1151"/>
        <v>2.2612072714530597E-4</v>
      </c>
      <c r="AQ936" s="13">
        <f t="shared" si="1152"/>
        <v>7.4021861433807982E-5</v>
      </c>
      <c r="AR936" s="13">
        <f t="shared" si="1153"/>
        <v>3.4339338521296035E-3</v>
      </c>
      <c r="AS936" s="13">
        <f t="shared" si="1154"/>
        <v>3.176608640485658E-3</v>
      </c>
      <c r="AT936" s="13">
        <f t="shared" si="1155"/>
        <v>1.4692831733712866E-3</v>
      </c>
      <c r="AU936" s="13">
        <f t="shared" si="1156"/>
        <v>4.5306033107936366E-4</v>
      </c>
      <c r="AV936" s="13">
        <f t="shared" si="1157"/>
        <v>1.0477745235799034E-4</v>
      </c>
      <c r="AW936" s="13">
        <f t="shared" si="1158"/>
        <v>6.5225666412262328E-7</v>
      </c>
      <c r="AX936" s="13">
        <f t="shared" si="1159"/>
        <v>9.3169400463532766E-5</v>
      </c>
      <c r="AY936" s="13">
        <f t="shared" si="1160"/>
        <v>1.2199805896698399E-4</v>
      </c>
      <c r="AZ936" s="13">
        <f t="shared" si="1161"/>
        <v>7.9873468744371889E-5</v>
      </c>
      <c r="BA936" s="13">
        <f t="shared" si="1162"/>
        <v>3.4862691331751407E-5</v>
      </c>
      <c r="BB936" s="13">
        <f t="shared" si="1163"/>
        <v>1.1412493403624241E-5</v>
      </c>
      <c r="BC936" s="13">
        <f t="shared" si="1164"/>
        <v>2.9887538962121429E-6</v>
      </c>
      <c r="BD936" s="13">
        <f t="shared" si="1165"/>
        <v>7.4941139919431569E-4</v>
      </c>
      <c r="BE936" s="13">
        <f t="shared" si="1166"/>
        <v>6.9325351869627746E-4</v>
      </c>
      <c r="BF936" s="13">
        <f t="shared" si="1167"/>
        <v>3.2065194211180819E-4</v>
      </c>
      <c r="BG936" s="13">
        <f t="shared" si="1168"/>
        <v>9.887452445336484E-5</v>
      </c>
      <c r="BH936" s="13">
        <f t="shared" si="1169"/>
        <v>2.2866316171734384E-5</v>
      </c>
      <c r="BI936" s="13">
        <f t="shared" si="1170"/>
        <v>4.2305612545309406E-6</v>
      </c>
      <c r="BJ936" s="14">
        <f t="shared" si="1171"/>
        <v>0.26365100383795437</v>
      </c>
      <c r="BK936" s="14">
        <f t="shared" si="1172"/>
        <v>0.28180561313583347</v>
      </c>
      <c r="BL936" s="14">
        <f t="shared" si="1173"/>
        <v>0.41413663757386243</v>
      </c>
      <c r="BM936" s="14">
        <f t="shared" si="1174"/>
        <v>0.38604567234375348</v>
      </c>
      <c r="BN936" s="14">
        <f t="shared" si="1175"/>
        <v>0.61348178466609671</v>
      </c>
    </row>
    <row r="937" spans="1:66" x14ac:dyDescent="0.25">
      <c r="A937" t="s">
        <v>27</v>
      </c>
      <c r="B937" t="s">
        <v>297</v>
      </c>
      <c r="C937" t="s">
        <v>186</v>
      </c>
      <c r="D937" s="11">
        <v>44451</v>
      </c>
      <c r="E937" s="10">
        <f>VLOOKUP(A937,home!$A$2:$E$405,3,FALSE)</f>
        <v>1.3026</v>
      </c>
      <c r="F937" s="10">
        <f>VLOOKUP(B937,home!$B$2:$E$405,3,FALSE)</f>
        <v>1.0909</v>
      </c>
      <c r="G937" s="10">
        <f>VLOOKUP(C937,away!$B$2:$E$405,4,FALSE)</f>
        <v>0.84850000000000003</v>
      </c>
      <c r="H937" s="10">
        <f>VLOOKUP(A937,away!$A$2:$E$405,3,FALSE)</f>
        <v>1.1000000000000001</v>
      </c>
      <c r="I937" s="10">
        <f>VLOOKUP(C937,away!$B$2:$E$405,3,FALSE)</f>
        <v>1.1005</v>
      </c>
      <c r="J937" s="10">
        <f>VLOOKUP(B937,home!$B$2:$E$405,4,FALSE)</f>
        <v>1.0526</v>
      </c>
      <c r="K937" s="12">
        <f t="shared" si="1120"/>
        <v>1.20572387949</v>
      </c>
      <c r="L937" s="12">
        <f t="shared" si="1121"/>
        <v>1.2742249300000001</v>
      </c>
      <c r="M937" s="13">
        <f t="shared" si="1122"/>
        <v>8.3747512560348167E-2</v>
      </c>
      <c r="N937" s="13">
        <f t="shared" si="1123"/>
        <v>0.10097637574190049</v>
      </c>
      <c r="O937" s="13">
        <f t="shared" si="1124"/>
        <v>0.10671316832988377</v>
      </c>
      <c r="P937" s="13">
        <f t="shared" si="1125"/>
        <v>0.12866661531137685</v>
      </c>
      <c r="Q937" s="13">
        <f t="shared" si="1126"/>
        <v>6.0874813748182113E-2</v>
      </c>
      <c r="R937" s="13">
        <f t="shared" si="1127"/>
        <v>6.79882897226122E-2</v>
      </c>
      <c r="S937" s="13">
        <f t="shared" si="1128"/>
        <v>4.9419670476052349E-2</v>
      </c>
      <c r="T937" s="13">
        <f t="shared" si="1129"/>
        <v>7.7568205287040393E-2</v>
      </c>
      <c r="U937" s="13">
        <f t="shared" si="1130"/>
        <v>8.197510444423807E-2</v>
      </c>
      <c r="V937" s="13">
        <f t="shared" si="1131"/>
        <v>8.4362860268373217E-3</v>
      </c>
      <c r="W937" s="13">
        <f t="shared" si="1132"/>
        <v>2.4466072198563098E-2</v>
      </c>
      <c r="X937" s="13">
        <f t="shared" si="1133"/>
        <v>3.1175279134589014E-2</v>
      </c>
      <c r="Y937" s="13">
        <f t="shared" si="1134"/>
        <v>1.9862158936501076E-2</v>
      </c>
      <c r="Z937" s="13">
        <f t="shared" si="1135"/>
        <v>2.8877457904205085E-2</v>
      </c>
      <c r="AA937" s="13">
        <f t="shared" si="1136"/>
        <v>3.4818240574067322E-2</v>
      </c>
      <c r="AB937" s="13">
        <f t="shared" si="1137"/>
        <v>2.0990592050990294E-2</v>
      </c>
      <c r="AC937" s="13">
        <f t="shared" si="1138"/>
        <v>8.1007508140140086E-4</v>
      </c>
      <c r="AD937" s="13">
        <f t="shared" si="1139"/>
        <v>7.3748318717834858E-3</v>
      </c>
      <c r="AE937" s="13">
        <f t="shared" si="1140"/>
        <v>9.3971946255850813E-3</v>
      </c>
      <c r="AF937" s="13">
        <f t="shared" si="1141"/>
        <v>5.9870698319912652E-3</v>
      </c>
      <c r="AG937" s="13">
        <f t="shared" si="1142"/>
        <v>2.5429578791913939E-3</v>
      </c>
      <c r="AH937" s="13">
        <f t="shared" si="1143"/>
        <v>9.19909419414092E-3</v>
      </c>
      <c r="AI937" s="13">
        <f t="shared" si="1144"/>
        <v>1.1091567539553527E-2</v>
      </c>
      <c r="AJ937" s="13">
        <f t="shared" si="1145"/>
        <v>6.686683921707918E-3</v>
      </c>
      <c r="AK937" s="13">
        <f t="shared" si="1146"/>
        <v>2.6874314930016917E-3</v>
      </c>
      <c r="AL937" s="13">
        <f t="shared" si="1147"/>
        <v>4.9782789093299355E-5</v>
      </c>
      <c r="AM937" s="13">
        <f t="shared" si="1148"/>
        <v>1.778402179006656E-3</v>
      </c>
      <c r="AN937" s="13">
        <f t="shared" si="1149"/>
        <v>2.266084392056604E-3</v>
      </c>
      <c r="AO937" s="13">
        <f t="shared" si="1150"/>
        <v>1.4437506129212096E-3</v>
      </c>
      <c r="AP937" s="13">
        <f t="shared" si="1151"/>
        <v>6.1322100789566183E-4</v>
      </c>
      <c r="AQ937" s="13">
        <f t="shared" si="1152"/>
        <v>1.9534537396509487E-4</v>
      </c>
      <c r="AR937" s="13">
        <f t="shared" si="1153"/>
        <v>2.344343031118524E-3</v>
      </c>
      <c r="AS937" s="13">
        <f t="shared" si="1154"/>
        <v>2.8266303743355722E-3</v>
      </c>
      <c r="AT937" s="13">
        <f t="shared" si="1155"/>
        <v>1.7040678704140792E-3</v>
      </c>
      <c r="AU937" s="13">
        <f t="shared" si="1156"/>
        <v>6.8487844120997511E-4</v>
      </c>
      <c r="AV937" s="13">
        <f t="shared" si="1157"/>
        <v>2.0644357277868885E-4</v>
      </c>
      <c r="AW937" s="13">
        <f t="shared" si="1158"/>
        <v>2.12456823345425E-6</v>
      </c>
      <c r="AX937" s="13">
        <f t="shared" si="1159"/>
        <v>3.5737699576089541E-4</v>
      </c>
      <c r="AY937" s="13">
        <f t="shared" si="1160"/>
        <v>4.553786774070373E-4</v>
      </c>
      <c r="AZ937" s="13">
        <f t="shared" si="1161"/>
        <v>2.9012743167123738E-4</v>
      </c>
      <c r="BA937" s="13">
        <f t="shared" si="1162"/>
        <v>1.2322920210412077E-4</v>
      </c>
      <c r="BB937" s="13">
        <f t="shared" si="1163"/>
        <v>3.9255430356269795E-5</v>
      </c>
      <c r="BC937" s="13">
        <f t="shared" si="1164"/>
        <v>1.0004049599567549E-5</v>
      </c>
      <c r="BD937" s="13">
        <f t="shared" si="1165"/>
        <v>4.9787005578716523E-4</v>
      </c>
      <c r="BE937" s="13">
        <f t="shared" si="1166"/>
        <v>6.0029381514560358E-4</v>
      </c>
      <c r="BF937" s="13">
        <f t="shared" si="1167"/>
        <v>3.6189429381560512E-4</v>
      </c>
      <c r="BG937" s="13">
        <f t="shared" si="1168"/>
        <v>1.454481973015484E-4</v>
      </c>
      <c r="BH937" s="13">
        <f t="shared" si="1169"/>
        <v>4.3842591178812485E-5</v>
      </c>
      <c r="BI937" s="13">
        <f t="shared" si="1170"/>
        <v>1.0572411824602364E-5</v>
      </c>
      <c r="BJ937" s="14">
        <f t="shared" si="1171"/>
        <v>0.34779713460807177</v>
      </c>
      <c r="BK937" s="14">
        <f t="shared" si="1172"/>
        <v>0.27158532092251642</v>
      </c>
      <c r="BL937" s="14">
        <f t="shared" si="1173"/>
        <v>0.35157645692510592</v>
      </c>
      <c r="BM937" s="14">
        <f t="shared" si="1174"/>
        <v>0.45041634083642207</v>
      </c>
      <c r="BN937" s="14">
        <f t="shared" si="1175"/>
        <v>0.54896677541430361</v>
      </c>
    </row>
    <row r="938" spans="1:66" x14ac:dyDescent="0.25">
      <c r="A938" t="s">
        <v>27</v>
      </c>
      <c r="B938" t="s">
        <v>192</v>
      </c>
      <c r="C938" t="s">
        <v>291</v>
      </c>
      <c r="D938" s="11">
        <v>44451</v>
      </c>
      <c r="E938" s="10">
        <f>VLOOKUP(A938,home!$A$2:$E$405,3,FALSE)</f>
        <v>1.3026</v>
      </c>
      <c r="F938" s="10">
        <f>VLOOKUP(B938,home!$B$2:$E$405,3,FALSE)</f>
        <v>1.0909</v>
      </c>
      <c r="G938" s="10">
        <f>VLOOKUP(C938,away!$B$2:$E$405,4,FALSE)</f>
        <v>1.4239999999999999</v>
      </c>
      <c r="H938" s="10">
        <f>VLOOKUP(A938,away!$A$2:$E$405,3,FALSE)</f>
        <v>1.1000000000000001</v>
      </c>
      <c r="I938" s="10">
        <f>VLOOKUP(C938,away!$B$2:$E$405,3,FALSE)</f>
        <v>0.84870000000000001</v>
      </c>
      <c r="J938" s="10">
        <f>VLOOKUP(B938,home!$B$2:$E$405,4,FALSE)</f>
        <v>0.90910000000000002</v>
      </c>
      <c r="K938" s="12">
        <f t="shared" si="1120"/>
        <v>2.02351302816</v>
      </c>
      <c r="L938" s="12">
        <f t="shared" si="1121"/>
        <v>0.84870848700000012</v>
      </c>
      <c r="M938" s="13">
        <f t="shared" si="1122"/>
        <v>5.6573108859624376E-2</v>
      </c>
      <c r="N938" s="13">
        <f t="shared" si="1123"/>
        <v>0.11447642282096383</v>
      </c>
      <c r="O938" s="13">
        <f t="shared" si="1124"/>
        <v>4.8014077625138103E-2</v>
      </c>
      <c r="P938" s="13">
        <f t="shared" si="1125"/>
        <v>9.7157111609552482E-2</v>
      </c>
      <c r="Q938" s="13">
        <f t="shared" si="1126"/>
        <v>0.11582226649768657</v>
      </c>
      <c r="R938" s="13">
        <f t="shared" si="1127"/>
        <v>2.0374977587965758E-2</v>
      </c>
      <c r="S938" s="13">
        <f t="shared" si="1128"/>
        <v>4.1713742299956572E-2</v>
      </c>
      <c r="T938" s="13">
        <f t="shared" si="1129"/>
        <v>9.829934056016236E-2</v>
      </c>
      <c r="U938" s="13">
        <f t="shared" si="1130"/>
        <v>4.1229032597716722E-2</v>
      </c>
      <c r="V938" s="13">
        <f t="shared" si="1131"/>
        <v>7.9597823810704967E-3</v>
      </c>
      <c r="W938" s="13">
        <f t="shared" si="1132"/>
        <v>7.8122621736362752E-2</v>
      </c>
      <c r="X938" s="13">
        <f t="shared" si="1133"/>
        <v>6.6303332094341735E-2</v>
      </c>
      <c r="Y938" s="13">
        <f t="shared" si="1134"/>
        <v>2.8136100332423662E-2</v>
      </c>
      <c r="Z938" s="13">
        <f t="shared" si="1135"/>
        <v>5.7641388004471108E-3</v>
      </c>
      <c r="AA938" s="13">
        <f t="shared" si="1136"/>
        <v>1.1663809958827282E-2</v>
      </c>
      <c r="AB938" s="13">
        <f t="shared" si="1137"/>
        <v>1.1800935704834682E-2</v>
      </c>
      <c r="AC938" s="13">
        <f t="shared" si="1138"/>
        <v>8.5436955027557587E-4</v>
      </c>
      <c r="AD938" s="13">
        <f t="shared" si="1139"/>
        <v>3.95205357193864E-2</v>
      </c>
      <c r="AE938" s="13">
        <f t="shared" si="1140"/>
        <v>3.3541414075829883E-2</v>
      </c>
      <c r="AF938" s="13">
        <f t="shared" si="1141"/>
        <v>1.4233441396069045E-2</v>
      </c>
      <c r="AG938" s="13">
        <f t="shared" si="1142"/>
        <v>4.0266808373536434E-3</v>
      </c>
      <c r="AH938" s="13">
        <f t="shared" si="1143"/>
        <v>1.2230183800463655E-3</v>
      </c>
      <c r="AI938" s="13">
        <f t="shared" si="1144"/>
        <v>2.4747936257029585E-3</v>
      </c>
      <c r="AJ938" s="13">
        <f t="shared" si="1145"/>
        <v>2.5038885718086305E-3</v>
      </c>
      <c r="AK938" s="13">
        <f t="shared" si="1146"/>
        <v>1.6888837153718997E-3</v>
      </c>
      <c r="AL938" s="13">
        <f t="shared" si="1147"/>
        <v>5.8690836989635114E-5</v>
      </c>
      <c r="AM938" s="13">
        <f t="shared" si="1148"/>
        <v>1.5994063781608215E-2</v>
      </c>
      <c r="AN938" s="13">
        <f t="shared" si="1149"/>
        <v>1.3574297673070206E-2</v>
      </c>
      <c r="AO938" s="13">
        <f t="shared" si="1150"/>
        <v>5.7603108200995181E-3</v>
      </c>
      <c r="AP938" s="13">
        <f t="shared" si="1151"/>
        <v>1.6296082269254642E-3</v>
      </c>
      <c r="AQ938" s="13">
        <f t="shared" si="1152"/>
        <v>3.4576558316916584E-4</v>
      </c>
      <c r="AR938" s="13">
        <f t="shared" si="1153"/>
        <v>2.0759721578046848E-4</v>
      </c>
      <c r="AS938" s="13">
        <f t="shared" si="1154"/>
        <v>4.2007567074152071E-4</v>
      </c>
      <c r="AT938" s="13">
        <f t="shared" si="1155"/>
        <v>4.2501429627925897E-4</v>
      </c>
      <c r="AU938" s="13">
        <f t="shared" si="1156"/>
        <v>2.8667398855844489E-4</v>
      </c>
      <c r="AV938" s="13">
        <f t="shared" si="1157"/>
        <v>1.4502213767065097E-4</v>
      </c>
      <c r="AW938" s="13">
        <f t="shared" si="1158"/>
        <v>2.7998344456909576E-6</v>
      </c>
      <c r="AX938" s="13">
        <f t="shared" si="1159"/>
        <v>5.3940327392176975E-3</v>
      </c>
      <c r="AY938" s="13">
        <f t="shared" si="1160"/>
        <v>4.5779613649299172E-3</v>
      </c>
      <c r="AZ938" s="13">
        <f t="shared" si="1161"/>
        <v>1.9426773317870627E-3</v>
      </c>
      <c r="BA938" s="13">
        <f t="shared" si="1162"/>
        <v>5.4958891299673187E-4</v>
      </c>
      <c r="BB938" s="13">
        <f t="shared" si="1163"/>
        <v>1.1661019370535773E-4</v>
      </c>
      <c r="BC938" s="13">
        <f t="shared" si="1164"/>
        <v>1.9793612213690227E-5</v>
      </c>
      <c r="BD938" s="13">
        <f t="shared" si="1165"/>
        <v>2.9364919818408979E-5</v>
      </c>
      <c r="BE938" s="13">
        <f t="shared" si="1166"/>
        <v>5.9420297823424339E-5</v>
      </c>
      <c r="BF938" s="13">
        <f t="shared" si="1167"/>
        <v>6.011887339142324E-5</v>
      </c>
      <c r="BG938" s="13">
        <f t="shared" si="1168"/>
        <v>4.0550441181948826E-5</v>
      </c>
      <c r="BH938" s="13">
        <f t="shared" si="1169"/>
        <v>2.0513586507327305E-5</v>
      </c>
      <c r="BI938" s="13">
        <f t="shared" si="1170"/>
        <v>8.3019019103728059E-6</v>
      </c>
      <c r="BJ938" s="14">
        <f t="shared" si="1171"/>
        <v>0.64238686631030295</v>
      </c>
      <c r="BK938" s="14">
        <f t="shared" si="1172"/>
        <v>0.20889476690239908</v>
      </c>
      <c r="BL938" s="14">
        <f t="shared" si="1173"/>
        <v>0.14267607109707567</v>
      </c>
      <c r="BM938" s="14">
        <f t="shared" si="1174"/>
        <v>0.54272871657880939</v>
      </c>
      <c r="BN938" s="14">
        <f t="shared" si="1175"/>
        <v>0.45241796500093107</v>
      </c>
    </row>
    <row r="939" spans="1:66" x14ac:dyDescent="0.25">
      <c r="A939" t="s">
        <v>196</v>
      </c>
      <c r="B939" t="s">
        <v>514</v>
      </c>
      <c r="C939" t="s">
        <v>301</v>
      </c>
      <c r="D939" s="11">
        <v>44451</v>
      </c>
      <c r="E939" s="10">
        <f>VLOOKUP(A939,home!$A$2:$E$405,3,FALSE)</f>
        <v>1.6077999999999999</v>
      </c>
      <c r="F939" s="10" t="e">
        <f>VLOOKUP(B939,home!$B$2:$E$405,3,FALSE)</f>
        <v>#N/A</v>
      </c>
      <c r="G939" s="10">
        <f>VLOOKUP(C939,away!$B$2:$E$405,4,FALSE)</f>
        <v>1.2805</v>
      </c>
      <c r="H939" s="10">
        <f>VLOOKUP(A939,away!$A$2:$E$405,3,FALSE)</f>
        <v>1.3987000000000001</v>
      </c>
      <c r="I939" s="10">
        <f>VLOOKUP(C939,away!$B$2:$E$405,3,FALSE)</f>
        <v>0.75700000000000001</v>
      </c>
      <c r="J939" s="10" t="e">
        <f>VLOOKUP(B939,home!$B$2:$E$405,4,FALSE)</f>
        <v>#N/A</v>
      </c>
      <c r="K939" s="12" t="e">
        <f t="shared" si="1120"/>
        <v>#N/A</v>
      </c>
      <c r="L939" s="12" t="e">
        <f t="shared" si="1121"/>
        <v>#N/A</v>
      </c>
      <c r="M939" s="13" t="e">
        <f t="shared" si="1122"/>
        <v>#N/A</v>
      </c>
      <c r="N939" s="13" t="e">
        <f t="shared" si="1123"/>
        <v>#N/A</v>
      </c>
      <c r="O939" s="13" t="e">
        <f t="shared" si="1124"/>
        <v>#N/A</v>
      </c>
      <c r="P939" s="13" t="e">
        <f t="shared" si="1125"/>
        <v>#N/A</v>
      </c>
      <c r="Q939" s="13" t="e">
        <f t="shared" si="1126"/>
        <v>#N/A</v>
      </c>
      <c r="R939" s="13" t="e">
        <f t="shared" si="1127"/>
        <v>#N/A</v>
      </c>
      <c r="S939" s="13" t="e">
        <f t="shared" si="1128"/>
        <v>#N/A</v>
      </c>
      <c r="T939" s="13" t="e">
        <f t="shared" si="1129"/>
        <v>#N/A</v>
      </c>
      <c r="U939" s="13" t="e">
        <f t="shared" si="1130"/>
        <v>#N/A</v>
      </c>
      <c r="V939" s="13" t="e">
        <f t="shared" si="1131"/>
        <v>#N/A</v>
      </c>
      <c r="W939" s="13" t="e">
        <f t="shared" si="1132"/>
        <v>#N/A</v>
      </c>
      <c r="X939" s="13" t="e">
        <f t="shared" si="1133"/>
        <v>#N/A</v>
      </c>
      <c r="Y939" s="13" t="e">
        <f t="shared" si="1134"/>
        <v>#N/A</v>
      </c>
      <c r="Z939" s="13" t="e">
        <f t="shared" si="1135"/>
        <v>#N/A</v>
      </c>
      <c r="AA939" s="13" t="e">
        <f t="shared" si="1136"/>
        <v>#N/A</v>
      </c>
      <c r="AB939" s="13" t="e">
        <f t="shared" si="1137"/>
        <v>#N/A</v>
      </c>
      <c r="AC939" s="13" t="e">
        <f t="shared" si="1138"/>
        <v>#N/A</v>
      </c>
      <c r="AD939" s="13" t="e">
        <f t="shared" si="1139"/>
        <v>#N/A</v>
      </c>
      <c r="AE939" s="13" t="e">
        <f t="shared" si="1140"/>
        <v>#N/A</v>
      </c>
      <c r="AF939" s="13" t="e">
        <f t="shared" si="1141"/>
        <v>#N/A</v>
      </c>
      <c r="AG939" s="13" t="e">
        <f t="shared" si="1142"/>
        <v>#N/A</v>
      </c>
      <c r="AH939" s="13" t="e">
        <f t="shared" si="1143"/>
        <v>#N/A</v>
      </c>
      <c r="AI939" s="13" t="e">
        <f t="shared" si="1144"/>
        <v>#N/A</v>
      </c>
      <c r="AJ939" s="13" t="e">
        <f t="shared" si="1145"/>
        <v>#N/A</v>
      </c>
      <c r="AK939" s="13" t="e">
        <f t="shared" si="1146"/>
        <v>#N/A</v>
      </c>
      <c r="AL939" s="13" t="e">
        <f t="shared" si="1147"/>
        <v>#N/A</v>
      </c>
      <c r="AM939" s="13" t="e">
        <f t="shared" si="1148"/>
        <v>#N/A</v>
      </c>
      <c r="AN939" s="13" t="e">
        <f t="shared" si="1149"/>
        <v>#N/A</v>
      </c>
      <c r="AO939" s="13" t="e">
        <f t="shared" si="1150"/>
        <v>#N/A</v>
      </c>
      <c r="AP939" s="13" t="e">
        <f t="shared" si="1151"/>
        <v>#N/A</v>
      </c>
      <c r="AQ939" s="13" t="e">
        <f t="shared" si="1152"/>
        <v>#N/A</v>
      </c>
      <c r="AR939" s="13" t="e">
        <f t="shared" si="1153"/>
        <v>#N/A</v>
      </c>
      <c r="AS939" s="13" t="e">
        <f t="shared" si="1154"/>
        <v>#N/A</v>
      </c>
      <c r="AT939" s="13" t="e">
        <f t="shared" si="1155"/>
        <v>#N/A</v>
      </c>
      <c r="AU939" s="13" t="e">
        <f t="shared" si="1156"/>
        <v>#N/A</v>
      </c>
      <c r="AV939" s="13" t="e">
        <f t="shared" si="1157"/>
        <v>#N/A</v>
      </c>
      <c r="AW939" s="13" t="e">
        <f t="shared" si="1158"/>
        <v>#N/A</v>
      </c>
      <c r="AX939" s="13" t="e">
        <f t="shared" si="1159"/>
        <v>#N/A</v>
      </c>
      <c r="AY939" s="13" t="e">
        <f t="shared" si="1160"/>
        <v>#N/A</v>
      </c>
      <c r="AZ939" s="13" t="e">
        <f t="shared" si="1161"/>
        <v>#N/A</v>
      </c>
      <c r="BA939" s="13" t="e">
        <f t="shared" si="1162"/>
        <v>#N/A</v>
      </c>
      <c r="BB939" s="13" t="e">
        <f t="shared" si="1163"/>
        <v>#N/A</v>
      </c>
      <c r="BC939" s="13" t="e">
        <f t="shared" si="1164"/>
        <v>#N/A</v>
      </c>
      <c r="BD939" s="13" t="e">
        <f t="shared" si="1165"/>
        <v>#N/A</v>
      </c>
      <c r="BE939" s="13" t="e">
        <f t="shared" si="1166"/>
        <v>#N/A</v>
      </c>
      <c r="BF939" s="13" t="e">
        <f t="shared" si="1167"/>
        <v>#N/A</v>
      </c>
      <c r="BG939" s="13" t="e">
        <f t="shared" si="1168"/>
        <v>#N/A</v>
      </c>
      <c r="BH939" s="13" t="e">
        <f t="shared" si="1169"/>
        <v>#N/A</v>
      </c>
      <c r="BI939" s="13" t="e">
        <f t="shared" si="1170"/>
        <v>#N/A</v>
      </c>
      <c r="BJ939" s="14" t="e">
        <f t="shared" si="1171"/>
        <v>#N/A</v>
      </c>
      <c r="BK939" s="14" t="e">
        <f t="shared" si="1172"/>
        <v>#N/A</v>
      </c>
      <c r="BL939" s="14" t="e">
        <f t="shared" si="1173"/>
        <v>#N/A</v>
      </c>
      <c r="BM939" s="14" t="e">
        <f t="shared" si="1174"/>
        <v>#N/A</v>
      </c>
      <c r="BN939" s="14" t="e">
        <f t="shared" si="1175"/>
        <v>#N/A</v>
      </c>
    </row>
    <row r="940" spans="1:66" x14ac:dyDescent="0.25">
      <c r="A940" t="s">
        <v>196</v>
      </c>
      <c r="B940" t="s">
        <v>302</v>
      </c>
      <c r="C940" t="s">
        <v>305</v>
      </c>
      <c r="D940" s="11">
        <v>44451</v>
      </c>
      <c r="E940" s="10">
        <f>VLOOKUP(A940,home!$A$2:$E$405,3,FALSE)</f>
        <v>1.6077999999999999</v>
      </c>
      <c r="F940" s="10">
        <f>VLOOKUP(B940,home!$B$2:$E$405,3,FALSE)</f>
        <v>0.622</v>
      </c>
      <c r="G940" s="10">
        <f>VLOOKUP(C940,away!$B$2:$E$405,4,FALSE)</f>
        <v>1.1342000000000001</v>
      </c>
      <c r="H940" s="10">
        <f>VLOOKUP(A940,away!$A$2:$E$405,3,FALSE)</f>
        <v>1.3987000000000001</v>
      </c>
      <c r="I940" s="10">
        <f>VLOOKUP(C940,away!$B$2:$E$405,3,FALSE)</f>
        <v>0.88319999999999999</v>
      </c>
      <c r="J940" s="10">
        <f>VLOOKUP(B940,home!$B$2:$E$405,4,FALSE)</f>
        <v>0.54669999999999996</v>
      </c>
      <c r="K940" s="12">
        <f t="shared" si="1120"/>
        <v>1.1342585247200001</v>
      </c>
      <c r="L940" s="12">
        <f t="shared" si="1121"/>
        <v>0.6753559169279999</v>
      </c>
      <c r="M940" s="13">
        <f t="shared" si="1122"/>
        <v>0.16371724718757388</v>
      </c>
      <c r="N940" s="13">
        <f t="shared" si="1123"/>
        <v>0.18569768326619712</v>
      </c>
      <c r="O940" s="13">
        <f t="shared" si="1124"/>
        <v>0.11056741159129196</v>
      </c>
      <c r="P940" s="13">
        <f t="shared" si="1125"/>
        <v>0.12541202915364785</v>
      </c>
      <c r="Q940" s="13">
        <f t="shared" si="1126"/>
        <v>0.10531459013271934</v>
      </c>
      <c r="R940" s="13">
        <f t="shared" si="1127"/>
        <v>3.7336177818796272E-2</v>
      </c>
      <c r="S940" s="13">
        <f t="shared" si="1128"/>
        <v>2.4017287925711582E-2</v>
      </c>
      <c r="T940" s="13">
        <f t="shared" si="1129"/>
        <v>7.1124831584979148E-2</v>
      </c>
      <c r="U940" s="13">
        <f t="shared" si="1130"/>
        <v>4.2348877971431449E-2</v>
      </c>
      <c r="V940" s="13">
        <f t="shared" si="1131"/>
        <v>2.0442133314016067E-3</v>
      </c>
      <c r="W940" s="13">
        <f t="shared" si="1132"/>
        <v>3.9817990545143241E-2</v>
      </c>
      <c r="X940" s="13">
        <f t="shared" si="1133"/>
        <v>2.6891315514845641E-2</v>
      </c>
      <c r="Y940" s="13">
        <f t="shared" si="1134"/>
        <v>9.0806045234643647E-3</v>
      </c>
      <c r="Z940" s="13">
        <f t="shared" si="1135"/>
        <v>8.4050695351333363E-3</v>
      </c>
      <c r="AA940" s="13">
        <f t="shared" si="1136"/>
        <v>9.5335217710893552E-3</v>
      </c>
      <c r="AB940" s="13">
        <f t="shared" si="1137"/>
        <v>5.4067391697309088E-3</v>
      </c>
      <c r="AC940" s="13">
        <f t="shared" si="1138"/>
        <v>9.7870316932876139E-5</v>
      </c>
      <c r="AD940" s="13">
        <f t="shared" si="1139"/>
        <v>1.1290973803262281E-2</v>
      </c>
      <c r="AE940" s="13">
        <f t="shared" si="1140"/>
        <v>7.6254259659122234E-3</v>
      </c>
      <c r="AF940" s="13">
        <f t="shared" si="1141"/>
        <v>2.5749382725876145E-3</v>
      </c>
      <c r="AG940" s="13">
        <f t="shared" si="1142"/>
        <v>5.7966659937213618E-4</v>
      </c>
      <c r="AH940" s="13">
        <f t="shared" si="1143"/>
        <v>1.4191033606858929E-3</v>
      </c>
      <c r="AI940" s="13">
        <f t="shared" si="1144"/>
        <v>1.609630084316775E-3</v>
      </c>
      <c r="AJ940" s="13">
        <f t="shared" si="1145"/>
        <v>9.1286832239103753E-4</v>
      </c>
      <c r="AK940" s="13">
        <f t="shared" si="1146"/>
        <v>3.4514289220629327E-4</v>
      </c>
      <c r="AL940" s="13">
        <f t="shared" si="1147"/>
        <v>2.9988569320127731E-6</v>
      </c>
      <c r="AM940" s="13">
        <f t="shared" si="1148"/>
        <v>2.5613766577480867E-3</v>
      </c>
      <c r="AN940" s="13">
        <f t="shared" si="1149"/>
        <v>1.7298408812914346E-3</v>
      </c>
      <c r="AO940" s="13">
        <f t="shared" si="1150"/>
        <v>5.8412913726205813E-4</v>
      </c>
      <c r="AP940" s="13">
        <f t="shared" si="1151"/>
        <v>1.3149835636665959E-4</v>
      </c>
      <c r="AQ940" s="13">
        <f t="shared" si="1152"/>
        <v>2.2202048259632569E-5</v>
      </c>
      <c r="AR940" s="13">
        <f t="shared" si="1153"/>
        <v>1.9167997027432556E-4</v>
      </c>
      <c r="AS940" s="13">
        <f t="shared" si="1154"/>
        <v>2.1741464030172996E-4</v>
      </c>
      <c r="AT940" s="13">
        <f t="shared" si="1155"/>
        <v>1.2330220458058489E-4</v>
      </c>
      <c r="AU940" s="13">
        <f t="shared" si="1156"/>
        <v>4.6618858887432624E-5</v>
      </c>
      <c r="AV940" s="13">
        <f t="shared" si="1157"/>
        <v>1.321945952644731E-5</v>
      </c>
      <c r="AW940" s="13">
        <f t="shared" si="1158"/>
        <v>6.3811360990762246E-8</v>
      </c>
      <c r="AX940" s="13">
        <f t="shared" si="1159"/>
        <v>4.8421055151159838E-4</v>
      </c>
      <c r="AY940" s="13">
        <f t="shared" si="1160"/>
        <v>3.2701446100232804E-4</v>
      </c>
      <c r="AZ940" s="13">
        <f t="shared" si="1161"/>
        <v>1.1042557557947146E-4</v>
      </c>
      <c r="BA940" s="13">
        <f t="shared" si="1162"/>
        <v>2.4858855282592035E-5</v>
      </c>
      <c r="BB940" s="13">
        <f t="shared" si="1163"/>
        <v>4.1971437507888491E-6</v>
      </c>
      <c r="BC940" s="13">
        <f t="shared" si="1164"/>
        <v>5.6691317325852585E-7</v>
      </c>
      <c r="BD940" s="13">
        <f t="shared" si="1165"/>
        <v>2.1575367013558134E-5</v>
      </c>
      <c r="BE940" s="13">
        <f t="shared" si="1166"/>
        <v>2.4472043959091001E-5</v>
      </c>
      <c r="BF940" s="13">
        <f t="shared" si="1167"/>
        <v>1.3878812238960779E-5</v>
      </c>
      <c r="BG940" s="13">
        <f t="shared" si="1168"/>
        <v>5.2473870316765125E-6</v>
      </c>
      <c r="BH940" s="13">
        <f t="shared" si="1169"/>
        <v>1.4879733682960665E-6</v>
      </c>
      <c r="BI940" s="13">
        <f t="shared" si="1170"/>
        <v>3.3754929550922889E-7</v>
      </c>
      <c r="BJ940" s="14">
        <f t="shared" si="1171"/>
        <v>0.46597834078971095</v>
      </c>
      <c r="BK940" s="14">
        <f t="shared" si="1172"/>
        <v>0.31561866123320209</v>
      </c>
      <c r="BL940" s="14">
        <f t="shared" si="1173"/>
        <v>0.2101387072484176</v>
      </c>
      <c r="BM940" s="14">
        <f t="shared" si="1174"/>
        <v>0.27176868900659618</v>
      </c>
      <c r="BN940" s="14">
        <f t="shared" si="1175"/>
        <v>0.72804513915022651</v>
      </c>
    </row>
    <row r="941" spans="1:66" x14ac:dyDescent="0.25">
      <c r="A941" t="s">
        <v>196</v>
      </c>
      <c r="B941" t="s">
        <v>199</v>
      </c>
      <c r="C941" t="s">
        <v>204</v>
      </c>
      <c r="D941" s="11">
        <v>44451</v>
      </c>
      <c r="E941" s="10">
        <f>VLOOKUP(A941,home!$A$2:$E$405,3,FALSE)</f>
        <v>1.6077999999999999</v>
      </c>
      <c r="F941" s="10">
        <f>VLOOKUP(B941,home!$B$2:$E$405,3,FALSE)</f>
        <v>1.0975999999999999</v>
      </c>
      <c r="G941" s="10">
        <f>VLOOKUP(C941,away!$B$2:$E$405,4,FALSE)</f>
        <v>0.91469999999999996</v>
      </c>
      <c r="H941" s="10">
        <f>VLOOKUP(A941,away!$A$2:$E$405,3,FALSE)</f>
        <v>1.3987000000000001</v>
      </c>
      <c r="I941" s="10">
        <f>VLOOKUP(C941,away!$B$2:$E$405,3,FALSE)</f>
        <v>0.96730000000000005</v>
      </c>
      <c r="J941" s="10">
        <f>VLOOKUP(B941,home!$B$2:$E$405,4,FALSE)</f>
        <v>1.1355</v>
      </c>
      <c r="K941" s="12">
        <f t="shared" si="1120"/>
        <v>1.6141905548159998</v>
      </c>
      <c r="L941" s="12">
        <f t="shared" si="1121"/>
        <v>1.5362889301050002</v>
      </c>
      <c r="M941" s="13">
        <f t="shared" si="1122"/>
        <v>4.2831584843563468E-2</v>
      </c>
      <c r="N941" s="13">
        <f t="shared" si="1123"/>
        <v>6.9138339702280283E-2</v>
      </c>
      <c r="O941" s="13">
        <f t="shared" si="1124"/>
        <v>6.5801689654019654E-2</v>
      </c>
      <c r="P941" s="13">
        <f t="shared" si="1125"/>
        <v>0.10621646593045223</v>
      </c>
      <c r="Q941" s="13">
        <f t="shared" si="1126"/>
        <v>5.5801227461540447E-2</v>
      </c>
      <c r="R941" s="13">
        <f t="shared" si="1127"/>
        <v>5.0545203698837568E-2</v>
      </c>
      <c r="S941" s="13">
        <f t="shared" si="1128"/>
        <v>6.5850573099038162E-2</v>
      </c>
      <c r="T941" s="13">
        <f t="shared" si="1129"/>
        <v>8.5726808035435725E-2</v>
      </c>
      <c r="U941" s="13">
        <f t="shared" si="1130"/>
        <v>8.1589590401914353E-2</v>
      </c>
      <c r="V941" s="13">
        <f t="shared" si="1131"/>
        <v>1.8144489450486107E-2</v>
      </c>
      <c r="W941" s="13">
        <f t="shared" si="1132"/>
        <v>3.0024604771852592E-2</v>
      </c>
      <c r="X941" s="13">
        <f t="shared" si="1133"/>
        <v>4.6126467941774899E-2</v>
      </c>
      <c r="Y941" s="13">
        <f t="shared" si="1134"/>
        <v>3.5431791041895984E-2</v>
      </c>
      <c r="Z941" s="13">
        <f t="shared" si="1135"/>
        <v>2.5884012304142157E-2</v>
      </c>
      <c r="AA941" s="13">
        <f t="shared" si="1136"/>
        <v>4.1781728182087405E-2</v>
      </c>
      <c r="AB941" s="13">
        <f t="shared" si="1137"/>
        <v>3.3721835497707485E-2</v>
      </c>
      <c r="AC941" s="13">
        <f t="shared" si="1138"/>
        <v>2.8122405938602359E-3</v>
      </c>
      <c r="AD941" s="13">
        <f t="shared" si="1139"/>
        <v>1.2116358358701965E-2</v>
      </c>
      <c r="AE941" s="13">
        <f t="shared" si="1140"/>
        <v>1.8614227219659017E-2</v>
      </c>
      <c r="AF941" s="13">
        <f t="shared" si="1141"/>
        <v>1.4298415610010664E-2</v>
      </c>
      <c r="AG941" s="13">
        <f t="shared" si="1142"/>
        <v>7.3221658732333062E-3</v>
      </c>
      <c r="AH941" s="13">
        <f t="shared" si="1143"/>
        <v>9.9413303923888054E-3</v>
      </c>
      <c r="AI941" s="13">
        <f t="shared" si="1144"/>
        <v>1.6047201621699248E-2</v>
      </c>
      <c r="AJ941" s="13">
        <f t="shared" si="1145"/>
        <v>1.2951620644487464E-2</v>
      </c>
      <c r="AK941" s="13">
        <f t="shared" si="1146"/>
        <v>6.9687945712971922E-3</v>
      </c>
      <c r="AL941" s="13">
        <f t="shared" si="1147"/>
        <v>2.7895886488158106E-4</v>
      </c>
      <c r="AM941" s="13">
        <f t="shared" si="1148"/>
        <v>3.9116222442765148E-3</v>
      </c>
      <c r="AN941" s="13">
        <f t="shared" si="1149"/>
        <v>6.0093819526344863E-3</v>
      </c>
      <c r="AO941" s="13">
        <f t="shared" si="1150"/>
        <v>4.6160734853025673E-3</v>
      </c>
      <c r="AP941" s="13">
        <f t="shared" si="1151"/>
        <v>2.3638741986738471E-3</v>
      </c>
      <c r="AQ941" s="13">
        <f t="shared" si="1152"/>
        <v>9.0789844089586493E-4</v>
      </c>
      <c r="AR941" s="13">
        <f t="shared" si="1153"/>
        <v>3.0545511664686626E-3</v>
      </c>
      <c r="AS941" s="13">
        <f t="shared" si="1154"/>
        <v>4.9306276421159107E-3</v>
      </c>
      <c r="AT941" s="13">
        <f t="shared" si="1155"/>
        <v>3.9794862846090941E-3</v>
      </c>
      <c r="AU941" s="13">
        <f t="shared" si="1156"/>
        <v>2.1412163912119383E-3</v>
      </c>
      <c r="AV941" s="13">
        <f t="shared" si="1157"/>
        <v>8.640828186278779E-4</v>
      </c>
      <c r="AW941" s="13">
        <f t="shared" si="1158"/>
        <v>1.9216105277287888E-5</v>
      </c>
      <c r="AX941" s="13">
        <f t="shared" si="1159"/>
        <v>1.0523506134532208E-3</v>
      </c>
      <c r="AY941" s="13">
        <f t="shared" si="1160"/>
        <v>1.6167145980373889E-3</v>
      </c>
      <c r="AZ941" s="13">
        <f t="shared" si="1161"/>
        <v>1.2418703700519981E-3</v>
      </c>
      <c r="BA941" s="13">
        <f t="shared" si="1162"/>
        <v>6.3595723404542837E-4</v>
      </c>
      <c r="BB941" s="13">
        <f t="shared" si="1163"/>
        <v>2.4425351467104661E-4</v>
      </c>
      <c r="BC941" s="13">
        <f t="shared" si="1164"/>
        <v>7.504879414567361E-5</v>
      </c>
      <c r="BD941" s="13">
        <f t="shared" si="1165"/>
        <v>7.821121905808539E-4</v>
      </c>
      <c r="BE941" s="13">
        <f t="shared" si="1166"/>
        <v>1.2624781108420656E-3</v>
      </c>
      <c r="BF941" s="13">
        <f t="shared" si="1167"/>
        <v>1.0189401210916047E-3</v>
      </c>
      <c r="BG941" s="13">
        <f t="shared" si="1168"/>
        <v>5.482545064630465E-4</v>
      </c>
      <c r="BH941" s="13">
        <f t="shared" si="1169"/>
        <v>2.212468114919893E-4</v>
      </c>
      <c r="BI941" s="13">
        <f t="shared" si="1170"/>
        <v>7.142690267870494E-5</v>
      </c>
      <c r="BJ941" s="14">
        <f t="shared" si="1171"/>
        <v>0.39727545146257287</v>
      </c>
      <c r="BK941" s="14">
        <f t="shared" si="1172"/>
        <v>0.23775102738031917</v>
      </c>
      <c r="BL941" s="14">
        <f t="shared" si="1173"/>
        <v>0.33822341761062097</v>
      </c>
      <c r="BM941" s="14">
        <f t="shared" si="1174"/>
        <v>0.6072018989742014</v>
      </c>
      <c r="BN941" s="14">
        <f t="shared" si="1175"/>
        <v>0.39033451129069363</v>
      </c>
    </row>
    <row r="942" spans="1:66" x14ac:dyDescent="0.25">
      <c r="A942" t="s">
        <v>196</v>
      </c>
      <c r="B942" t="s">
        <v>300</v>
      </c>
      <c r="C942" t="s">
        <v>198</v>
      </c>
      <c r="D942" s="11">
        <v>44451</v>
      </c>
      <c r="E942" s="10">
        <f>VLOOKUP(A942,home!$A$2:$E$405,3,FALSE)</f>
        <v>1.6077999999999999</v>
      </c>
      <c r="F942" s="10">
        <f>VLOOKUP(B942,home!$B$2:$E$405,3,FALSE)</f>
        <v>0.76829999999999998</v>
      </c>
      <c r="G942" s="10">
        <f>VLOOKUP(C942,away!$B$2:$E$405,4,FALSE)</f>
        <v>1.6464000000000001</v>
      </c>
      <c r="H942" s="10">
        <f>VLOOKUP(A942,away!$A$2:$E$405,3,FALSE)</f>
        <v>1.3987000000000001</v>
      </c>
      <c r="I942" s="10">
        <f>VLOOKUP(C942,away!$B$2:$E$405,3,FALSE)</f>
        <v>0.96730000000000005</v>
      </c>
      <c r="J942" s="10">
        <f>VLOOKUP(B942,home!$B$2:$E$405,4,FALSE)</f>
        <v>1.0513999999999999</v>
      </c>
      <c r="K942" s="12">
        <f t="shared" si="1120"/>
        <v>2.0337530391359997</v>
      </c>
      <c r="L942" s="12">
        <f t="shared" si="1121"/>
        <v>1.4225047830140001</v>
      </c>
      <c r="M942" s="13">
        <f t="shared" si="1122"/>
        <v>3.154759812193831E-2</v>
      </c>
      <c r="N942" s="13">
        <f t="shared" si="1123"/>
        <v>6.4160023557933196E-2</v>
      </c>
      <c r="O942" s="13">
        <f t="shared" si="1124"/>
        <v>4.487660922106073E-2</v>
      </c>
      <c r="P942" s="13">
        <f t="shared" si="1125"/>
        <v>9.1267940389450894E-2</v>
      </c>
      <c r="Q942" s="13">
        <f t="shared" si="1126"/>
        <v>6.5242821450991986E-2</v>
      </c>
      <c r="R942" s="13">
        <f t="shared" si="1127"/>
        <v>3.1918595631204541E-2</v>
      </c>
      <c r="S942" s="13">
        <f t="shared" si="1128"/>
        <v>6.6010072389154129E-2</v>
      </c>
      <c r="T942" s="13">
        <f t="shared" si="1129"/>
        <v>9.2808225571364519E-2</v>
      </c>
      <c r="U942" s="13">
        <f t="shared" si="1130"/>
        <v>6.4914540869915272E-2</v>
      </c>
      <c r="V942" s="13">
        <f t="shared" si="1131"/>
        <v>2.1218742861114383E-2</v>
      </c>
      <c r="W942" s="13">
        <f t="shared" si="1132"/>
        <v>4.422926213592078E-2</v>
      </c>
      <c r="X942" s="13">
        <f t="shared" si="1133"/>
        <v>6.2916336937527323E-2</v>
      </c>
      <c r="Y942" s="13">
        <f t="shared" si="1134"/>
        <v>4.474939511167652E-2</v>
      </c>
      <c r="Z942" s="13">
        <f t="shared" si="1135"/>
        <v>1.5134784984159405E-2</v>
      </c>
      <c r="AA942" s="13">
        <f t="shared" si="1136"/>
        <v>3.0780414958204085E-2</v>
      </c>
      <c r="AB942" s="13">
        <f t="shared" si="1137"/>
        <v>3.1299881233557376E-2</v>
      </c>
      <c r="AC942" s="13">
        <f t="shared" si="1138"/>
        <v>3.8366450099900059E-3</v>
      </c>
      <c r="AD942" s="13">
        <f t="shared" si="1139"/>
        <v>2.2487849071917931E-2</v>
      </c>
      <c r="AE942" s="13">
        <f t="shared" si="1140"/>
        <v>3.1989072864500201E-2</v>
      </c>
      <c r="AF942" s="13">
        <f t="shared" si="1141"/>
        <v>2.2752304576967454E-2</v>
      </c>
      <c r="AG942" s="13">
        <f t="shared" si="1142"/>
        <v>1.0788420695109173E-2</v>
      </c>
      <c r="AH942" s="13">
        <f t="shared" si="1143"/>
        <v>5.3823260074638054E-3</v>
      </c>
      <c r="AI942" s="13">
        <f t="shared" si="1144"/>
        <v>1.0946321875300246E-2</v>
      </c>
      <c r="AJ942" s="13">
        <f t="shared" si="1145"/>
        <v>1.1131057690626377E-2</v>
      </c>
      <c r="AK942" s="13">
        <f t="shared" si="1146"/>
        <v>7.5459408023698452E-3</v>
      </c>
      <c r="AL942" s="13">
        <f t="shared" si="1147"/>
        <v>4.4398015559066922E-4</v>
      </c>
      <c r="AM942" s="13">
        <f t="shared" si="1148"/>
        <v>9.1469462787289492E-3</v>
      </c>
      <c r="AN942" s="13">
        <f t="shared" si="1149"/>
        <v>1.301157483146404E-2</v>
      </c>
      <c r="AO942" s="13">
        <f t="shared" si="1150"/>
        <v>9.2545137161510905E-3</v>
      </c>
      <c r="AP942" s="13">
        <f t="shared" si="1151"/>
        <v>4.3881966752311978E-3</v>
      </c>
      <c r="AQ942" s="13">
        <f t="shared" si="1152"/>
        <v>1.5605576898306277E-3</v>
      </c>
      <c r="AR942" s="13">
        <f t="shared" si="1153"/>
        <v>1.5312768978715818E-3</v>
      </c>
      <c r="AS942" s="13">
        <f t="shared" si="1154"/>
        <v>3.1142390448050754E-3</v>
      </c>
      <c r="AT942" s="13">
        <f t="shared" si="1155"/>
        <v>3.1667965609841575E-3</v>
      </c>
      <c r="AU942" s="13">
        <f t="shared" si="1156"/>
        <v>2.146827376742321E-3</v>
      </c>
      <c r="AV942" s="13">
        <f t="shared" si="1157"/>
        <v>1.0915291754875157E-3</v>
      </c>
      <c r="AW942" s="13">
        <f t="shared" si="1158"/>
        <v>3.56790275178665E-5</v>
      </c>
      <c r="AX942" s="13">
        <f t="shared" si="1159"/>
        <v>3.1004382988631218E-3</v>
      </c>
      <c r="AY942" s="13">
        <f t="shared" si="1160"/>
        <v>4.4103883095725806E-3</v>
      </c>
      <c r="AZ942" s="13">
        <f t="shared" si="1161"/>
        <v>3.1368992326580138E-3</v>
      </c>
      <c r="BA942" s="13">
        <f t="shared" si="1162"/>
        <v>1.4874180540963235E-3</v>
      </c>
      <c r="BB942" s="13">
        <f t="shared" si="1163"/>
        <v>5.289648240733492E-4</v>
      </c>
      <c r="BC942" s="13">
        <f t="shared" si="1164"/>
        <v>1.5049099845809965E-4</v>
      </c>
      <c r="BD942" s="13">
        <f t="shared" si="1165"/>
        <v>3.6304145189019381E-4</v>
      </c>
      <c r="BE942" s="13">
        <f t="shared" si="1166"/>
        <v>7.383366561140275E-4</v>
      </c>
      <c r="BF942" s="13">
        <f t="shared" si="1167"/>
        <v>7.5079720913870753E-4</v>
      </c>
      <c r="BG942" s="13">
        <f t="shared" si="1168"/>
        <v>5.0897870195355766E-4</v>
      </c>
      <c r="BH942" s="13">
        <f t="shared" si="1169"/>
        <v>2.5878424548838615E-4</v>
      </c>
      <c r="BI942" s="13">
        <f t="shared" si="1170"/>
        <v>1.0526064914850435E-4</v>
      </c>
      <c r="BJ942" s="14">
        <f t="shared" si="1171"/>
        <v>0.51230010088303668</v>
      </c>
      <c r="BK942" s="14">
        <f t="shared" si="1172"/>
        <v>0.21873536723681097</v>
      </c>
      <c r="BL942" s="14">
        <f t="shared" si="1173"/>
        <v>0.25257155625932626</v>
      </c>
      <c r="BM942" s="14">
        <f t="shared" si="1174"/>
        <v>0.66535351170869894</v>
      </c>
      <c r="BN942" s="14">
        <f t="shared" si="1175"/>
        <v>0.32901358837257966</v>
      </c>
    </row>
    <row r="943" spans="1:66" x14ac:dyDescent="0.25">
      <c r="A943" t="s">
        <v>32</v>
      </c>
      <c r="B943" t="s">
        <v>309</v>
      </c>
      <c r="C943" t="s">
        <v>311</v>
      </c>
      <c r="D943" s="11">
        <v>44451</v>
      </c>
      <c r="E943" s="10">
        <f>VLOOKUP(A943,home!$A$2:$E$405,3,FALSE)</f>
        <v>1.268</v>
      </c>
      <c r="F943" s="10">
        <f>VLOOKUP(B943,home!$B$2:$E$405,3,FALSE)</f>
        <v>1.1133999999999999</v>
      </c>
      <c r="G943" s="10">
        <f>VLOOKUP(C943,away!$B$2:$E$405,4,FALSE)</f>
        <v>1.1133999999999999</v>
      </c>
      <c r="H943" s="10">
        <f>VLOOKUP(A943,away!$A$2:$E$405,3,FALSE)</f>
        <v>1.1471</v>
      </c>
      <c r="I943" s="10">
        <f>VLOOKUP(C943,away!$B$2:$E$405,3,FALSE)</f>
        <v>1.0769</v>
      </c>
      <c r="J943" s="10">
        <f>VLOOKUP(B943,home!$B$2:$E$405,4,FALSE)</f>
        <v>1.1794</v>
      </c>
      <c r="K943" s="12">
        <f t="shared" si="1120"/>
        <v>1.5718883220799997</v>
      </c>
      <c r="L943" s="12">
        <f t="shared" si="1121"/>
        <v>1.4569269610060001</v>
      </c>
      <c r="M943" s="13">
        <f t="shared" si="1122"/>
        <v>4.8372912399967993E-2</v>
      </c>
      <c r="N943" s="13">
        <f t="shared" si="1123"/>
        <v>7.603681610650849E-2</v>
      </c>
      <c r="O943" s="13">
        <f t="shared" si="1124"/>
        <v>7.0475800257894822E-2</v>
      </c>
      <c r="P943" s="13">
        <f t="shared" si="1125"/>
        <v>0.11078008741462748</v>
      </c>
      <c r="Q943" s="13">
        <f t="shared" si="1126"/>
        <v>5.9760691642982589E-2</v>
      </c>
      <c r="R943" s="13">
        <f t="shared" si="1127"/>
        <v>5.1339046747100311E-2</v>
      </c>
      <c r="S943" s="13">
        <f t="shared" si="1128"/>
        <v>6.3425102804026315E-2</v>
      </c>
      <c r="T943" s="13">
        <f t="shared" si="1129"/>
        <v>8.7066962863027272E-2</v>
      </c>
      <c r="U943" s="13">
        <f t="shared" si="1130"/>
        <v>8.0699248048486161E-2</v>
      </c>
      <c r="V943" s="13">
        <f t="shared" si="1131"/>
        <v>1.6139056353632657E-2</v>
      </c>
      <c r="W943" s="13">
        <f t="shared" si="1132"/>
        <v>3.1312377771009391E-2</v>
      </c>
      <c r="X943" s="13">
        <f t="shared" si="1133"/>
        <v>4.5619847387788542E-2</v>
      </c>
      <c r="Y943" s="13">
        <f t="shared" si="1134"/>
        <v>3.3232392808124143E-2</v>
      </c>
      <c r="Z943" s="13">
        <f t="shared" si="1135"/>
        <v>2.4932413786065945E-2</v>
      </c>
      <c r="AA943" s="13">
        <f t="shared" si="1136"/>
        <v>3.9190970071583446E-2</v>
      </c>
      <c r="AB943" s="13">
        <f t="shared" si="1137"/>
        <v>3.0801914093254407E-2</v>
      </c>
      <c r="AC943" s="13">
        <f t="shared" si="1138"/>
        <v>2.3100300159493389E-3</v>
      </c>
      <c r="AD943" s="13">
        <f t="shared" si="1139"/>
        <v>1.2304890238701762E-2</v>
      </c>
      <c r="AE943" s="13">
        <f t="shared" si="1140"/>
        <v>1.7927326340984151E-2</v>
      </c>
      <c r="AF943" s="13">
        <f t="shared" si="1141"/>
        <v>1.3059402542466432E-2</v>
      </c>
      <c r="AG943" s="13">
        <f t="shared" si="1142"/>
        <v>6.3421985529165514E-3</v>
      </c>
      <c r="AH943" s="13">
        <f t="shared" si="1143"/>
        <v>9.0811764619692821E-3</v>
      </c>
      <c r="AI943" s="13">
        <f t="shared" si="1144"/>
        <v>1.4274595231317282E-2</v>
      </c>
      <c r="AJ943" s="13">
        <f t="shared" si="1145"/>
        <v>1.1219034773263248E-2</v>
      </c>
      <c r="AK943" s="13">
        <f t="shared" si="1146"/>
        <v>5.8783565817006464E-3</v>
      </c>
      <c r="AL943" s="13">
        <f t="shared" si="1147"/>
        <v>2.116104360071156E-4</v>
      </c>
      <c r="AM943" s="13">
        <f t="shared" si="1148"/>
        <v>3.8683826541382935E-3</v>
      </c>
      <c r="AN943" s="13">
        <f t="shared" si="1149"/>
        <v>5.6359509843020277E-3</v>
      </c>
      <c r="AO943" s="13">
        <f t="shared" si="1150"/>
        <v>4.1055844699689654E-3</v>
      </c>
      <c r="AP943" s="13">
        <f t="shared" si="1151"/>
        <v>1.9938455683284387E-3</v>
      </c>
      <c r="AQ943" s="13">
        <f t="shared" si="1152"/>
        <v>7.2622184114500769E-4</v>
      </c>
      <c r="AR943" s="13">
        <f t="shared" si="1153"/>
        <v>2.6461221650192247E-3</v>
      </c>
      <c r="AS943" s="13">
        <f t="shared" si="1154"/>
        <v>4.1594085299907647E-3</v>
      </c>
      <c r="AT943" s="13">
        <f t="shared" si="1155"/>
        <v>3.2690628475262116E-3</v>
      </c>
      <c r="AU943" s="13">
        <f t="shared" si="1156"/>
        <v>1.712867238057348E-3</v>
      </c>
      <c r="AV943" s="13">
        <f t="shared" si="1157"/>
        <v>6.7310900219394226E-4</v>
      </c>
      <c r="AW943" s="13">
        <f t="shared" si="1158"/>
        <v>1.3461518392362874E-5</v>
      </c>
      <c r="AX943" s="13">
        <f t="shared" si="1159"/>
        <v>1.0134442532294707E-3</v>
      </c>
      <c r="AY943" s="13">
        <f t="shared" si="1160"/>
        <v>1.4765142560066078E-3</v>
      </c>
      <c r="AZ943" s="13">
        <f t="shared" si="1161"/>
        <v>1.0755867139428715E-3</v>
      </c>
      <c r="BA943" s="13">
        <f t="shared" si="1162"/>
        <v>5.2235042748107266E-4</v>
      </c>
      <c r="BB943" s="13">
        <f t="shared" si="1163"/>
        <v>1.9025660522254591E-4</v>
      </c>
      <c r="BC943" s="13">
        <f t="shared" si="1164"/>
        <v>5.5437995531640405E-5</v>
      </c>
      <c r="BD943" s="13">
        <f t="shared" si="1165"/>
        <v>6.4253445405534752E-4</v>
      </c>
      <c r="BE943" s="13">
        <f t="shared" si="1166"/>
        <v>1.0099924048636488E-3</v>
      </c>
      <c r="BF943" s="13">
        <f t="shared" si="1167"/>
        <v>7.9379763329733249E-4</v>
      </c>
      <c r="BG943" s="13">
        <f t="shared" si="1168"/>
        <v>4.1592040995827307E-4</v>
      </c>
      <c r="BH943" s="13">
        <f t="shared" si="1169"/>
        <v>1.634451088320339E-4</v>
      </c>
      <c r="BI943" s="13">
        <f t="shared" si="1170"/>
        <v>5.1383491574833708E-5</v>
      </c>
      <c r="BJ943" s="14">
        <f t="shared" si="1171"/>
        <v>0.40332648202380622</v>
      </c>
      <c r="BK943" s="14">
        <f t="shared" si="1172"/>
        <v>0.24271531368021751</v>
      </c>
      <c r="BL943" s="14">
        <f t="shared" si="1173"/>
        <v>0.32849778555193854</v>
      </c>
      <c r="BM943" s="14">
        <f t="shared" si="1174"/>
        <v>0.58124358773533236</v>
      </c>
      <c r="BN943" s="14">
        <f t="shared" si="1175"/>
        <v>0.4167653545690817</v>
      </c>
    </row>
    <row r="944" spans="1:66" x14ac:dyDescent="0.25">
      <c r="A944" t="s">
        <v>32</v>
      </c>
      <c r="B944" t="s">
        <v>212</v>
      </c>
      <c r="C944" t="s">
        <v>330</v>
      </c>
      <c r="D944" s="11">
        <v>44451</v>
      </c>
      <c r="E944" s="10">
        <f>VLOOKUP(A944,home!$A$2:$E$405,3,FALSE)</f>
        <v>1.268</v>
      </c>
      <c r="F944" s="10">
        <f>VLOOKUP(B944,home!$B$2:$E$405,3,FALSE)</f>
        <v>0.78859999999999997</v>
      </c>
      <c r="G944" s="10">
        <f>VLOOKUP(C944,away!$B$2:$E$405,4,FALSE)</f>
        <v>1.1133999999999999</v>
      </c>
      <c r="H944" s="10">
        <f>VLOOKUP(A944,away!$A$2:$E$405,3,FALSE)</f>
        <v>1.1471</v>
      </c>
      <c r="I944" s="10">
        <f>VLOOKUP(C944,away!$B$2:$E$405,3,FALSE)</f>
        <v>0.71789999999999998</v>
      </c>
      <c r="J944" s="10">
        <f>VLOOKUP(B944,home!$B$2:$E$405,4,FALSE)</f>
        <v>1.1282000000000001</v>
      </c>
      <c r="K944" s="12">
        <f t="shared" si="1120"/>
        <v>1.11333854032</v>
      </c>
      <c r="L944" s="12">
        <f t="shared" si="1121"/>
        <v>0.92907618613800003</v>
      </c>
      <c r="M944" s="13">
        <f t="shared" si="1122"/>
        <v>0.12971510589747395</v>
      </c>
      <c r="N944" s="13">
        <f t="shared" si="1123"/>
        <v>0.14441682665734784</v>
      </c>
      <c r="O944" s="13">
        <f t="shared" si="1124"/>
        <v>0.12051521587171188</v>
      </c>
      <c r="P944" s="13">
        <f t="shared" si="1125"/>
        <v>0.13417423452496138</v>
      </c>
      <c r="Q944" s="13">
        <f t="shared" si="1126"/>
        <v>8.0392409494169093E-2</v>
      </c>
      <c r="R944" s="13">
        <f t="shared" si="1127"/>
        <v>5.5983908566843904E-2</v>
      </c>
      <c r="S944" s="13">
        <f t="shared" si="1128"/>
        <v>3.4696662901752925E-2</v>
      </c>
      <c r="T944" s="13">
        <f t="shared" si="1129"/>
        <v>7.4690673207286951E-2</v>
      </c>
      <c r="U944" s="13">
        <f t="shared" si="1130"/>
        <v>6.2329043045218337E-2</v>
      </c>
      <c r="V944" s="13">
        <f t="shared" si="1131"/>
        <v>3.9877118510373757E-3</v>
      </c>
      <c r="W944" s="13">
        <f t="shared" si="1132"/>
        <v>2.9834655946348633E-2</v>
      </c>
      <c r="X944" s="13">
        <f t="shared" si="1133"/>
        <v>2.7718668361372989E-2</v>
      </c>
      <c r="Y944" s="13">
        <f t="shared" si="1134"/>
        <v>1.2876377343004231E-2</v>
      </c>
      <c r="Z944" s="13">
        <f t="shared" si="1135"/>
        <v>1.7337772085460619E-2</v>
      </c>
      <c r="AA944" s="13">
        <f t="shared" si="1136"/>
        <v>1.9302809866027566E-2</v>
      </c>
      <c r="AB944" s="13">
        <f t="shared" si="1137"/>
        <v>1.0745281080158816E-2</v>
      </c>
      <c r="AC944" s="13">
        <f t="shared" si="1138"/>
        <v>2.5779967058248582E-4</v>
      </c>
      <c r="AD944" s="13">
        <f t="shared" si="1139"/>
        <v>8.3040180755642994E-3</v>
      </c>
      <c r="AE944" s="13">
        <f t="shared" si="1140"/>
        <v>7.7150654432662936E-3</v>
      </c>
      <c r="AF944" s="13">
        <f t="shared" si="1141"/>
        <v>3.5839417889174624E-3</v>
      </c>
      <c r="AG944" s="13">
        <f t="shared" si="1142"/>
        <v>1.1099183228626794E-3</v>
      </c>
      <c r="AH944" s="13">
        <f t="shared" si="1143"/>
        <v>4.0270277913224076E-3</v>
      </c>
      <c r="AI944" s="13">
        <f t="shared" si="1144"/>
        <v>4.4834452430189626E-3</v>
      </c>
      <c r="AJ944" s="13">
        <f t="shared" si="1145"/>
        <v>2.4957961912336906E-3</v>
      </c>
      <c r="AK944" s="13">
        <f t="shared" si="1146"/>
        <v>9.2622202949477726E-4</v>
      </c>
      <c r="AL944" s="13">
        <f t="shared" si="1147"/>
        <v>1.0666475032917767E-5</v>
      </c>
      <c r="AM944" s="13">
        <f t="shared" si="1148"/>
        <v>1.8490366726079304E-3</v>
      </c>
      <c r="AN944" s="13">
        <f t="shared" si="1149"/>
        <v>1.7178959398158737E-3</v>
      </c>
      <c r="AO944" s="13">
        <f t="shared" si="1150"/>
        <v>7.9802810397304339E-4</v>
      </c>
      <c r="AP944" s="13">
        <f t="shared" si="1151"/>
        <v>2.4714296909007154E-4</v>
      </c>
      <c r="AQ944" s="13">
        <f t="shared" si="1152"/>
        <v>5.7403661788256322E-5</v>
      </c>
      <c r="AR944" s="13">
        <f t="shared" si="1153"/>
        <v>7.4828312436671124E-4</v>
      </c>
      <c r="AS944" s="13">
        <f t="shared" si="1154"/>
        <v>8.330924414285233E-4</v>
      </c>
      <c r="AT944" s="13">
        <f t="shared" si="1155"/>
        <v>4.637569613458288E-4</v>
      </c>
      <c r="AU944" s="13">
        <f t="shared" si="1156"/>
        <v>1.7210616613600119E-4</v>
      </c>
      <c r="AV944" s="13">
        <f t="shared" si="1157"/>
        <v>4.7903106946481746E-5</v>
      </c>
      <c r="AW944" s="13">
        <f t="shared" si="1158"/>
        <v>3.0647636790029399E-7</v>
      </c>
      <c r="AX944" s="13">
        <f t="shared" si="1159"/>
        <v>3.4310063167991046E-4</v>
      </c>
      <c r="AY944" s="13">
        <f t="shared" si="1160"/>
        <v>3.1876662634270985E-4</v>
      </c>
      <c r="AZ944" s="13">
        <f t="shared" si="1161"/>
        <v>1.4807924073528087E-4</v>
      </c>
      <c r="BA944" s="13">
        <f t="shared" si="1162"/>
        <v>4.5858965409515182E-5</v>
      </c>
      <c r="BB944" s="13">
        <f t="shared" si="1163"/>
        <v>1.0651618170726708E-5</v>
      </c>
      <c r="BC944" s="13">
        <f t="shared" si="1164"/>
        <v>1.9792329572513982E-6</v>
      </c>
      <c r="BD944" s="13">
        <f t="shared" si="1165"/>
        <v>1.1586867188967512E-4</v>
      </c>
      <c r="BE944" s="13">
        <f t="shared" si="1166"/>
        <v>1.2900105803046792E-4</v>
      </c>
      <c r="BF944" s="13">
        <f t="shared" si="1167"/>
        <v>7.1810924823688407E-5</v>
      </c>
      <c r="BG944" s="13">
        <f t="shared" si="1168"/>
        <v>2.6649956740744824E-5</v>
      </c>
      <c r="BH944" s="13">
        <f t="shared" si="1169"/>
        <v>7.4176059843329979E-6</v>
      </c>
      <c r="BI944" s="13">
        <f t="shared" si="1170"/>
        <v>1.6516613238532391E-6</v>
      </c>
      <c r="BJ944" s="14">
        <f t="shared" si="1171"/>
        <v>0.39618049830271107</v>
      </c>
      <c r="BK944" s="14">
        <f t="shared" si="1172"/>
        <v>0.30316094794718373</v>
      </c>
      <c r="BL944" s="14">
        <f t="shared" si="1173"/>
        <v>0.28342629136404662</v>
      </c>
      <c r="BM944" s="14">
        <f t="shared" si="1174"/>
        <v>0.33458934853691918</v>
      </c>
      <c r="BN944" s="14">
        <f t="shared" si="1175"/>
        <v>0.66519770101250808</v>
      </c>
    </row>
    <row r="945" spans="1:66" x14ac:dyDescent="0.25">
      <c r="A945" t="s">
        <v>32</v>
      </c>
      <c r="B945" t="s">
        <v>312</v>
      </c>
      <c r="C945" t="s">
        <v>508</v>
      </c>
      <c r="D945" s="11">
        <v>44451</v>
      </c>
      <c r="E945" s="10">
        <f>VLOOKUP(A945,home!$A$2:$E$405,3,FALSE)</f>
        <v>1.268</v>
      </c>
      <c r="F945" s="10">
        <f>VLOOKUP(B945,home!$B$2:$E$405,3,FALSE)</f>
        <v>0.60309999999999997</v>
      </c>
      <c r="G945" s="10" t="e">
        <f>VLOOKUP(C945,away!$B$2:$E$405,4,FALSE)</f>
        <v>#N/A</v>
      </c>
      <c r="H945" s="10">
        <f>VLOOKUP(A945,away!$A$2:$E$405,3,FALSE)</f>
        <v>1.1471</v>
      </c>
      <c r="I945" s="10" t="e">
        <f>VLOOKUP(C945,away!$B$2:$E$405,3,FALSE)</f>
        <v>#N/A</v>
      </c>
      <c r="J945" s="10">
        <f>VLOOKUP(B945,home!$B$2:$E$405,4,FALSE)</f>
        <v>1.0256000000000001</v>
      </c>
      <c r="K945" s="12" t="e">
        <f t="shared" si="1120"/>
        <v>#N/A</v>
      </c>
      <c r="L945" s="12" t="e">
        <f t="shared" si="1121"/>
        <v>#N/A</v>
      </c>
      <c r="M945" s="13" t="e">
        <f t="shared" si="1122"/>
        <v>#N/A</v>
      </c>
      <c r="N945" s="13" t="e">
        <f t="shared" si="1123"/>
        <v>#N/A</v>
      </c>
      <c r="O945" s="13" t="e">
        <f t="shared" si="1124"/>
        <v>#N/A</v>
      </c>
      <c r="P945" s="13" t="e">
        <f t="shared" si="1125"/>
        <v>#N/A</v>
      </c>
      <c r="Q945" s="13" t="e">
        <f t="shared" si="1126"/>
        <v>#N/A</v>
      </c>
      <c r="R945" s="13" t="e">
        <f t="shared" si="1127"/>
        <v>#N/A</v>
      </c>
      <c r="S945" s="13" t="e">
        <f t="shared" si="1128"/>
        <v>#N/A</v>
      </c>
      <c r="T945" s="13" t="e">
        <f t="shared" si="1129"/>
        <v>#N/A</v>
      </c>
      <c r="U945" s="13" t="e">
        <f t="shared" si="1130"/>
        <v>#N/A</v>
      </c>
      <c r="V945" s="13" t="e">
        <f t="shared" si="1131"/>
        <v>#N/A</v>
      </c>
      <c r="W945" s="13" t="e">
        <f t="shared" si="1132"/>
        <v>#N/A</v>
      </c>
      <c r="X945" s="13" t="e">
        <f t="shared" si="1133"/>
        <v>#N/A</v>
      </c>
      <c r="Y945" s="13" t="e">
        <f t="shared" si="1134"/>
        <v>#N/A</v>
      </c>
      <c r="Z945" s="13" t="e">
        <f t="shared" si="1135"/>
        <v>#N/A</v>
      </c>
      <c r="AA945" s="13" t="e">
        <f t="shared" si="1136"/>
        <v>#N/A</v>
      </c>
      <c r="AB945" s="13" t="e">
        <f t="shared" si="1137"/>
        <v>#N/A</v>
      </c>
      <c r="AC945" s="13" t="e">
        <f t="shared" si="1138"/>
        <v>#N/A</v>
      </c>
      <c r="AD945" s="13" t="e">
        <f t="shared" si="1139"/>
        <v>#N/A</v>
      </c>
      <c r="AE945" s="13" t="e">
        <f t="shared" si="1140"/>
        <v>#N/A</v>
      </c>
      <c r="AF945" s="13" t="e">
        <f t="shared" si="1141"/>
        <v>#N/A</v>
      </c>
      <c r="AG945" s="13" t="e">
        <f t="shared" si="1142"/>
        <v>#N/A</v>
      </c>
      <c r="AH945" s="13" t="e">
        <f t="shared" si="1143"/>
        <v>#N/A</v>
      </c>
      <c r="AI945" s="13" t="e">
        <f t="shared" si="1144"/>
        <v>#N/A</v>
      </c>
      <c r="AJ945" s="13" t="e">
        <f t="shared" si="1145"/>
        <v>#N/A</v>
      </c>
      <c r="AK945" s="13" t="e">
        <f t="shared" si="1146"/>
        <v>#N/A</v>
      </c>
      <c r="AL945" s="13" t="e">
        <f t="shared" si="1147"/>
        <v>#N/A</v>
      </c>
      <c r="AM945" s="13" t="e">
        <f t="shared" si="1148"/>
        <v>#N/A</v>
      </c>
      <c r="AN945" s="13" t="e">
        <f t="shared" si="1149"/>
        <v>#N/A</v>
      </c>
      <c r="AO945" s="13" t="e">
        <f t="shared" si="1150"/>
        <v>#N/A</v>
      </c>
      <c r="AP945" s="13" t="e">
        <f t="shared" si="1151"/>
        <v>#N/A</v>
      </c>
      <c r="AQ945" s="13" t="e">
        <f t="shared" si="1152"/>
        <v>#N/A</v>
      </c>
      <c r="AR945" s="13" t="e">
        <f t="shared" si="1153"/>
        <v>#N/A</v>
      </c>
      <c r="AS945" s="13" t="e">
        <f t="shared" si="1154"/>
        <v>#N/A</v>
      </c>
      <c r="AT945" s="13" t="e">
        <f t="shared" si="1155"/>
        <v>#N/A</v>
      </c>
      <c r="AU945" s="13" t="e">
        <f t="shared" si="1156"/>
        <v>#N/A</v>
      </c>
      <c r="AV945" s="13" t="e">
        <f t="shared" si="1157"/>
        <v>#N/A</v>
      </c>
      <c r="AW945" s="13" t="e">
        <f t="shared" si="1158"/>
        <v>#N/A</v>
      </c>
      <c r="AX945" s="13" t="e">
        <f t="shared" si="1159"/>
        <v>#N/A</v>
      </c>
      <c r="AY945" s="13" t="e">
        <f t="shared" si="1160"/>
        <v>#N/A</v>
      </c>
      <c r="AZ945" s="13" t="e">
        <f t="shared" si="1161"/>
        <v>#N/A</v>
      </c>
      <c r="BA945" s="13" t="e">
        <f t="shared" si="1162"/>
        <v>#N/A</v>
      </c>
      <c r="BB945" s="13" t="e">
        <f t="shared" si="1163"/>
        <v>#N/A</v>
      </c>
      <c r="BC945" s="13" t="e">
        <f t="shared" si="1164"/>
        <v>#N/A</v>
      </c>
      <c r="BD945" s="13" t="e">
        <f t="shared" si="1165"/>
        <v>#N/A</v>
      </c>
      <c r="BE945" s="13" t="e">
        <f t="shared" si="1166"/>
        <v>#N/A</v>
      </c>
      <c r="BF945" s="13" t="e">
        <f t="shared" si="1167"/>
        <v>#N/A</v>
      </c>
      <c r="BG945" s="13" t="e">
        <f t="shared" si="1168"/>
        <v>#N/A</v>
      </c>
      <c r="BH945" s="13" t="e">
        <f t="shared" si="1169"/>
        <v>#N/A</v>
      </c>
      <c r="BI945" s="13" t="e">
        <f t="shared" si="1170"/>
        <v>#N/A</v>
      </c>
      <c r="BJ945" s="14" t="e">
        <f t="shared" si="1171"/>
        <v>#N/A</v>
      </c>
      <c r="BK945" s="14" t="e">
        <f t="shared" si="1172"/>
        <v>#N/A</v>
      </c>
      <c r="BL945" s="14" t="e">
        <f t="shared" si="1173"/>
        <v>#N/A</v>
      </c>
      <c r="BM945" s="14" t="e">
        <f t="shared" si="1174"/>
        <v>#N/A</v>
      </c>
      <c r="BN945" s="14" t="e">
        <f t="shared" si="1175"/>
        <v>#N/A</v>
      </c>
    </row>
    <row r="946" spans="1:66" x14ac:dyDescent="0.25">
      <c r="A946" t="s">
        <v>32</v>
      </c>
      <c r="B946" t="s">
        <v>209</v>
      </c>
      <c r="C946" t="s">
        <v>331</v>
      </c>
      <c r="D946" s="11">
        <v>44451</v>
      </c>
      <c r="E946" s="10">
        <f>VLOOKUP(A946,home!$A$2:$E$405,3,FALSE)</f>
        <v>1.268</v>
      </c>
      <c r="F946" s="10">
        <f>VLOOKUP(B946,home!$B$2:$E$405,3,FALSE)</f>
        <v>0.97419999999999995</v>
      </c>
      <c r="G946" s="10">
        <f>VLOOKUP(C946,away!$B$2:$E$405,4,FALSE)</f>
        <v>0.78859999999999997</v>
      </c>
      <c r="H946" s="10">
        <f>VLOOKUP(A946,away!$A$2:$E$405,3,FALSE)</f>
        <v>1.1471</v>
      </c>
      <c r="I946" s="10">
        <f>VLOOKUP(C946,away!$B$2:$E$405,3,FALSE)</f>
        <v>0.51280000000000003</v>
      </c>
      <c r="J946" s="10">
        <f>VLOOKUP(B946,home!$B$2:$E$405,4,FALSE)</f>
        <v>1.3846000000000001</v>
      </c>
      <c r="K946" s="12">
        <f t="shared" si="1120"/>
        <v>0.97414622415999985</v>
      </c>
      <c r="L946" s="12">
        <f t="shared" si="1121"/>
        <v>0.8144672456480001</v>
      </c>
      <c r="M946" s="13">
        <f t="shared" si="1122"/>
        <v>0.16719182554496739</v>
      </c>
      <c r="N946" s="13">
        <f t="shared" si="1123"/>
        <v>0.1628692855650474</v>
      </c>
      <c r="O946" s="13">
        <f t="shared" si="1124"/>
        <v>0.13617226564647056</v>
      </c>
      <c r="P946" s="13">
        <f t="shared" si="1125"/>
        <v>0.13265169841482174</v>
      </c>
      <c r="Q946" s="13">
        <f t="shared" si="1126"/>
        <v>7.9329249782413847E-2</v>
      </c>
      <c r="R946" s="13">
        <f t="shared" si="1127"/>
        <v>5.5453925067364324E-2</v>
      </c>
      <c r="S946" s="13">
        <f t="shared" si="1128"/>
        <v>2.631180237876541E-2</v>
      </c>
      <c r="T946" s="13">
        <f t="shared" si="1129"/>
        <v>6.4611075569604812E-2</v>
      </c>
      <c r="U946" s="13">
        <f t="shared" si="1130"/>
        <v>5.4020231719224522E-2</v>
      </c>
      <c r="V946" s="13">
        <f t="shared" si="1131"/>
        <v>2.319561353168641E-3</v>
      </c>
      <c r="W946" s="13">
        <f t="shared" si="1132"/>
        <v>2.5759429713661318E-2</v>
      </c>
      <c r="X946" s="13">
        <f t="shared" si="1133"/>
        <v>2.0980211768348987E-2</v>
      </c>
      <c r="Y946" s="13">
        <f t="shared" si="1134"/>
        <v>8.5438476460394774E-3</v>
      </c>
      <c r="Z946" s="13">
        <f t="shared" si="1135"/>
        <v>1.5055135203328936E-2</v>
      </c>
      <c r="AA946" s="13">
        <f t="shared" si="1136"/>
        <v>1.4665903112541175E-2</v>
      </c>
      <c r="AB946" s="13">
        <f t="shared" si="1137"/>
        <v>7.1433670704891868E-3</v>
      </c>
      <c r="AC946" s="13">
        <f t="shared" si="1138"/>
        <v>1.1502272616807971E-4</v>
      </c>
      <c r="AD946" s="13">
        <f t="shared" si="1139"/>
        <v>6.2733627980195179E-3</v>
      </c>
      <c r="AE946" s="13">
        <f t="shared" si="1140"/>
        <v>5.1094485190535882E-3</v>
      </c>
      <c r="AF946" s="13">
        <f t="shared" si="1141"/>
        <v>2.0807392310469145E-3</v>
      </c>
      <c r="AG946" s="13">
        <f t="shared" si="1142"/>
        <v>5.6489798347417273E-4</v>
      </c>
      <c r="AH946" s="13">
        <f t="shared" si="1143"/>
        <v>3.0654786254783904E-3</v>
      </c>
      <c r="AI946" s="13">
        <f t="shared" si="1144"/>
        <v>2.9862244282529604E-3</v>
      </c>
      <c r="AJ946" s="13">
        <f t="shared" si="1145"/>
        <v>1.4545096256384877E-3</v>
      </c>
      <c r="AK946" s="13">
        <f t="shared" si="1146"/>
        <v>4.7230168660670265E-4</v>
      </c>
      <c r="AL946" s="13">
        <f t="shared" si="1147"/>
        <v>3.6504081303652036E-6</v>
      </c>
      <c r="AM946" s="13">
        <f t="shared" si="1148"/>
        <v>1.2222345364953054E-3</v>
      </c>
      <c r="AN946" s="13">
        <f t="shared" si="1149"/>
        <v>9.9546999647519155E-4</v>
      </c>
      <c r="AO946" s="13">
        <f t="shared" si="1150"/>
        <v>4.0538885307718671E-4</v>
      </c>
      <c r="AP946" s="13">
        <f t="shared" si="1151"/>
        <v>1.1005864752739269E-4</v>
      </c>
      <c r="AQ946" s="13">
        <f t="shared" si="1152"/>
        <v>2.2409790877844898E-5</v>
      </c>
      <c r="AR946" s="13">
        <f t="shared" si="1153"/>
        <v>4.9934638653724049E-4</v>
      </c>
      <c r="AS946" s="13">
        <f t="shared" si="1154"/>
        <v>4.8643639699319264E-4</v>
      </c>
      <c r="AT946" s="13">
        <f t="shared" si="1155"/>
        <v>2.3693008971245664E-4</v>
      </c>
      <c r="AU946" s="13">
        <f t="shared" si="1156"/>
        <v>7.6934850761093239E-5</v>
      </c>
      <c r="AV946" s="13">
        <f t="shared" si="1157"/>
        <v>1.8736448593808013E-5</v>
      </c>
      <c r="AW946" s="13">
        <f t="shared" si="1158"/>
        <v>8.0451972660386527E-8</v>
      </c>
      <c r="AX946" s="13">
        <f t="shared" si="1159"/>
        <v>1.984391931274748E-4</v>
      </c>
      <c r="AY946" s="13">
        <f t="shared" si="1160"/>
        <v>1.6162222305514596E-4</v>
      </c>
      <c r="AZ946" s="13">
        <f t="shared" si="1161"/>
        <v>6.5818003423615706E-5</v>
      </c>
      <c r="BA946" s="13">
        <f t="shared" si="1162"/>
        <v>1.7868869320827643E-5</v>
      </c>
      <c r="BB946" s="13">
        <f t="shared" si="1163"/>
        <v>3.6384021946446347E-6</v>
      </c>
      <c r="BC946" s="13">
        <f t="shared" si="1164"/>
        <v>5.9267188280637105E-7</v>
      </c>
      <c r="BD946" s="13">
        <f t="shared" si="1165"/>
        <v>6.7783546011211286E-5</v>
      </c>
      <c r="BE946" s="13">
        <f t="shared" si="1166"/>
        <v>6.6031085406997099E-5</v>
      </c>
      <c r="BF946" s="13">
        <f t="shared" si="1167"/>
        <v>3.2161966263206342E-5</v>
      </c>
      <c r="BG946" s="13">
        <f t="shared" si="1168"/>
        <v>1.0443485998954588E-5</v>
      </c>
      <c r="BH946" s="13">
        <f t="shared" si="1169"/>
        <v>2.5433706132373586E-6</v>
      </c>
      <c r="BI946" s="13">
        <f t="shared" si="1170"/>
        <v>4.9552297590493535E-7</v>
      </c>
      <c r="BJ946" s="14">
        <f t="shared" si="1171"/>
        <v>0.3793250897641674</v>
      </c>
      <c r="BK946" s="14">
        <f t="shared" si="1172"/>
        <v>0.3287551830490768</v>
      </c>
      <c r="BL946" s="14">
        <f t="shared" si="1173"/>
        <v>0.27693205013193367</v>
      </c>
      <c r="BM946" s="14">
        <f t="shared" si="1174"/>
        <v>0.26623766635633905</v>
      </c>
      <c r="BN946" s="14">
        <f t="shared" si="1175"/>
        <v>0.73366825002108527</v>
      </c>
    </row>
    <row r="947" spans="1:66" x14ac:dyDescent="0.25">
      <c r="A947" t="s">
        <v>213</v>
      </c>
      <c r="B947" t="s">
        <v>225</v>
      </c>
      <c r="C947" t="s">
        <v>218</v>
      </c>
      <c r="D947" s="11">
        <v>44451</v>
      </c>
      <c r="E947" s="10">
        <f>VLOOKUP(A947,home!$A$2:$E$405,3,FALSE)</f>
        <v>1.2675000000000001</v>
      </c>
      <c r="F947" s="10">
        <f>VLOOKUP(B947,home!$B$2:$E$405,3,FALSE)</f>
        <v>2.0301</v>
      </c>
      <c r="G947" s="10">
        <f>VLOOKUP(C947,away!$B$2:$E$405,4,FALSE)</f>
        <v>0.58130000000000004</v>
      </c>
      <c r="H947" s="10">
        <f>VLOOKUP(A947,away!$A$2:$E$405,3,FALSE)</f>
        <v>1.1535</v>
      </c>
      <c r="I947" s="10">
        <f>VLOOKUP(C947,away!$B$2:$E$405,3,FALSE)</f>
        <v>1.2319</v>
      </c>
      <c r="J947" s="10">
        <f>VLOOKUP(B947,home!$B$2:$E$405,4,FALSE)</f>
        <v>0.9022</v>
      </c>
      <c r="K947" s="12">
        <f t="shared" si="1120"/>
        <v>1.4957731122750002</v>
      </c>
      <c r="L947" s="12">
        <f t="shared" si="1121"/>
        <v>1.28202317763</v>
      </c>
      <c r="M947" s="13">
        <f t="shared" si="1122"/>
        <v>6.2175373013047215E-2</v>
      </c>
      <c r="N947" s="13">
        <f t="shared" si="1123"/>
        <v>9.3000251198584669E-2</v>
      </c>
      <c r="O947" s="13">
        <f t="shared" si="1124"/>
        <v>7.9710269280517332E-2</v>
      </c>
      <c r="P947" s="13">
        <f t="shared" si="1125"/>
        <v>0.11922847756199773</v>
      </c>
      <c r="Q947" s="13">
        <f t="shared" si="1126"/>
        <v>6.9553637588831929E-2</v>
      </c>
      <c r="R947" s="13">
        <f t="shared" si="1127"/>
        <v>5.1095206356375912E-2</v>
      </c>
      <c r="S947" s="13">
        <f t="shared" si="1128"/>
        <v>5.7158603048383667E-2</v>
      </c>
      <c r="T947" s="13">
        <f t="shared" si="1129"/>
        <v>8.9169375477359702E-2</v>
      </c>
      <c r="U947" s="13">
        <f t="shared" si="1130"/>
        <v>7.6426835834009763E-2</v>
      </c>
      <c r="V947" s="13">
        <f t="shared" si="1131"/>
        <v>1.2178693357862064E-2</v>
      </c>
      <c r="W947" s="13">
        <f t="shared" si="1132"/>
        <v>3.4678820322098194E-2</v>
      </c>
      <c r="X947" s="13">
        <f t="shared" si="1133"/>
        <v>4.4459051425796148E-2</v>
      </c>
      <c r="Y947" s="13">
        <f t="shared" si="1134"/>
        <v>2.8498767191657389E-2</v>
      </c>
      <c r="Z947" s="13">
        <f t="shared" si="1135"/>
        <v>2.1835079604887207E-2</v>
      </c>
      <c r="AA947" s="13">
        <f t="shared" si="1136"/>
        <v>3.2660324977374512E-2</v>
      </c>
      <c r="AB947" s="13">
        <f t="shared" si="1137"/>
        <v>2.4426217969660206E-2</v>
      </c>
      <c r="AC947" s="13">
        <f t="shared" si="1138"/>
        <v>1.4596284241909594E-3</v>
      </c>
      <c r="AD947" s="13">
        <f t="shared" si="1139"/>
        <v>1.2967911750802582E-2</v>
      </c>
      <c r="AE947" s="13">
        <f t="shared" si="1140"/>
        <v>1.6625163429989341E-2</v>
      </c>
      <c r="AF947" s="13">
        <f t="shared" si="1141"/>
        <v>1.0656922424566506E-2</v>
      </c>
      <c r="AG947" s="13">
        <f t="shared" si="1142"/>
        <v>4.5541405168330511E-3</v>
      </c>
      <c r="AH947" s="13">
        <f t="shared" si="1143"/>
        <v>6.9982695347153741E-3</v>
      </c>
      <c r="AI947" s="13">
        <f t="shared" si="1144"/>
        <v>1.0467823402480531E-2</v>
      </c>
      <c r="AJ947" s="13">
        <f t="shared" si="1145"/>
        <v>7.828744394736695E-3</v>
      </c>
      <c r="AK947" s="13">
        <f t="shared" si="1146"/>
        <v>3.9033417895069237E-3</v>
      </c>
      <c r="AL947" s="13">
        <f t="shared" si="1147"/>
        <v>1.1196026104161E-4</v>
      </c>
      <c r="AM947" s="13">
        <f t="shared" si="1148"/>
        <v>3.8794107438411057E-3</v>
      </c>
      <c r="AN947" s="13">
        <f t="shared" si="1149"/>
        <v>4.9734944891511356E-3</v>
      </c>
      <c r="AO947" s="13">
        <f t="shared" si="1150"/>
        <v>3.1880676044534172E-3</v>
      </c>
      <c r="AP947" s="13">
        <f t="shared" si="1151"/>
        <v>1.3623921869202105E-3</v>
      </c>
      <c r="AQ947" s="13">
        <f t="shared" si="1152"/>
        <v>4.3665459016343323E-4</v>
      </c>
      <c r="AR947" s="13">
        <f t="shared" si="1153"/>
        <v>1.7943887493614052E-3</v>
      </c>
      <c r="AS947" s="13">
        <f t="shared" si="1154"/>
        <v>2.6839984442635543E-3</v>
      </c>
      <c r="AT947" s="13">
        <f t="shared" si="1155"/>
        <v>2.0073263531586779E-3</v>
      </c>
      <c r="AU947" s="13">
        <f t="shared" si="1156"/>
        <v>1.0008349288719274E-3</v>
      </c>
      <c r="AV947" s="13">
        <f t="shared" si="1157"/>
        <v>3.7425549410807275E-4</v>
      </c>
      <c r="AW947" s="13">
        <f t="shared" si="1158"/>
        <v>5.9637990379932607E-6</v>
      </c>
      <c r="AX947" s="13">
        <f t="shared" si="1159"/>
        <v>9.6711971368471387E-4</v>
      </c>
      <c r="AY947" s="13">
        <f t="shared" si="1160"/>
        <v>1.2398698884866926E-3</v>
      </c>
      <c r="AZ947" s="13">
        <f t="shared" si="1161"/>
        <v>7.9477096714273198E-4</v>
      </c>
      <c r="BA947" s="13">
        <f t="shared" si="1162"/>
        <v>3.3963826692813115E-4</v>
      </c>
      <c r="BB947" s="13">
        <f t="shared" si="1163"/>
        <v>1.0885603255298718E-4</v>
      </c>
      <c r="BC947" s="13">
        <f t="shared" si="1164"/>
        <v>2.7911191351555075E-5</v>
      </c>
      <c r="BD947" s="13">
        <f t="shared" si="1165"/>
        <v>3.8340799439330457E-4</v>
      </c>
      <c r="BE947" s="13">
        <f t="shared" si="1166"/>
        <v>5.7349136904478895E-4</v>
      </c>
      <c r="BF947" s="13">
        <f t="shared" si="1167"/>
        <v>4.2890648496948742E-4</v>
      </c>
      <c r="BG947" s="13">
        <f t="shared" si="1168"/>
        <v>2.1384892929924697E-4</v>
      </c>
      <c r="BH947" s="13">
        <f t="shared" si="1169"/>
        <v>7.9967369633652762E-5</v>
      </c>
      <c r="BI947" s="13">
        <f t="shared" si="1170"/>
        <v>2.3922608271474828E-5</v>
      </c>
      <c r="BJ947" s="14">
        <f t="shared" si="1171"/>
        <v>0.42148222700119564</v>
      </c>
      <c r="BK947" s="14">
        <f t="shared" si="1172"/>
        <v>0.25355260555500991</v>
      </c>
      <c r="BL947" s="14">
        <f t="shared" si="1173"/>
        <v>0.30308138226475279</v>
      </c>
      <c r="BM947" s="14">
        <f t="shared" si="1174"/>
        <v>0.52395417333704231</v>
      </c>
      <c r="BN947" s="14">
        <f t="shared" si="1175"/>
        <v>0.47476321499935481</v>
      </c>
    </row>
    <row r="948" spans="1:66" x14ac:dyDescent="0.25">
      <c r="A948" t="s">
        <v>340</v>
      </c>
      <c r="B948" t="s">
        <v>380</v>
      </c>
      <c r="C948" t="s">
        <v>353</v>
      </c>
      <c r="D948" s="11">
        <v>44451</v>
      </c>
      <c r="E948" s="10">
        <f>VLOOKUP(A948,home!$A$2:$E$405,3,FALSE)</f>
        <v>1.3684000000000001</v>
      </c>
      <c r="F948" s="10">
        <f>VLOOKUP(B948,home!$B$2:$E$405,3,FALSE)</f>
        <v>1.6627000000000001</v>
      </c>
      <c r="G948" s="10">
        <f>VLOOKUP(C948,away!$B$2:$E$405,4,FALSE)</f>
        <v>0.53849999999999998</v>
      </c>
      <c r="H948" s="10">
        <f>VLOOKUP(A948,away!$A$2:$E$405,3,FALSE)</f>
        <v>1.1395</v>
      </c>
      <c r="I948" s="10">
        <f>VLOOKUP(C948,away!$B$2:$E$405,3,FALSE)</f>
        <v>1.2009000000000001</v>
      </c>
      <c r="J948" s="10">
        <f>VLOOKUP(B948,home!$B$2:$E$405,4,FALSE)</f>
        <v>0.66469999999999996</v>
      </c>
      <c r="K948" s="12">
        <f t="shared" si="1120"/>
        <v>1.2252160291800001</v>
      </c>
      <c r="L948" s="12">
        <f t="shared" si="1121"/>
        <v>0.90959246308499997</v>
      </c>
      <c r="M948" s="13">
        <f t="shared" si="1122"/>
        <v>0.11826723729877561</v>
      </c>
      <c r="N948" s="13">
        <f t="shared" si="1123"/>
        <v>0.14490291486529464</v>
      </c>
      <c r="O948" s="13">
        <f t="shared" si="1124"/>
        <v>0.10757498767685149</v>
      </c>
      <c r="P948" s="13">
        <f t="shared" si="1125"/>
        <v>0.1318025992405194</v>
      </c>
      <c r="Q948" s="13">
        <f t="shared" si="1126"/>
        <v>8.8768686983931977E-2</v>
      </c>
      <c r="R948" s="13">
        <f t="shared" si="1127"/>
        <v>4.8924699003662926E-2</v>
      </c>
      <c r="S948" s="13">
        <f t="shared" si="1128"/>
        <v>3.6721761587003812E-2</v>
      </c>
      <c r="T948" s="13">
        <f t="shared" si="1129"/>
        <v>8.074332863853606E-2</v>
      </c>
      <c r="U948" s="13">
        <f t="shared" si="1130"/>
        <v>5.9943325442094596E-2</v>
      </c>
      <c r="V948" s="13">
        <f t="shared" si="1131"/>
        <v>4.547162977304558E-3</v>
      </c>
      <c r="W948" s="13">
        <f t="shared" si="1132"/>
        <v>3.6253606060658507E-2</v>
      </c>
      <c r="X948" s="13">
        <f t="shared" si="1133"/>
        <v>3.2976006832427657E-2</v>
      </c>
      <c r="Y948" s="13">
        <f t="shared" si="1134"/>
        <v>1.4997363638707828E-2</v>
      </c>
      <c r="Z948" s="13">
        <f t="shared" si="1135"/>
        <v>1.4833845824144673E-2</v>
      </c>
      <c r="AA948" s="13">
        <f t="shared" si="1136"/>
        <v>1.817466567812686E-2</v>
      </c>
      <c r="AB948" s="13">
        <f t="shared" si="1137"/>
        <v>1.1133945856914315E-2</v>
      </c>
      <c r="AC948" s="13">
        <f t="shared" si="1138"/>
        <v>3.1672333419828041E-4</v>
      </c>
      <c r="AD948" s="13">
        <f t="shared" si="1139"/>
        <v>1.1104624815273991E-2</v>
      </c>
      <c r="AE948" s="13">
        <f t="shared" si="1140"/>
        <v>1.0100683037359882E-2</v>
      </c>
      <c r="AF948" s="13">
        <f t="shared" si="1141"/>
        <v>4.5937525813965268E-3</v>
      </c>
      <c r="AG948" s="13">
        <f t="shared" si="1142"/>
        <v>1.3928142417718482E-3</v>
      </c>
      <c r="AH948" s="13">
        <f t="shared" si="1143"/>
        <v>3.3731885900517224E-3</v>
      </c>
      <c r="AI948" s="13">
        <f t="shared" si="1144"/>
        <v>4.1328847299784543E-3</v>
      </c>
      <c r="AJ948" s="13">
        <f t="shared" si="1145"/>
        <v>2.53183830896143E-3</v>
      </c>
      <c r="AK948" s="13">
        <f t="shared" si="1146"/>
        <v>1.0340162931438434E-3</v>
      </c>
      <c r="AL948" s="13">
        <f t="shared" si="1147"/>
        <v>1.4118858152405406E-5</v>
      </c>
      <c r="AM948" s="13">
        <f t="shared" si="1148"/>
        <v>2.7211128643407382E-3</v>
      </c>
      <c r="AN948" s="13">
        <f t="shared" si="1149"/>
        <v>2.4751037526079714E-3</v>
      </c>
      <c r="AO948" s="13">
        <f t="shared" si="1150"/>
        <v>1.1256678593628056E-3</v>
      </c>
      <c r="AP948" s="13">
        <f t="shared" si="1151"/>
        <v>3.4129966693781133E-4</v>
      </c>
      <c r="AQ948" s="13">
        <f t="shared" si="1152"/>
        <v>7.7610901175013462E-5</v>
      </c>
      <c r="AR948" s="13">
        <f t="shared" si="1153"/>
        <v>6.1364538361507309E-4</v>
      </c>
      <c r="AS948" s="13">
        <f t="shared" si="1154"/>
        <v>7.518481602374977E-4</v>
      </c>
      <c r="AT948" s="13">
        <f t="shared" si="1155"/>
        <v>4.6058820871623782E-4</v>
      </c>
      <c r="AU948" s="13">
        <f t="shared" si="1156"/>
        <v>1.8810668539014604E-4</v>
      </c>
      <c r="AV948" s="13">
        <f t="shared" si="1157"/>
        <v>5.7617831533981524E-5</v>
      </c>
      <c r="AW948" s="13">
        <f t="shared" si="1158"/>
        <v>4.3707563511300668E-7</v>
      </c>
      <c r="AX948" s="13">
        <f t="shared" si="1159"/>
        <v>5.5565851643302915E-4</v>
      </c>
      <c r="AY948" s="13">
        <f t="shared" si="1160"/>
        <v>5.054227985964759E-4</v>
      </c>
      <c r="AZ948" s="13">
        <f t="shared" si="1161"/>
        <v>2.2986438413734119E-4</v>
      </c>
      <c r="BA948" s="13">
        <f t="shared" si="1162"/>
        <v>6.9694303781000274E-5</v>
      </c>
      <c r="BB948" s="13">
        <f t="shared" si="1163"/>
        <v>1.5848353359788561E-5</v>
      </c>
      <c r="BC948" s="13">
        <f t="shared" si="1164"/>
        <v>2.8831085536743034E-6</v>
      </c>
      <c r="BD948" s="13">
        <f t="shared" si="1165"/>
        <v>9.3027869323862301E-5</v>
      </c>
      <c r="BE948" s="13">
        <f t="shared" si="1166"/>
        <v>1.1397923665605849E-4</v>
      </c>
      <c r="BF948" s="13">
        <f t="shared" si="1167"/>
        <v>6.9824593872351768E-5</v>
      </c>
      <c r="BG948" s="13">
        <f t="shared" si="1168"/>
        <v>2.8516737214463005E-5</v>
      </c>
      <c r="BH948" s="13">
        <f t="shared" si="1169"/>
        <v>8.7347908837684688E-6</v>
      </c>
      <c r="BI948" s="13">
        <f t="shared" si="1170"/>
        <v>2.1404011604656935E-6</v>
      </c>
      <c r="BJ948" s="14">
        <f t="shared" si="1171"/>
        <v>0.43395394820464461</v>
      </c>
      <c r="BK948" s="14">
        <f t="shared" si="1172"/>
        <v>0.29217502609455059</v>
      </c>
      <c r="BL948" s="14">
        <f t="shared" si="1173"/>
        <v>0.25921158147838963</v>
      </c>
      <c r="BM948" s="14">
        <f t="shared" si="1174"/>
        <v>0.35942829080973199</v>
      </c>
      <c r="BN948" s="14">
        <f t="shared" si="1175"/>
        <v>0.64024112506903608</v>
      </c>
    </row>
    <row r="949" spans="1:66" x14ac:dyDescent="0.25">
      <c r="A949" t="s">
        <v>340</v>
      </c>
      <c r="B949" t="s">
        <v>405</v>
      </c>
      <c r="C949" t="s">
        <v>428</v>
      </c>
      <c r="D949" s="11">
        <v>44451</v>
      </c>
      <c r="E949" s="10">
        <f>VLOOKUP(A949,home!$A$2:$E$405,3,FALSE)</f>
        <v>1.3684000000000001</v>
      </c>
      <c r="F949" s="10">
        <f>VLOOKUP(B949,home!$B$2:$E$405,3,FALSE)</f>
        <v>0.80769999999999997</v>
      </c>
      <c r="G949" s="10">
        <f>VLOOKUP(C949,away!$B$2:$E$405,4,FALSE)</f>
        <v>1.1538999999999999</v>
      </c>
      <c r="H949" s="10">
        <f>VLOOKUP(A949,away!$A$2:$E$405,3,FALSE)</f>
        <v>1.1395</v>
      </c>
      <c r="I949" s="10">
        <f>VLOOKUP(C949,away!$B$2:$E$405,3,FALSE)</f>
        <v>0.73899999999999999</v>
      </c>
      <c r="J949" s="10">
        <f>VLOOKUP(B949,home!$B$2:$E$405,4,FALSE)</f>
        <v>1.0623</v>
      </c>
      <c r="K949" s="12">
        <f t="shared" si="1120"/>
        <v>1.2753556830520001</v>
      </c>
      <c r="L949" s="12">
        <f t="shared" si="1121"/>
        <v>0.89455273815000003</v>
      </c>
      <c r="M949" s="13">
        <f t="shared" si="1122"/>
        <v>0.11418807363855164</v>
      </c>
      <c r="N949" s="13">
        <f t="shared" si="1123"/>
        <v>0.14563040865168714</v>
      </c>
      <c r="O949" s="13">
        <f t="shared" si="1124"/>
        <v>0.1021472539374402</v>
      </c>
      <c r="P949" s="13">
        <f t="shared" si="1125"/>
        <v>0.13027408081727015</v>
      </c>
      <c r="Q949" s="13">
        <f t="shared" si="1126"/>
        <v>9.2865284649557178E-2</v>
      </c>
      <c r="R949" s="13">
        <f t="shared" si="1127"/>
        <v>4.5688052852120242E-2</v>
      </c>
      <c r="S949" s="13">
        <f t="shared" si="1128"/>
        <v>3.7156542693121616E-2</v>
      </c>
      <c r="T949" s="13">
        <f t="shared" si="1129"/>
        <v>8.3072894662340524E-2</v>
      </c>
      <c r="U949" s="13">
        <f t="shared" si="1130"/>
        <v>5.8268517852531704E-2</v>
      </c>
      <c r="V949" s="13">
        <f t="shared" si="1131"/>
        <v>4.7100992555066008E-3</v>
      </c>
      <c r="W949" s="13">
        <f t="shared" si="1132"/>
        <v>3.94787561786848E-2</v>
      </c>
      <c r="X949" s="13">
        <f t="shared" si="1133"/>
        <v>3.531582943839872E-2</v>
      </c>
      <c r="Y949" s="13">
        <f t="shared" si="1134"/>
        <v>1.5795935962078973E-2</v>
      </c>
      <c r="Z949" s="13">
        <f t="shared" si="1135"/>
        <v>1.3623457593202029E-2</v>
      </c>
      <c r="AA949" s="13">
        <f t="shared" si="1136"/>
        <v>1.7374754064308131E-2</v>
      </c>
      <c r="AB949" s="13">
        <f t="shared" si="1137"/>
        <v>1.1079495668773106E-2</v>
      </c>
      <c r="AC949" s="13">
        <f t="shared" si="1138"/>
        <v>3.3585154272082658E-4</v>
      </c>
      <c r="AD949" s="13">
        <f t="shared" si="1139"/>
        <v>1.2587364013077477E-2</v>
      </c>
      <c r="AE949" s="13">
        <f t="shared" si="1140"/>
        <v>1.1260060943989228E-2</v>
      </c>
      <c r="AF949" s="13">
        <f t="shared" si="1141"/>
        <v>5.0363591745907184E-3</v>
      </c>
      <c r="AG949" s="13">
        <f t="shared" si="1142"/>
        <v>1.5017629633123338E-3</v>
      </c>
      <c r="AH949" s="13">
        <f t="shared" si="1143"/>
        <v>3.046725323267321E-3</v>
      </c>
      <c r="AI949" s="13">
        <f t="shared" si="1144"/>
        <v>3.8856584557274208E-3</v>
      </c>
      <c r="AJ949" s="13">
        <f t="shared" si="1145"/>
        <v>2.4777982969555121E-3</v>
      </c>
      <c r="AK949" s="13">
        <f t="shared" si="1146"/>
        <v>1.0533580464929266E-3</v>
      </c>
      <c r="AL949" s="13">
        <f t="shared" si="1147"/>
        <v>1.5326557187578735E-5</v>
      </c>
      <c r="AM949" s="13">
        <f t="shared" si="1148"/>
        <v>3.2106732457445179E-3</v>
      </c>
      <c r="AN949" s="13">
        <f t="shared" si="1149"/>
        <v>2.8721165432857064E-3</v>
      </c>
      <c r="AO949" s="13">
        <f t="shared" si="1150"/>
        <v>1.2846298590410707E-3</v>
      </c>
      <c r="AP949" s="13">
        <f t="shared" si="1151"/>
        <v>3.8305638597147944E-4</v>
      </c>
      <c r="AQ949" s="13">
        <f t="shared" si="1152"/>
        <v>8.5666034734157556E-5</v>
      </c>
      <c r="AR949" s="13">
        <f t="shared" si="1153"/>
        <v>5.4509129606394543E-4</v>
      </c>
      <c r="AS949" s="13">
        <f t="shared" si="1154"/>
        <v>6.9518528221733313E-4</v>
      </c>
      <c r="AT949" s="13">
        <f t="shared" si="1155"/>
        <v>4.433042502249922E-4</v>
      </c>
      <c r="AU949" s="13">
        <f t="shared" si="1156"/>
        <v>1.8845686494851655E-4</v>
      </c>
      <c r="AV949" s="13">
        <f t="shared" si="1157"/>
        <v>6.0087383430563446E-5</v>
      </c>
      <c r="AW949" s="13">
        <f t="shared" si="1158"/>
        <v>4.8571261187372017E-7</v>
      </c>
      <c r="AX949" s="13">
        <f t="shared" si="1159"/>
        <v>6.8245839506388107E-4</v>
      </c>
      <c r="AY949" s="13">
        <f t="shared" si="1160"/>
        <v>6.1049502597784917E-4</v>
      </c>
      <c r="AZ949" s="13">
        <f t="shared" si="1161"/>
        <v>2.7305999855772016E-4</v>
      </c>
      <c r="BA949" s="13">
        <f t="shared" si="1162"/>
        <v>8.1422189796347876E-5</v>
      </c>
      <c r="BB949" s="13">
        <f t="shared" si="1163"/>
        <v>1.8209110707122998E-5</v>
      </c>
      <c r="BC949" s="13">
        <f t="shared" si="1164"/>
        <v>3.2578019684666731E-6</v>
      </c>
      <c r="BD949" s="13">
        <f t="shared" si="1165"/>
        <v>8.12688185726224E-5</v>
      </c>
      <c r="BE949" s="13">
        <f t="shared" si="1166"/>
        <v>1.0364664962151593E-4</v>
      </c>
      <c r="BF949" s="13">
        <f t="shared" si="1167"/>
        <v>6.609317181204989E-5</v>
      </c>
      <c r="BG949" s="13">
        <f t="shared" si="1168"/>
        <v>2.8097434093810027E-5</v>
      </c>
      <c r="BH949" s="13">
        <f t="shared" si="1169"/>
        <v>8.958555562679907E-6</v>
      </c>
      <c r="BI949" s="13">
        <f t="shared" si="1170"/>
        <v>2.2850689497601857E-6</v>
      </c>
      <c r="BJ949" s="14">
        <f t="shared" si="1171"/>
        <v>0.45204970122856541</v>
      </c>
      <c r="BK949" s="14">
        <f t="shared" si="1172"/>
        <v>0.28729046953033627</v>
      </c>
      <c r="BL949" s="14">
        <f t="shared" si="1173"/>
        <v>0.24724408927311434</v>
      </c>
      <c r="BM949" s="14">
        <f t="shared" si="1174"/>
        <v>0.36880455376522542</v>
      </c>
      <c r="BN949" s="14">
        <f t="shared" si="1175"/>
        <v>0.63079315454662654</v>
      </c>
    </row>
    <row r="950" spans="1:66" x14ac:dyDescent="0.25">
      <c r="A950" t="s">
        <v>340</v>
      </c>
      <c r="B950" t="s">
        <v>361</v>
      </c>
      <c r="C950" t="s">
        <v>418</v>
      </c>
      <c r="D950" s="11">
        <v>44451</v>
      </c>
      <c r="E950" s="10">
        <f>VLOOKUP(A950,home!$A$2:$E$405,3,FALSE)</f>
        <v>1.3684000000000001</v>
      </c>
      <c r="F950" s="10">
        <f>VLOOKUP(B950,home!$B$2:$E$405,3,FALSE)</f>
        <v>0.65390000000000004</v>
      </c>
      <c r="G950" s="10">
        <f>VLOOKUP(C950,away!$B$2:$E$405,4,FALSE)</f>
        <v>0.65390000000000004</v>
      </c>
      <c r="H950" s="10">
        <f>VLOOKUP(A950,away!$A$2:$E$405,3,FALSE)</f>
        <v>1.1395</v>
      </c>
      <c r="I950" s="10">
        <f>VLOOKUP(C950,away!$B$2:$E$405,3,FALSE)</f>
        <v>1.1547000000000001</v>
      </c>
      <c r="J950" s="10">
        <f>VLOOKUP(B950,home!$B$2:$E$405,4,FALSE)</f>
        <v>1.3855999999999999</v>
      </c>
      <c r="K950" s="12">
        <f t="shared" si="1120"/>
        <v>0.58510760136400009</v>
      </c>
      <c r="L950" s="12">
        <f t="shared" si="1121"/>
        <v>1.8231456686399998</v>
      </c>
      <c r="M950" s="13">
        <f t="shared" si="1122"/>
        <v>8.9972314737369524E-2</v>
      </c>
      <c r="N950" s="13">
        <f t="shared" si="1123"/>
        <v>5.2643485265149163E-2</v>
      </c>
      <c r="O950" s="13">
        <f t="shared" si="1124"/>
        <v>0.16403263591095008</v>
      </c>
      <c r="P950" s="13">
        <f t="shared" si="1125"/>
        <v>9.5976742143270344E-2</v>
      </c>
      <c r="Q950" s="13">
        <f t="shared" si="1126"/>
        <v>1.5401051695466253E-2</v>
      </c>
      <c r="R950" s="13">
        <f t="shared" si="1127"/>
        <v>0.1495276948383254</v>
      </c>
      <c r="S950" s="13">
        <f t="shared" si="1128"/>
        <v>2.5595470838236212E-2</v>
      </c>
      <c r="T950" s="13">
        <f t="shared" si="1129"/>
        <v>2.8078360691090026E-2</v>
      </c>
      <c r="U950" s="13">
        <f t="shared" si="1130"/>
        <v>8.748979086434075E-2</v>
      </c>
      <c r="V950" s="13">
        <f t="shared" si="1131"/>
        <v>3.0337355710757063E-3</v>
      </c>
      <c r="W950" s="13">
        <f t="shared" si="1132"/>
        <v>3.0037574720057415E-3</v>
      </c>
      <c r="X950" s="13">
        <f t="shared" si="1133"/>
        <v>5.476287424732303E-3</v>
      </c>
      <c r="Y950" s="13">
        <f t="shared" si="1134"/>
        <v>4.9920348493141999E-3</v>
      </c>
      <c r="Z950" s="13">
        <f t="shared" si="1135"/>
        <v>9.0870256395405538E-2</v>
      </c>
      <c r="AA950" s="13">
        <f t="shared" si="1136"/>
        <v>5.3168877754847424E-2</v>
      </c>
      <c r="AB950" s="13">
        <f t="shared" si="1137"/>
        <v>1.5554757265177259E-2</v>
      </c>
      <c r="AC950" s="13">
        <f t="shared" si="1138"/>
        <v>2.0226225803871153E-4</v>
      </c>
      <c r="AD950" s="13">
        <f t="shared" si="1139"/>
        <v>4.3938033238111797E-4</v>
      </c>
      <c r="AE950" s="13">
        <f t="shared" si="1140"/>
        <v>8.0105434986623867E-4</v>
      </c>
      <c r="AF950" s="13">
        <f t="shared" si="1141"/>
        <v>7.3021938415193221E-4</v>
      </c>
      <c r="AG950" s="13">
        <f t="shared" si="1142"/>
        <v>4.4376543579118779E-4</v>
      </c>
      <c r="AH950" s="13">
        <f t="shared" si="1143"/>
        <v>4.1417428588872471E-2</v>
      </c>
      <c r="AI950" s="13">
        <f t="shared" si="1144"/>
        <v>2.4233652296299934E-2</v>
      </c>
      <c r="AJ950" s="13">
        <f t="shared" si="1145"/>
        <v>7.089647083688623E-3</v>
      </c>
      <c r="AK950" s="13">
        <f t="shared" si="1146"/>
        <v>1.3827354665514426E-3</v>
      </c>
      <c r="AL950" s="13">
        <f t="shared" si="1147"/>
        <v>8.6304204317794097E-6</v>
      </c>
      <c r="AM950" s="13">
        <f t="shared" si="1148"/>
        <v>5.1416954473206631E-5</v>
      </c>
      <c r="AN950" s="13">
        <f t="shared" si="1149"/>
        <v>9.3740597842486732E-5</v>
      </c>
      <c r="AO950" s="13">
        <f t="shared" si="1150"/>
        <v>8.5451382466126917E-5</v>
      </c>
      <c r="AP950" s="13">
        <f t="shared" si="1151"/>
        <v>5.193010594080644E-5</v>
      </c>
      <c r="AQ950" s="13">
        <f t="shared" si="1152"/>
        <v>2.3669036929499399E-5</v>
      </c>
      <c r="AR950" s="13">
        <f t="shared" si="1153"/>
        <v>1.5102001107601874E-2</v>
      </c>
      <c r="AS950" s="13">
        <f t="shared" si="1154"/>
        <v>8.8362956438654047E-3</v>
      </c>
      <c r="AT950" s="13">
        <f t="shared" si="1155"/>
        <v>2.5850918745626249E-3</v>
      </c>
      <c r="AU950" s="13">
        <f t="shared" si="1156"/>
        <v>5.0418563534363457E-4</v>
      </c>
      <c r="AV950" s="13">
        <f t="shared" si="1157"/>
        <v>7.3750711934524602E-5</v>
      </c>
      <c r="AW950" s="13">
        <f t="shared" si="1158"/>
        <v>2.5573287577615776E-7</v>
      </c>
      <c r="AX950" s="13">
        <f t="shared" si="1159"/>
        <v>5.0140751502099835E-6</v>
      </c>
      <c r="AY950" s="13">
        <f t="shared" si="1160"/>
        <v>9.1413893923407875E-6</v>
      </c>
      <c r="AZ950" s="13">
        <f t="shared" si="1161"/>
        <v>8.3330422379988766E-6</v>
      </c>
      <c r="BA950" s="13">
        <f t="shared" si="1162"/>
        <v>5.0641166209339411E-6</v>
      </c>
      <c r="BB950" s="13">
        <f t="shared" si="1163"/>
        <v>2.3081555707358867E-6</v>
      </c>
      <c r="BC950" s="13">
        <f t="shared" si="1164"/>
        <v>8.4162076626688406E-7</v>
      </c>
      <c r="BD950" s="13">
        <f t="shared" si="1165"/>
        <v>4.5888579845201373E-3</v>
      </c>
      <c r="BE950" s="13">
        <f t="shared" si="1166"/>
        <v>2.6849756883226177E-3</v>
      </c>
      <c r="BF950" s="13">
        <f t="shared" si="1167"/>
        <v>7.8549984235755084E-4</v>
      </c>
      <c r="BG950" s="13">
        <f t="shared" si="1168"/>
        <v>1.5320064287787556E-4</v>
      </c>
      <c r="BH950" s="13">
        <f t="shared" si="1169"/>
        <v>2.2409715170424138E-5</v>
      </c>
      <c r="BI950" s="13">
        <f t="shared" si="1170"/>
        <v>2.6224189381234635E-6</v>
      </c>
      <c r="BJ950" s="14">
        <f t="shared" si="1171"/>
        <v>0.11234630737733878</v>
      </c>
      <c r="BK950" s="14">
        <f t="shared" si="1172"/>
        <v>0.21479829735781461</v>
      </c>
      <c r="BL950" s="14">
        <f t="shared" si="1173"/>
        <v>0.57923611133454789</v>
      </c>
      <c r="BM950" s="14">
        <f t="shared" si="1174"/>
        <v>0.42968816221805961</v>
      </c>
      <c r="BN950" s="14">
        <f t="shared" si="1175"/>
        <v>0.56755392459053078</v>
      </c>
    </row>
    <row r="951" spans="1:66" x14ac:dyDescent="0.25">
      <c r="A951" t="s">
        <v>340</v>
      </c>
      <c r="B951" t="s">
        <v>413</v>
      </c>
      <c r="C951" t="s">
        <v>365</v>
      </c>
      <c r="D951" s="11">
        <v>44451</v>
      </c>
      <c r="E951" s="10">
        <f>VLOOKUP(A951,home!$A$2:$E$405,3,FALSE)</f>
        <v>1.3684000000000001</v>
      </c>
      <c r="F951" s="10">
        <f>VLOOKUP(B951,home!$B$2:$E$405,3,FALSE)</f>
        <v>1.2693000000000001</v>
      </c>
      <c r="G951" s="10">
        <f>VLOOKUP(C951,away!$B$2:$E$405,4,FALSE)</f>
        <v>1.0385</v>
      </c>
      <c r="H951" s="10">
        <f>VLOOKUP(A951,away!$A$2:$E$405,3,FALSE)</f>
        <v>1.1395</v>
      </c>
      <c r="I951" s="10">
        <f>VLOOKUP(C951,away!$B$2:$E$405,3,FALSE)</f>
        <v>1.1547000000000001</v>
      </c>
      <c r="J951" s="10">
        <f>VLOOKUP(B951,home!$B$2:$E$405,4,FALSE)</f>
        <v>0.60040000000000004</v>
      </c>
      <c r="K951" s="12">
        <f t="shared" si="1120"/>
        <v>1.8037811596200002</v>
      </c>
      <c r="L951" s="12">
        <f t="shared" si="1121"/>
        <v>0.78999470226000001</v>
      </c>
      <c r="M951" s="13">
        <f t="shared" si="1122"/>
        <v>7.4737308888617932E-2</v>
      </c>
      <c r="N951" s="13">
        <f t="shared" si="1123"/>
        <v>0.13480974969398937</v>
      </c>
      <c r="O951" s="13">
        <f t="shared" si="1124"/>
        <v>5.9042078083177386E-2</v>
      </c>
      <c r="P951" s="13">
        <f t="shared" si="1125"/>
        <v>0.10649898807124826</v>
      </c>
      <c r="Q951" s="13">
        <f t="shared" si="1126"/>
        <v>0.1215836433155531</v>
      </c>
      <c r="R951" s="13">
        <f t="shared" si="1127"/>
        <v>2.3321464448065692E-2</v>
      </c>
      <c r="S951" s="13">
        <f t="shared" si="1128"/>
        <v>3.7939667044685405E-2</v>
      </c>
      <c r="T951" s="13">
        <f t="shared" si="1129"/>
        <v>9.6050434100756421E-2</v>
      </c>
      <c r="U951" s="13">
        <f t="shared" si="1130"/>
        <v>4.2066818186168531E-2</v>
      </c>
      <c r="V951" s="13">
        <f t="shared" si="1131"/>
        <v>6.0070193530795098E-3</v>
      </c>
      <c r="W951" s="13">
        <f t="shared" si="1132"/>
        <v>7.3103428376850951E-2</v>
      </c>
      <c r="X951" s="13">
        <f t="shared" si="1133"/>
        <v>5.7751321134755604E-2</v>
      </c>
      <c r="Y951" s="13">
        <f t="shared" si="1134"/>
        <v>2.2811618872486446E-2</v>
      </c>
      <c r="Z951" s="13">
        <f t="shared" si="1135"/>
        <v>6.1412777876389451E-3</v>
      </c>
      <c r="AA951" s="13">
        <f t="shared" si="1136"/>
        <v>1.1077521169335922E-2</v>
      </c>
      <c r="AB951" s="13">
        <f t="shared" si="1137"/>
        <v>9.9907119902699279E-3</v>
      </c>
      <c r="AC951" s="13">
        <f t="shared" si="1138"/>
        <v>5.3499173634013574E-4</v>
      </c>
      <c r="AD951" s="13">
        <f t="shared" si="1139"/>
        <v>3.2965646702448462E-2</v>
      </c>
      <c r="AE951" s="13">
        <f t="shared" si="1140"/>
        <v>2.6042686251509125E-2</v>
      </c>
      <c r="AF951" s="13">
        <f t="shared" si="1141"/>
        <v>1.0286792085655774E-2</v>
      </c>
      <c r="AG951" s="13">
        <f t="shared" si="1142"/>
        <v>2.7088370836393857E-3</v>
      </c>
      <c r="AH951" s="13">
        <f t="shared" si="1143"/>
        <v>1.2128942293354447E-3</v>
      </c>
      <c r="AI951" s="13">
        <f t="shared" si="1144"/>
        <v>2.1877957594870945E-3</v>
      </c>
      <c r="AJ951" s="13">
        <f t="shared" si="1145"/>
        <v>1.9731523860296758E-3</v>
      </c>
      <c r="AK951" s="13">
        <f t="shared" si="1146"/>
        <v>1.1863783663265263E-3</v>
      </c>
      <c r="AL951" s="13">
        <f t="shared" si="1147"/>
        <v>3.0494048765719808E-5</v>
      </c>
      <c r="AM951" s="13">
        <f t="shared" si="1148"/>
        <v>1.1892562487313135E-2</v>
      </c>
      <c r="AN951" s="13">
        <f t="shared" si="1149"/>
        <v>9.3950613612733859E-3</v>
      </c>
      <c r="AO951" s="13">
        <f t="shared" si="1150"/>
        <v>3.7110243514067993E-3</v>
      </c>
      <c r="AP951" s="13">
        <f t="shared" si="1151"/>
        <v>9.7722985918974152E-4</v>
      </c>
      <c r="AQ951" s="13">
        <f t="shared" si="1152"/>
        <v>1.9300160291254535E-4</v>
      </c>
      <c r="AR951" s="13">
        <f t="shared" si="1153"/>
        <v>1.916360031153454E-4</v>
      </c>
      <c r="AS951" s="13">
        <f t="shared" si="1154"/>
        <v>3.4566941192433958E-4</v>
      </c>
      <c r="AT951" s="13">
        <f t="shared" si="1155"/>
        <v>3.1175598634302449E-4</v>
      </c>
      <c r="AU951" s="13">
        <f t="shared" si="1156"/>
        <v>1.874465248547659E-4</v>
      </c>
      <c r="AV951" s="13">
        <f t="shared" si="1157"/>
        <v>8.4528127492317215E-5</v>
      </c>
      <c r="AW951" s="13">
        <f t="shared" si="1158"/>
        <v>1.2070370891347138E-6</v>
      </c>
      <c r="AX951" s="13">
        <f t="shared" si="1159"/>
        <v>3.5752633590365014E-3</v>
      </c>
      <c r="AY951" s="13">
        <f t="shared" si="1160"/>
        <v>2.8244391128231286E-3</v>
      </c>
      <c r="AZ951" s="13">
        <f t="shared" si="1161"/>
        <v>1.115645967993103E-3</v>
      </c>
      <c r="BA951" s="13">
        <f t="shared" si="1162"/>
        <v>2.9378480143742701E-4</v>
      </c>
      <c r="BB951" s="13">
        <f t="shared" si="1163"/>
        <v>5.8022109185018334E-5</v>
      </c>
      <c r="BC951" s="13">
        <f t="shared" si="1164"/>
        <v>9.1674317740231553E-6</v>
      </c>
      <c r="BD951" s="13">
        <f t="shared" si="1165"/>
        <v>2.5231904537233942E-5</v>
      </c>
      <c r="BE951" s="13">
        <f t="shared" si="1166"/>
        <v>4.5512834025592974E-5</v>
      </c>
      <c r="BF951" s="13">
        <f t="shared" si="1167"/>
        <v>4.1047596268138361E-5</v>
      </c>
      <c r="BG951" s="13">
        <f t="shared" si="1168"/>
        <v>2.4680293598718733E-5</v>
      </c>
      <c r="BH951" s="13">
        <f t="shared" si="1169"/>
        <v>1.1129462151814738E-5</v>
      </c>
      <c r="BI951" s="13">
        <f t="shared" si="1170"/>
        <v>4.0150228292294547E-6</v>
      </c>
      <c r="BJ951" s="14">
        <f t="shared" si="1171"/>
        <v>0.61215936006198934</v>
      </c>
      <c r="BK951" s="14">
        <f t="shared" si="1172"/>
        <v>0.22857290825556012</v>
      </c>
      <c r="BL951" s="14">
        <f t="shared" si="1173"/>
        <v>0.15333146778533677</v>
      </c>
      <c r="BM951" s="14">
        <f t="shared" si="1174"/>
        <v>0.47738854931413943</v>
      </c>
      <c r="BN951" s="14">
        <f t="shared" si="1175"/>
        <v>0.51999323250065177</v>
      </c>
    </row>
    <row r="952" spans="1:66" x14ac:dyDescent="0.25">
      <c r="A952" t="s">
        <v>342</v>
      </c>
      <c r="B952" t="s">
        <v>406</v>
      </c>
      <c r="C952" t="s">
        <v>363</v>
      </c>
      <c r="D952" s="11">
        <v>44451</v>
      </c>
      <c r="E952" s="10">
        <f>VLOOKUP(A952,home!$A$2:$E$405,3,FALSE)</f>
        <v>1.1741999999999999</v>
      </c>
      <c r="F952" s="10">
        <f>VLOOKUP(B952,home!$B$2:$E$405,3,FALSE)</f>
        <v>1.0646</v>
      </c>
      <c r="G952" s="10">
        <f>VLOOKUP(C952,away!$B$2:$E$405,4,FALSE)</f>
        <v>1.1496999999999999</v>
      </c>
      <c r="H952" s="10">
        <f>VLOOKUP(A952,away!$A$2:$E$405,3,FALSE)</f>
        <v>0.85970000000000002</v>
      </c>
      <c r="I952" s="10">
        <f>VLOOKUP(C952,away!$B$2:$E$405,3,FALSE)</f>
        <v>0.93059999999999998</v>
      </c>
      <c r="J952" s="10">
        <f>VLOOKUP(B952,home!$B$2:$E$405,4,FALSE)</f>
        <v>1.2214</v>
      </c>
      <c r="K952" s="12">
        <f t="shared" si="1120"/>
        <v>1.4371863020039999</v>
      </c>
      <c r="L952" s="12">
        <f t="shared" si="1121"/>
        <v>0.97716497194800001</v>
      </c>
      <c r="M952" s="13">
        <f t="shared" si="1122"/>
        <v>8.9425332651339826E-2</v>
      </c>
      <c r="N952" s="13">
        <f t="shared" si="1123"/>
        <v>0.12852086313865663</v>
      </c>
      <c r="O952" s="13">
        <f t="shared" si="1124"/>
        <v>8.7383302671687035E-2</v>
      </c>
      <c r="P952" s="13">
        <f t="shared" si="1125"/>
        <v>0.12558608562361812</v>
      </c>
      <c r="Q952" s="13">
        <f t="shared" si="1126"/>
        <v>9.2354212012304066E-2</v>
      </c>
      <c r="R952" s="13">
        <f t="shared" si="1127"/>
        <v>4.2693951251951336E-2</v>
      </c>
      <c r="S952" s="13">
        <f t="shared" si="1128"/>
        <v>4.409227350530423E-2</v>
      </c>
      <c r="T952" s="13">
        <f t="shared" si="1129"/>
        <v>9.0245300990282745E-2</v>
      </c>
      <c r="U952" s="13">
        <f t="shared" si="1130"/>
        <v>6.1359161917730977E-2</v>
      </c>
      <c r="V952" s="13">
        <f t="shared" si="1131"/>
        <v>6.8801981019638728E-3</v>
      </c>
      <c r="W952" s="13">
        <f t="shared" si="1132"/>
        <v>4.4243402812152215E-2</v>
      </c>
      <c r="X952" s="13">
        <f t="shared" si="1133"/>
        <v>4.323310346782077E-2</v>
      </c>
      <c r="Y952" s="13">
        <f t="shared" si="1134"/>
        <v>2.1122937168679037E-2</v>
      </c>
      <c r="Z952" s="13">
        <f t="shared" si="1135"/>
        <v>1.3906344559154101E-2</v>
      </c>
      <c r="AA952" s="13">
        <f t="shared" si="1136"/>
        <v>1.9986007911364127E-2</v>
      </c>
      <c r="AB952" s="13">
        <f t="shared" si="1137"/>
        <v>1.4361808400978051E-2</v>
      </c>
      <c r="AC952" s="13">
        <f t="shared" si="1138"/>
        <v>6.0389567637223656E-4</v>
      </c>
      <c r="AD952" s="13">
        <f t="shared" si="1139"/>
        <v>1.5896503118917601E-2</v>
      </c>
      <c r="AE952" s="13">
        <f t="shared" si="1140"/>
        <v>1.5533506024268409E-2</v>
      </c>
      <c r="AF952" s="13">
        <f t="shared" si="1141"/>
        <v>7.5893989892291654E-3</v>
      </c>
      <c r="AG952" s="13">
        <f t="shared" si="1142"/>
        <v>2.4720316168040991E-3</v>
      </c>
      <c r="AH952" s="13">
        <f t="shared" si="1143"/>
        <v>3.3971981977612593E-3</v>
      </c>
      <c r="AI952" s="13">
        <f t="shared" si="1144"/>
        <v>4.8824067150151571E-3</v>
      </c>
      <c r="AJ952" s="13">
        <f t="shared" si="1145"/>
        <v>3.5084640258160665E-3</v>
      </c>
      <c r="AK952" s="13">
        <f t="shared" si="1146"/>
        <v>1.6807721463255525E-3</v>
      </c>
      <c r="AL952" s="13">
        <f t="shared" si="1147"/>
        <v>3.3923673246511641E-5</v>
      </c>
      <c r="AM952" s="13">
        <f t="shared" si="1148"/>
        <v>4.5692473064544463E-3</v>
      </c>
      <c r="AN952" s="13">
        <f t="shared" si="1149"/>
        <v>4.4649084160350329E-3</v>
      </c>
      <c r="AO952" s="13">
        <f t="shared" si="1150"/>
        <v>2.1814760535526314E-3</v>
      </c>
      <c r="AP952" s="13">
        <f t="shared" si="1151"/>
        <v>7.1055399555833027E-4</v>
      </c>
      <c r="AQ952" s="13">
        <f t="shared" si="1152"/>
        <v>1.7358211878432375E-4</v>
      </c>
      <c r="AR952" s="13">
        <f t="shared" si="1153"/>
        <v>6.6392461632343574E-4</v>
      </c>
      <c r="AS952" s="13">
        <f t="shared" si="1154"/>
        <v>9.5418336414330302E-4</v>
      </c>
      <c r="AT952" s="13">
        <f t="shared" si="1155"/>
        <v>6.85669630273425E-4</v>
      </c>
      <c r="AU952" s="13">
        <f t="shared" si="1156"/>
        <v>3.2847833344303777E-4</v>
      </c>
      <c r="AV952" s="13">
        <f t="shared" si="1157"/>
        <v>1.1802114033235906E-4</v>
      </c>
      <c r="AW952" s="13">
        <f t="shared" si="1158"/>
        <v>1.3233701379347907E-6</v>
      </c>
      <c r="AX952" s="13">
        <f t="shared" si="1159"/>
        <v>1.0944766065508339E-3</v>
      </c>
      <c r="AY952" s="13">
        <f t="shared" si="1160"/>
        <v>1.0694842025379878E-3</v>
      </c>
      <c r="AZ952" s="13">
        <f t="shared" si="1161"/>
        <v>5.2253125038593108E-4</v>
      </c>
      <c r="BA952" s="13">
        <f t="shared" si="1162"/>
        <v>1.7019974487510721E-4</v>
      </c>
      <c r="BB952" s="13">
        <f t="shared" si="1163"/>
        <v>4.1578307231610216E-5</v>
      </c>
      <c r="BC952" s="13">
        <f t="shared" si="1164"/>
        <v>8.1257730839243485E-6</v>
      </c>
      <c r="BD952" s="13">
        <f t="shared" si="1165"/>
        <v>1.081273131808794E-4</v>
      </c>
      <c r="BE952" s="13">
        <f t="shared" si="1166"/>
        <v>1.5539909337605639E-4</v>
      </c>
      <c r="BF952" s="13">
        <f t="shared" si="1167"/>
        <v>1.1166872417195442E-4</v>
      </c>
      <c r="BG952" s="13">
        <f t="shared" si="1168"/>
        <v>5.3496253580731931E-5</v>
      </c>
      <c r="BH952" s="13">
        <f t="shared" si="1169"/>
        <v>1.9221020713690089E-5</v>
      </c>
      <c r="BI952" s="13">
        <f t="shared" si="1170"/>
        <v>5.5248375360501077E-6</v>
      </c>
      <c r="BJ952" s="14">
        <f t="shared" si="1171"/>
        <v>0.47621742311416482</v>
      </c>
      <c r="BK952" s="14">
        <f t="shared" si="1172"/>
        <v>0.2676911934343828</v>
      </c>
      <c r="BL952" s="14">
        <f t="shared" si="1173"/>
        <v>0.24245678756570449</v>
      </c>
      <c r="BM952" s="14">
        <f t="shared" si="1174"/>
        <v>0.43323984049144915</v>
      </c>
      <c r="BN952" s="14">
        <f t="shared" si="1175"/>
        <v>0.56596374734955701</v>
      </c>
    </row>
    <row r="953" spans="1:66" x14ac:dyDescent="0.25">
      <c r="A953" t="s">
        <v>342</v>
      </c>
      <c r="B953" t="s">
        <v>429</v>
      </c>
      <c r="C953" t="s">
        <v>426</v>
      </c>
      <c r="D953" s="11">
        <v>44451</v>
      </c>
      <c r="E953" s="10">
        <f>VLOOKUP(A953,home!$A$2:$E$405,3,FALSE)</f>
        <v>1.1741999999999999</v>
      </c>
      <c r="F953" s="10">
        <f>VLOOKUP(B953,home!$B$2:$E$405,3,FALSE)</f>
        <v>0.73080000000000001</v>
      </c>
      <c r="G953" s="10">
        <f>VLOOKUP(C953,away!$B$2:$E$405,4,FALSE)</f>
        <v>0.89219999999999999</v>
      </c>
      <c r="H953" s="10">
        <f>VLOOKUP(A953,away!$A$2:$E$405,3,FALSE)</f>
        <v>0.85970000000000002</v>
      </c>
      <c r="I953" s="10">
        <f>VLOOKUP(C953,away!$B$2:$E$405,3,FALSE)</f>
        <v>0.66469999999999996</v>
      </c>
      <c r="J953" s="10">
        <f>VLOOKUP(B953,home!$B$2:$E$405,4,FALSE)</f>
        <v>1.3855999999999999</v>
      </c>
      <c r="K953" s="12">
        <f t="shared" si="1120"/>
        <v>0.76560160219199991</v>
      </c>
      <c r="L953" s="12">
        <f t="shared" si="1121"/>
        <v>0.79179085270399996</v>
      </c>
      <c r="M953" s="13">
        <f t="shared" si="1122"/>
        <v>0.21068472549393441</v>
      </c>
      <c r="N953" s="13">
        <f t="shared" si="1123"/>
        <v>0.16130056339553789</v>
      </c>
      <c r="O953" s="13">
        <f t="shared" si="1124"/>
        <v>0.16681823845055049</v>
      </c>
      <c r="P953" s="13">
        <f t="shared" si="1125"/>
        <v>0.12771631063258854</v>
      </c>
      <c r="Q953" s="13">
        <f t="shared" si="1126"/>
        <v>6.1745984885048011E-2</v>
      </c>
      <c r="R953" s="13">
        <f t="shared" si="1127"/>
        <v>6.604257763467028E-2</v>
      </c>
      <c r="S953" s="13">
        <f t="shared" si="1128"/>
        <v>1.935529018935624E-2</v>
      </c>
      <c r="T953" s="13">
        <f t="shared" si="1129"/>
        <v>4.8889906023180454E-2</v>
      </c>
      <c r="U953" s="13">
        <f t="shared" si="1130"/>
        <v>5.0562303249993105E-2</v>
      </c>
      <c r="V953" s="13">
        <f t="shared" si="1131"/>
        <v>1.3036784641719096E-3</v>
      </c>
      <c r="W953" s="13">
        <f t="shared" si="1132"/>
        <v>1.5757608318971925E-2</v>
      </c>
      <c r="X953" s="13">
        <f t="shared" si="1133"/>
        <v>1.2476730127454424E-2</v>
      </c>
      <c r="Y953" s="13">
        <f t="shared" si="1134"/>
        <v>4.9394803932874118E-3</v>
      </c>
      <c r="Z953" s="13">
        <f t="shared" si="1135"/>
        <v>1.7430636286708566E-2</v>
      </c>
      <c r="AA953" s="13">
        <f t="shared" si="1136"/>
        <v>1.334492306833009E-2</v>
      </c>
      <c r="AB953" s="13">
        <f t="shared" si="1137"/>
        <v>5.1084472411212466E-3</v>
      </c>
      <c r="AC953" s="13">
        <f t="shared" si="1138"/>
        <v>4.9392820037394283E-5</v>
      </c>
      <c r="AD953" s="13">
        <f t="shared" si="1139"/>
        <v>3.0160125439297218E-3</v>
      </c>
      <c r="AE953" s="13">
        <f t="shared" si="1140"/>
        <v>2.3880511439240745E-3</v>
      </c>
      <c r="AF953" s="13">
        <f t="shared" si="1141"/>
        <v>9.4541852577420277E-4</v>
      </c>
      <c r="AG953" s="13">
        <f t="shared" si="1142"/>
        <v>2.4952458022830485E-4</v>
      </c>
      <c r="AH953" s="13">
        <f t="shared" si="1143"/>
        <v>3.4503545921565643E-3</v>
      </c>
      <c r="AI953" s="13">
        <f t="shared" si="1144"/>
        <v>2.6415970038855901E-3</v>
      </c>
      <c r="AJ953" s="13">
        <f t="shared" si="1145"/>
        <v>1.011205449260197E-3</v>
      </c>
      <c r="AK953" s="13">
        <f t="shared" si="1146"/>
        <v>2.580601706996293E-4</v>
      </c>
      <c r="AL953" s="13">
        <f t="shared" si="1147"/>
        <v>1.1976698798882808E-6</v>
      </c>
      <c r="AM953" s="13">
        <f t="shared" si="1148"/>
        <v>4.6181280717275309E-4</v>
      </c>
      <c r="AN953" s="13">
        <f t="shared" si="1149"/>
        <v>3.6565915638094211E-4</v>
      </c>
      <c r="AO953" s="13">
        <f t="shared" si="1150"/>
        <v>1.447627876149457E-4</v>
      </c>
      <c r="AP953" s="13">
        <f t="shared" si="1151"/>
        <v>3.8207283681815298E-5</v>
      </c>
      <c r="AQ953" s="13">
        <f t="shared" si="1152"/>
        <v>7.563044431482039E-6</v>
      </c>
      <c r="AR953" s="13">
        <f t="shared" si="1153"/>
        <v>5.4639184093096171E-4</v>
      </c>
      <c r="AS953" s="13">
        <f t="shared" si="1154"/>
        <v>4.1831846884138069E-4</v>
      </c>
      <c r="AT953" s="13">
        <f t="shared" si="1155"/>
        <v>1.6013264498573258E-4</v>
      </c>
      <c r="AU953" s="13">
        <f t="shared" si="1156"/>
        <v>4.0865936521439869E-5</v>
      </c>
      <c r="AV953" s="13">
        <f t="shared" si="1157"/>
        <v>7.8217566189727294E-6</v>
      </c>
      <c r="AW953" s="13">
        <f t="shared" si="1158"/>
        <v>2.0167308450590059E-8</v>
      </c>
      <c r="AX953" s="13">
        <f t="shared" si="1159"/>
        <v>5.8927437514040791E-5</v>
      </c>
      <c r="AY953" s="13">
        <f t="shared" si="1160"/>
        <v>4.665820599690403E-5</v>
      </c>
      <c r="AZ953" s="13">
        <f t="shared" si="1161"/>
        <v>1.8471770355963763E-5</v>
      </c>
      <c r="BA953" s="13">
        <f t="shared" si="1162"/>
        <v>4.8752596003670055E-6</v>
      </c>
      <c r="BB953" s="13">
        <f t="shared" si="1163"/>
        <v>9.6504648903198825E-7</v>
      </c>
      <c r="BC953" s="13">
        <f t="shared" si="1164"/>
        <v>1.5282299648992791E-7</v>
      </c>
      <c r="BD953" s="13">
        <f t="shared" si="1165"/>
        <v>7.2104676940205713E-5</v>
      </c>
      <c r="BE953" s="13">
        <f t="shared" si="1166"/>
        <v>5.5203456190958049E-5</v>
      </c>
      <c r="BF953" s="13">
        <f t="shared" si="1167"/>
        <v>2.1131927253166673E-5</v>
      </c>
      <c r="BG953" s="13">
        <f t="shared" si="1168"/>
        <v>5.3928791208097314E-6</v>
      </c>
      <c r="BH953" s="13">
        <f t="shared" si="1169"/>
        <v>1.0321992238299283E-6</v>
      </c>
      <c r="BI953" s="13">
        <f t="shared" si="1170"/>
        <v>1.5805067590910644E-7</v>
      </c>
      <c r="BJ953" s="14">
        <f t="shared" si="1171"/>
        <v>0.31285733555957124</v>
      </c>
      <c r="BK953" s="14">
        <f t="shared" si="1172"/>
        <v>0.35915725347596528</v>
      </c>
      <c r="BL953" s="14">
        <f t="shared" si="1173"/>
        <v>0.31056626069797055</v>
      </c>
      <c r="BM953" s="14">
        <f t="shared" si="1174"/>
        <v>0.20565644748919748</v>
      </c>
      <c r="BN953" s="14">
        <f t="shared" si="1175"/>
        <v>0.79430840049232965</v>
      </c>
    </row>
    <row r="954" spans="1:66" x14ac:dyDescent="0.25">
      <c r="A954" t="s">
        <v>342</v>
      </c>
      <c r="B954" t="s">
        <v>409</v>
      </c>
      <c r="C954" t="s">
        <v>348</v>
      </c>
      <c r="D954" s="11">
        <v>44451</v>
      </c>
      <c r="E954" s="10">
        <f>VLOOKUP(A954,home!$A$2:$E$405,3,FALSE)</f>
        <v>1.1741999999999999</v>
      </c>
      <c r="F954" s="10">
        <f>VLOOKUP(B954,home!$B$2:$E$405,3,FALSE)</f>
        <v>1.0646</v>
      </c>
      <c r="G954" s="10">
        <f>VLOOKUP(C954,away!$B$2:$E$405,4,FALSE)</f>
        <v>0.93679999999999997</v>
      </c>
      <c r="H954" s="10">
        <f>VLOOKUP(A954,away!$A$2:$E$405,3,FALSE)</f>
        <v>0.85970000000000002</v>
      </c>
      <c r="I954" s="10">
        <f>VLOOKUP(C954,away!$B$2:$E$405,3,FALSE)</f>
        <v>1.454</v>
      </c>
      <c r="J954" s="10">
        <f>VLOOKUP(B954,home!$B$2:$E$405,4,FALSE)</f>
        <v>1.2795000000000001</v>
      </c>
      <c r="K954" s="12">
        <f t="shared" si="1120"/>
        <v>1.1710499501759999</v>
      </c>
      <c r="L954" s="12">
        <f t="shared" si="1121"/>
        <v>1.5993798621000002</v>
      </c>
      <c r="M954" s="13">
        <f t="shared" si="1122"/>
        <v>6.2635077630492322E-2</v>
      </c>
      <c r="N954" s="13">
        <f t="shared" si="1123"/>
        <v>7.3348804538457921E-2</v>
      </c>
      <c r="O954" s="13">
        <f t="shared" si="1124"/>
        <v>0.10017728182327962</v>
      </c>
      <c r="P954" s="13">
        <f t="shared" si="1125"/>
        <v>0.11731260088791869</v>
      </c>
      <c r="Q954" s="13">
        <f t="shared" si="1126"/>
        <v>4.2947556950115151E-2</v>
      </c>
      <c r="R954" s="13">
        <f t="shared" si="1127"/>
        <v>8.0110763594034906E-2</v>
      </c>
      <c r="S954" s="13">
        <f t="shared" si="1128"/>
        <v>5.4930267701896719E-2</v>
      </c>
      <c r="T954" s="13">
        <f t="shared" si="1129"/>
        <v>6.8689457712407073E-2</v>
      </c>
      <c r="U954" s="13">
        <f t="shared" si="1130"/>
        <v>9.3813705715355883E-2</v>
      </c>
      <c r="V954" s="13">
        <f t="shared" si="1131"/>
        <v>1.1431316507118998E-2</v>
      </c>
      <c r="W954" s="13">
        <f t="shared" si="1132"/>
        <v>1.6764578142204417E-2</v>
      </c>
      <c r="X954" s="13">
        <f t="shared" si="1133"/>
        <v>2.681292867724358E-2</v>
      </c>
      <c r="Y954" s="13">
        <f t="shared" si="1134"/>
        <v>2.144202908515349E-2</v>
      </c>
      <c r="Z954" s="13">
        <f t="shared" si="1135"/>
        <v>4.2709180676584441E-2</v>
      </c>
      <c r="AA954" s="13">
        <f t="shared" si="1136"/>
        <v>5.0014583903371983E-2</v>
      </c>
      <c r="AB954" s="13">
        <f t="shared" si="1137"/>
        <v>2.9284787994058568E-2</v>
      </c>
      <c r="AC954" s="13">
        <f t="shared" si="1138"/>
        <v>1.3381454148328903E-3</v>
      </c>
      <c r="AD954" s="13">
        <f t="shared" si="1139"/>
        <v>4.9080395995375337E-3</v>
      </c>
      <c r="AE954" s="13">
        <f t="shared" si="1140"/>
        <v>7.849819697889681E-3</v>
      </c>
      <c r="AF954" s="13">
        <f t="shared" si="1141"/>
        <v>6.2774217729603321E-3</v>
      </c>
      <c r="AG954" s="13">
        <f t="shared" si="1142"/>
        <v>3.3466606565269461E-3</v>
      </c>
      <c r="AH954" s="13">
        <f t="shared" si="1143"/>
        <v>1.7077050875229895E-2</v>
      </c>
      <c r="AI954" s="13">
        <f t="shared" si="1144"/>
        <v>1.9998079576590985E-2</v>
      </c>
      <c r="AJ954" s="13">
        <f t="shared" si="1145"/>
        <v>1.170937504589128E-2</v>
      </c>
      <c r="AK954" s="13">
        <f t="shared" si="1146"/>
        <v>4.5707543546943579E-3</v>
      </c>
      <c r="AL954" s="13">
        <f t="shared" si="1147"/>
        <v>1.0025137665279551E-4</v>
      </c>
      <c r="AM954" s="13">
        <f t="shared" si="1148"/>
        <v>1.1495119057000538E-3</v>
      </c>
      <c r="AN954" s="13">
        <f t="shared" si="1149"/>
        <v>1.8385061932208605E-3</v>
      </c>
      <c r="AO954" s="13">
        <f t="shared" si="1150"/>
        <v>1.4702348908917882E-3</v>
      </c>
      <c r="AP954" s="13">
        <f t="shared" si="1151"/>
        <v>7.838213590163726E-4</v>
      </c>
      <c r="AQ954" s="13">
        <f t="shared" si="1152"/>
        <v>3.134070242736601E-4</v>
      </c>
      <c r="AR954" s="13">
        <f t="shared" si="1153"/>
        <v>5.4625382547799726E-3</v>
      </c>
      <c r="AS954" s="13">
        <f t="shared" si="1154"/>
        <v>6.3969051510945809E-3</v>
      </c>
      <c r="AT954" s="13">
        <f t="shared" si="1155"/>
        <v>3.7455477292349534E-3</v>
      </c>
      <c r="AU954" s="13">
        <f t="shared" si="1156"/>
        <v>1.4620744939008068E-3</v>
      </c>
      <c r="AV954" s="13">
        <f t="shared" si="1157"/>
        <v>4.2804056580903491E-4</v>
      </c>
      <c r="AW954" s="13">
        <f t="shared" si="1158"/>
        <v>5.2157274337884451E-6</v>
      </c>
      <c r="AX954" s="13">
        <f t="shared" si="1159"/>
        <v>2.2435597664946058E-4</v>
      </c>
      <c r="AY954" s="13">
        <f t="shared" si="1160"/>
        <v>3.5883043099492511E-4</v>
      </c>
      <c r="AZ954" s="13">
        <f t="shared" si="1161"/>
        <v>2.8695308262097354E-4</v>
      </c>
      <c r="BA954" s="13">
        <f t="shared" si="1162"/>
        <v>1.5298232723716759E-4</v>
      </c>
      <c r="BB954" s="13">
        <f t="shared" si="1163"/>
        <v>6.1169213360079533E-5</v>
      </c>
      <c r="BC954" s="13">
        <f t="shared" si="1164"/>
        <v>1.9566561605721887E-5</v>
      </c>
      <c r="BD954" s="13">
        <f t="shared" si="1165"/>
        <v>1.4561122801076633E-3</v>
      </c>
      <c r="BE954" s="13">
        <f t="shared" si="1166"/>
        <v>1.7051802130707409E-3</v>
      </c>
      <c r="BF954" s="13">
        <f t="shared" si="1167"/>
        <v>9.9842560177879612E-4</v>
      </c>
      <c r="BG954" s="13">
        <f t="shared" si="1168"/>
        <v>3.897354170725005E-4</v>
      </c>
      <c r="BH954" s="13">
        <f t="shared" si="1169"/>
        <v>1.1409991018614353E-4</v>
      </c>
      <c r="BI954" s="13">
        <f t="shared" si="1170"/>
        <v>2.6723338827713914E-5</v>
      </c>
      <c r="BJ954" s="14">
        <f t="shared" si="1171"/>
        <v>0.27904663579806721</v>
      </c>
      <c r="BK954" s="14">
        <f t="shared" si="1172"/>
        <v>0.24810648994990736</v>
      </c>
      <c r="BL954" s="14">
        <f t="shared" si="1173"/>
        <v>0.4289417658383704</v>
      </c>
      <c r="BM954" s="14">
        <f t="shared" si="1174"/>
        <v>0.52191837213506975</v>
      </c>
      <c r="BN954" s="14">
        <f t="shared" si="1175"/>
        <v>0.47653208542429859</v>
      </c>
    </row>
    <row r="955" spans="1:66" x14ac:dyDescent="0.25">
      <c r="A955" t="s">
        <v>342</v>
      </c>
      <c r="B955" t="s">
        <v>384</v>
      </c>
      <c r="C955" t="s">
        <v>436</v>
      </c>
      <c r="D955" s="11">
        <v>44451</v>
      </c>
      <c r="E955" s="10">
        <f>VLOOKUP(A955,home!$A$2:$E$405,3,FALSE)</f>
        <v>1.1741999999999999</v>
      </c>
      <c r="F955" s="10">
        <f>VLOOKUP(B955,home!$B$2:$E$405,3,FALSE)</f>
        <v>0.89419999999999999</v>
      </c>
      <c r="G955" s="10">
        <f>VLOOKUP(C955,away!$B$2:$E$405,4,FALSE)</f>
        <v>1.0544</v>
      </c>
      <c r="H955" s="10">
        <f>VLOOKUP(A955,away!$A$2:$E$405,3,FALSE)</f>
        <v>0.85970000000000002</v>
      </c>
      <c r="I955" s="10">
        <f>VLOOKUP(C955,away!$B$2:$E$405,3,FALSE)</f>
        <v>0.77549999999999997</v>
      </c>
      <c r="J955" s="10">
        <f>VLOOKUP(B955,home!$B$2:$E$405,4,FALSE)</f>
        <v>1.1632</v>
      </c>
      <c r="K955" s="12">
        <f t="shared" si="1120"/>
        <v>1.1070879884159999</v>
      </c>
      <c r="L955" s="12">
        <f t="shared" si="1121"/>
        <v>0.77550235751999996</v>
      </c>
      <c r="M955" s="13">
        <f t="shared" si="1122"/>
        <v>0.15219535608639234</v>
      </c>
      <c r="N955" s="13">
        <f t="shared" si="1123"/>
        <v>0.16849365061594093</v>
      </c>
      <c r="O955" s="13">
        <f t="shared" si="1124"/>
        <v>0.11802785744859316</v>
      </c>
      <c r="P955" s="13">
        <f t="shared" si="1125"/>
        <v>0.13066722327981339</v>
      </c>
      <c r="Q955" s="13">
        <f t="shared" si="1126"/>
        <v>9.326864836063517E-2</v>
      </c>
      <c r="R955" s="13">
        <f t="shared" si="1127"/>
        <v>4.5765440852209231E-2</v>
      </c>
      <c r="S955" s="13">
        <f t="shared" si="1128"/>
        <v>2.8046064739920083E-2</v>
      </c>
      <c r="T955" s="13">
        <f t="shared" si="1129"/>
        <v>7.2330056686376459E-2</v>
      </c>
      <c r="U955" s="13">
        <f t="shared" si="1130"/>
        <v>5.0666369852043744E-2</v>
      </c>
      <c r="V955" s="13">
        <f t="shared" si="1131"/>
        <v>2.6754367235832252E-3</v>
      </c>
      <c r="W955" s="13">
        <f t="shared" si="1132"/>
        <v>3.4418866765284939E-2</v>
      </c>
      <c r="X955" s="13">
        <f t="shared" si="1133"/>
        <v>2.6691912319645249E-2</v>
      </c>
      <c r="Y955" s="13">
        <f t="shared" si="1134"/>
        <v>1.0349820465301007E-2</v>
      </c>
      <c r="Z955" s="13">
        <f t="shared" si="1135"/>
        <v>1.1830402424610127E-2</v>
      </c>
      <c r="AA955" s="13">
        <f t="shared" si="1136"/>
        <v>1.3097296422413394E-2</v>
      </c>
      <c r="AB955" s="13">
        <f t="shared" si="1137"/>
        <v>7.2499297749888574E-3</v>
      </c>
      <c r="AC955" s="13">
        <f t="shared" si="1138"/>
        <v>1.4356215291361251E-4</v>
      </c>
      <c r="AD955" s="13">
        <f t="shared" si="1139"/>
        <v>9.5261784926844121E-3</v>
      </c>
      <c r="AE955" s="13">
        <f t="shared" si="1140"/>
        <v>7.3875738792330819E-3</v>
      </c>
      <c r="AF955" s="13">
        <f t="shared" si="1141"/>
        <v>2.8645404798492125E-3</v>
      </c>
      <c r="AG955" s="13">
        <f t="shared" si="1142"/>
        <v>7.4048596511151223E-4</v>
      </c>
      <c r="AH955" s="13">
        <f t="shared" si="1143"/>
        <v>2.2936262426738688E-3</v>
      </c>
      <c r="AI955" s="13">
        <f t="shared" si="1144"/>
        <v>2.5392460631799615E-3</v>
      </c>
      <c r="AJ955" s="13">
        <f t="shared" si="1145"/>
        <v>1.4055844080895752E-3</v>
      </c>
      <c r="AK955" s="13">
        <f t="shared" si="1146"/>
        <v>5.1870187163359375E-4</v>
      </c>
      <c r="AL955" s="13">
        <f t="shared" si="1147"/>
        <v>4.9302076940233053E-6</v>
      </c>
      <c r="AM955" s="13">
        <f t="shared" si="1148"/>
        <v>2.1092635569515475E-3</v>
      </c>
      <c r="AN955" s="13">
        <f t="shared" si="1149"/>
        <v>1.6357388610469458E-3</v>
      </c>
      <c r="AO955" s="13">
        <f t="shared" si="1150"/>
        <v>6.3425967151449286E-4</v>
      </c>
      <c r="AP955" s="13">
        <f t="shared" si="1151"/>
        <v>1.6395662351311669E-4</v>
      </c>
      <c r="AQ955" s="13">
        <f t="shared" si="1152"/>
        <v>3.1787187016360256E-5</v>
      </c>
      <c r="AR955" s="13">
        <f t="shared" si="1153"/>
        <v>3.5574251169266511E-4</v>
      </c>
      <c r="AS955" s="13">
        <f t="shared" si="1154"/>
        <v>3.9383826166388796E-4</v>
      </c>
      <c r="AT955" s="13">
        <f t="shared" si="1155"/>
        <v>2.1800680443336394E-4</v>
      </c>
      <c r="AU955" s="13">
        <f t="shared" si="1156"/>
        <v>8.0450904860377711E-5</v>
      </c>
      <c r="AV955" s="13">
        <f t="shared" si="1157"/>
        <v>2.2266557607030655E-5</v>
      </c>
      <c r="AW955" s="13">
        <f t="shared" si="1158"/>
        <v>1.1757851628919927E-7</v>
      </c>
      <c r="AX955" s="13">
        <f t="shared" si="1159"/>
        <v>3.8919005805077792E-4</v>
      </c>
      <c r="AY955" s="13">
        <f t="shared" si="1160"/>
        <v>3.0181780754172399E-4</v>
      </c>
      <c r="AZ955" s="13">
        <f t="shared" si="1161"/>
        <v>1.1703021064506225E-4</v>
      </c>
      <c r="BA955" s="13">
        <f t="shared" si="1162"/>
        <v>3.025240141876933E-5</v>
      </c>
      <c r="BB955" s="13">
        <f t="shared" si="1163"/>
        <v>5.8652021552242499E-6</v>
      </c>
      <c r="BC955" s="13">
        <f t="shared" si="1164"/>
        <v>9.0969561974155854E-7</v>
      </c>
      <c r="BD955" s="13">
        <f t="shared" si="1165"/>
        <v>4.5979859414624624E-5</v>
      </c>
      <c r="BE955" s="13">
        <f t="shared" si="1166"/>
        <v>5.0903750066987257E-5</v>
      </c>
      <c r="BF955" s="13">
        <f t="shared" si="1167"/>
        <v>2.8177465132245868E-5</v>
      </c>
      <c r="BG955" s="13">
        <f t="shared" si="1168"/>
        <v>1.0398311063973351E-5</v>
      </c>
      <c r="BH955" s="13">
        <f t="shared" si="1169"/>
        <v>2.8779613196845252E-6</v>
      </c>
      <c r="BI955" s="13">
        <f t="shared" si="1170"/>
        <v>6.372312816297189E-7</v>
      </c>
      <c r="BJ955" s="14">
        <f t="shared" si="1171"/>
        <v>0.43149180530553571</v>
      </c>
      <c r="BK955" s="14">
        <f t="shared" si="1172"/>
        <v>0.31403439099785846</v>
      </c>
      <c r="BL955" s="14">
        <f t="shared" si="1173"/>
        <v>0.24277333255436187</v>
      </c>
      <c r="BM955" s="14">
        <f t="shared" si="1174"/>
        <v>0.29141005440975642</v>
      </c>
      <c r="BN955" s="14">
        <f t="shared" si="1175"/>
        <v>0.70841817664358431</v>
      </c>
    </row>
    <row r="956" spans="1:66" x14ac:dyDescent="0.25">
      <c r="A956" t="s">
        <v>342</v>
      </c>
      <c r="B956" t="s">
        <v>399</v>
      </c>
      <c r="C956" t="s">
        <v>386</v>
      </c>
      <c r="D956" s="11">
        <v>44451</v>
      </c>
      <c r="E956" s="10">
        <f>VLOOKUP(A956,home!$A$2:$E$405,3,FALSE)</f>
        <v>1.1741999999999999</v>
      </c>
      <c r="F956" s="10">
        <f>VLOOKUP(B956,home!$B$2:$E$405,3,FALSE)</f>
        <v>0.72389999999999999</v>
      </c>
      <c r="G956" s="10">
        <f>VLOOKUP(C956,away!$B$2:$E$405,4,FALSE)</f>
        <v>0.97940000000000005</v>
      </c>
      <c r="H956" s="10">
        <f>VLOOKUP(A956,away!$A$2:$E$405,3,FALSE)</f>
        <v>0.85970000000000002</v>
      </c>
      <c r="I956" s="10">
        <f>VLOOKUP(C956,away!$B$2:$E$405,3,FALSE)</f>
        <v>1.3957999999999999</v>
      </c>
      <c r="J956" s="10">
        <f>VLOOKUP(B956,home!$B$2:$E$405,4,FALSE)</f>
        <v>1.2795000000000001</v>
      </c>
      <c r="K956" s="12">
        <f t="shared" si="1120"/>
        <v>0.83249331037200003</v>
      </c>
      <c r="L956" s="12">
        <f t="shared" si="1121"/>
        <v>1.5353606681700001</v>
      </c>
      <c r="M956" s="13">
        <f t="shared" si="1122"/>
        <v>9.3681553335073248E-2</v>
      </c>
      <c r="N956" s="13">
        <f t="shared" si="1123"/>
        <v>7.7989266456706202E-2</v>
      </c>
      <c r="O956" s="13">
        <f t="shared" si="1124"/>
        <v>0.14383497232374157</v>
      </c>
      <c r="P956" s="13">
        <f t="shared" si="1125"/>
        <v>0.11974165225705662</v>
      </c>
      <c r="Q956" s="13">
        <f t="shared" si="1126"/>
        <v>3.2462771303013664E-2</v>
      </c>
      <c r="R956" s="13">
        <f t="shared" si="1127"/>
        <v>0.11041927960659668</v>
      </c>
      <c r="S956" s="13">
        <f t="shared" si="1128"/>
        <v>3.8262770990694799E-2</v>
      </c>
      <c r="T956" s="13">
        <f t="shared" si="1129"/>
        <v>4.9842062238444965E-2</v>
      </c>
      <c r="U956" s="13">
        <f t="shared" si="1130"/>
        <v>9.1923311608587133E-2</v>
      </c>
      <c r="V956" s="13">
        <f t="shared" si="1131"/>
        <v>5.4340680448842511E-3</v>
      </c>
      <c r="W956" s="13">
        <f t="shared" si="1132"/>
        <v>9.0083466486316696E-3</v>
      </c>
      <c r="X956" s="13">
        <f t="shared" si="1133"/>
        <v>1.3831061129550102E-2</v>
      </c>
      <c r="Y956" s="13">
        <f t="shared" si="1134"/>
        <v>1.0617833628683081E-2</v>
      </c>
      <c r="Z956" s="13">
        <f t="shared" si="1135"/>
        <v>5.6511139638544775E-2</v>
      </c>
      <c r="AA956" s="13">
        <f t="shared" si="1136"/>
        <v>4.7045145710586482E-2</v>
      </c>
      <c r="AB956" s="13">
        <f t="shared" si="1137"/>
        <v>1.958238454476962E-2</v>
      </c>
      <c r="AC956" s="13">
        <f t="shared" si="1138"/>
        <v>4.3410646427130258E-4</v>
      </c>
      <c r="AD956" s="13">
        <f t="shared" si="1139"/>
        <v>1.8748470806244724E-3</v>
      </c>
      <c r="AE956" s="13">
        <f t="shared" si="1140"/>
        <v>2.878566466424164E-3</v>
      </c>
      <c r="AF956" s="13">
        <f t="shared" si="1141"/>
        <v>2.2098188666303804E-3</v>
      </c>
      <c r="AG956" s="13">
        <f t="shared" si="1142"/>
        <v>1.1309563238680977E-3</v>
      </c>
      <c r="AH956" s="13">
        <f t="shared" si="1143"/>
        <v>2.1691245278621082E-2</v>
      </c>
      <c r="AI956" s="13">
        <f t="shared" si="1144"/>
        <v>1.8057816588090279E-2</v>
      </c>
      <c r="AJ956" s="13">
        <f t="shared" si="1145"/>
        <v>7.516505754754846E-3</v>
      </c>
      <c r="AK956" s="13">
        <f t="shared" si="1146"/>
        <v>2.0858135860686833E-3</v>
      </c>
      <c r="AL956" s="13">
        <f t="shared" si="1147"/>
        <v>2.2194604353492822E-5</v>
      </c>
      <c r="AM956" s="13">
        <f t="shared" si="1148"/>
        <v>3.1215953051806958E-4</v>
      </c>
      <c r="AN956" s="13">
        <f t="shared" si="1149"/>
        <v>4.7927746535185683E-4</v>
      </c>
      <c r="AO956" s="13">
        <f t="shared" si="1150"/>
        <v>3.6793188472072555E-4</v>
      </c>
      <c r="AP956" s="13">
        <f t="shared" si="1151"/>
        <v>1.8830271478862019E-4</v>
      </c>
      <c r="AQ956" s="13">
        <f t="shared" si="1152"/>
        <v>7.227814549902025E-5</v>
      </c>
      <c r="AR956" s="13">
        <f t="shared" si="1153"/>
        <v>6.6607769688845986E-3</v>
      </c>
      <c r="AS956" s="13">
        <f t="shared" si="1154"/>
        <v>5.5450522684763158E-3</v>
      </c>
      <c r="AT956" s="13">
        <f t="shared" si="1155"/>
        <v>2.3081094595848082E-3</v>
      </c>
      <c r="AU956" s="13">
        <f t="shared" si="1156"/>
        <v>6.4049522823689503E-4</v>
      </c>
      <c r="AV956" s="13">
        <f t="shared" si="1157"/>
        <v>1.3330199820810057E-4</v>
      </c>
      <c r="AW956" s="13">
        <f t="shared" si="1158"/>
        <v>7.8801787719121924E-7</v>
      </c>
      <c r="AX956" s="13">
        <f t="shared" si="1159"/>
        <v>4.3311786820859496E-5</v>
      </c>
      <c r="AY956" s="13">
        <f t="shared" si="1160"/>
        <v>6.6499213952911433E-5</v>
      </c>
      <c r="AZ956" s="13">
        <f t="shared" si="1161"/>
        <v>5.105013878376096E-5</v>
      </c>
      <c r="BA956" s="13">
        <f t="shared" si="1162"/>
        <v>2.6126791731068818E-5</v>
      </c>
      <c r="BB956" s="13">
        <f t="shared" si="1163"/>
        <v>1.0028512102338068E-5</v>
      </c>
      <c r="BC956" s="13">
        <f t="shared" si="1164"/>
        <v>3.0794766084393392E-6</v>
      </c>
      <c r="BD956" s="13">
        <f t="shared" si="1165"/>
        <v>1.7044491629130032E-3</v>
      </c>
      <c r="BE956" s="13">
        <f t="shared" si="1166"/>
        <v>1.4189425259942302E-3</v>
      </c>
      <c r="BF956" s="13">
        <f t="shared" si="1167"/>
        <v>5.9063008034627225E-4</v>
      </c>
      <c r="BG956" s="13">
        <f t="shared" si="1168"/>
        <v>1.638985302642495E-4</v>
      </c>
      <c r="BH956" s="13">
        <f t="shared" si="1169"/>
        <v>3.4111107506197615E-5</v>
      </c>
      <c r="BI956" s="13">
        <f t="shared" si="1170"/>
        <v>5.6794537616579293E-6</v>
      </c>
      <c r="BJ956" s="14">
        <f t="shared" si="1171"/>
        <v>0.20346557580345445</v>
      </c>
      <c r="BK956" s="14">
        <f t="shared" si="1172"/>
        <v>0.25764284491028661</v>
      </c>
      <c r="BL956" s="14">
        <f t="shared" si="1173"/>
        <v>0.48136192178599274</v>
      </c>
      <c r="BM956" s="14">
        <f t="shared" si="1174"/>
        <v>0.42078627566001492</v>
      </c>
      <c r="BN956" s="14">
        <f t="shared" si="1175"/>
        <v>0.57812949528218793</v>
      </c>
    </row>
    <row r="957" spans="1:66" x14ac:dyDescent="0.25">
      <c r="A957" t="s">
        <v>40</v>
      </c>
      <c r="B957" t="s">
        <v>332</v>
      </c>
      <c r="C957" t="s">
        <v>235</v>
      </c>
      <c r="D957" s="11">
        <v>44451</v>
      </c>
      <c r="E957" s="10">
        <f>VLOOKUP(A957,home!$A$2:$E$405,3,FALSE)</f>
        <v>1.5047999999999999</v>
      </c>
      <c r="F957" s="10">
        <f>VLOOKUP(B957,home!$B$2:$E$405,3,FALSE)</f>
        <v>1.1296999999999999</v>
      </c>
      <c r="G957" s="10">
        <f>VLOOKUP(C957,away!$B$2:$E$405,4,FALSE)</f>
        <v>0.9304</v>
      </c>
      <c r="H957" s="10">
        <f>VLOOKUP(A957,away!$A$2:$E$405,3,FALSE)</f>
        <v>1.2</v>
      </c>
      <c r="I957" s="10">
        <f>VLOOKUP(C957,away!$B$2:$E$405,3,FALSE)</f>
        <v>1.4582999999999999</v>
      </c>
      <c r="J957" s="10">
        <f>VLOOKUP(B957,home!$B$2:$E$405,4,FALSE)</f>
        <v>1.0417000000000001</v>
      </c>
      <c r="K957" s="12">
        <f t="shared" si="1120"/>
        <v>1.5816544698239998</v>
      </c>
      <c r="L957" s="12">
        <f t="shared" si="1121"/>
        <v>1.8229333320000001</v>
      </c>
      <c r="M957" s="13">
        <f t="shared" si="1122"/>
        <v>3.3220510694088108E-2</v>
      </c>
      <c r="N957" s="13">
        <f t="shared" si="1123"/>
        <v>5.2543369229140449E-2</v>
      </c>
      <c r="O957" s="13">
        <f t="shared" si="1124"/>
        <v>6.0558776250315659E-2</v>
      </c>
      <c r="P957" s="13">
        <f t="shared" si="1125"/>
        <v>9.5783059143383253E-2</v>
      </c>
      <c r="Q957" s="13">
        <f t="shared" si="1126"/>
        <v>4.15527274004414E-2</v>
      </c>
      <c r="R957" s="13">
        <f t="shared" si="1127"/>
        <v>5.5197305885915211E-2</v>
      </c>
      <c r="S957" s="13">
        <f t="shared" si="1128"/>
        <v>6.9041641949362964E-2</v>
      </c>
      <c r="T957" s="13">
        <f t="shared" si="1129"/>
        <v>7.5747851813774331E-2</v>
      </c>
      <c r="U957" s="13">
        <f t="shared" si="1130"/>
        <v>8.7303065576700381E-2</v>
      </c>
      <c r="V957" s="13">
        <f t="shared" si="1131"/>
        <v>2.2118262135262287E-2</v>
      </c>
      <c r="W957" s="13">
        <f t="shared" si="1132"/>
        <v>2.1907352342095444E-2</v>
      </c>
      <c r="X957" s="13">
        <f t="shared" si="1133"/>
        <v>3.9935642800274049E-2</v>
      </c>
      <c r="Y957" s="13">
        <f t="shared" si="1134"/>
        <v>3.6400007197732703E-2</v>
      </c>
      <c r="Z957" s="13">
        <f t="shared" si="1135"/>
        <v>3.354033624534488E-2</v>
      </c>
      <c r="AA957" s="13">
        <f t="shared" si="1136"/>
        <v>5.3049222741849644E-2</v>
      </c>
      <c r="AB957" s="13">
        <f t="shared" si="1137"/>
        <v>4.1952770135167738E-2</v>
      </c>
      <c r="AC957" s="13">
        <f t="shared" si="1138"/>
        <v>3.9857808586979742E-3</v>
      </c>
      <c r="AD957" s="13">
        <f t="shared" si="1139"/>
        <v>8.6624654384711373E-3</v>
      </c>
      <c r="AE957" s="13">
        <f t="shared" si="1140"/>
        <v>1.579109698508703E-2</v>
      </c>
      <c r="AF957" s="13">
        <f t="shared" si="1141"/>
        <v>1.4393058521479931E-2</v>
      </c>
      <c r="AG957" s="13">
        <f t="shared" si="1142"/>
        <v>8.7458620427441364E-3</v>
      </c>
      <c r="AH957" s="13">
        <f t="shared" si="1143"/>
        <v>1.5285449227031732E-2</v>
      </c>
      <c r="AI957" s="13">
        <f t="shared" si="1144"/>
        <v>2.4176299093202545E-2</v>
      </c>
      <c r="AJ957" s="13">
        <f t="shared" si="1145"/>
        <v>1.9119275762282856E-2</v>
      </c>
      <c r="AK957" s="13">
        <f t="shared" si="1146"/>
        <v>1.0080029323070781E-2</v>
      </c>
      <c r="AL957" s="13">
        <f t="shared" si="1147"/>
        <v>4.5968021050220856E-4</v>
      </c>
      <c r="AM957" s="13">
        <f t="shared" si="1148"/>
        <v>2.7402054360907554E-3</v>
      </c>
      <c r="AN957" s="13">
        <f t="shared" si="1149"/>
        <v>4.9952118259774334E-3</v>
      </c>
      <c r="AO957" s="13">
        <f t="shared" si="1150"/>
        <v>4.5529690689874247E-3</v>
      </c>
      <c r="AP957" s="13">
        <f t="shared" si="1151"/>
        <v>2.7665863584740618E-3</v>
      </c>
      <c r="AQ957" s="13">
        <f t="shared" si="1152"/>
        <v>1.2608256221797174E-3</v>
      </c>
      <c r="AR957" s="13">
        <f t="shared" si="1153"/>
        <v>5.5728709781099495E-3</v>
      </c>
      <c r="AS957" s="13">
        <f t="shared" si="1154"/>
        <v>8.8143562922800497E-3</v>
      </c>
      <c r="AT957" s="13">
        <f t="shared" si="1155"/>
        <v>6.9706330141530186E-3</v>
      </c>
      <c r="AU957" s="13">
        <f t="shared" si="1156"/>
        <v>3.6750442881126211E-3</v>
      </c>
      <c r="AV957" s="13">
        <f t="shared" si="1157"/>
        <v>1.4531625562736225E-3</v>
      </c>
      <c r="AW957" s="13">
        <f t="shared" si="1158"/>
        <v>3.681592408295201E-5</v>
      </c>
      <c r="AX957" s="13">
        <f t="shared" si="1159"/>
        <v>7.2234302937149468E-4</v>
      </c>
      <c r="AY957" s="13">
        <f t="shared" si="1160"/>
        <v>1.3167831853791525E-3</v>
      </c>
      <c r="AZ957" s="13">
        <f t="shared" si="1161"/>
        <v>1.2002039798223963E-3</v>
      </c>
      <c r="BA957" s="13">
        <f t="shared" si="1162"/>
        <v>7.2929728000576733E-4</v>
      </c>
      <c r="BB957" s="13">
        <f t="shared" si="1163"/>
        <v>3.323650801648627E-4</v>
      </c>
      <c r="BC957" s="13">
        <f t="shared" si="1164"/>
        <v>1.2117587660507593E-4</v>
      </c>
      <c r="BD957" s="13">
        <f t="shared" si="1165"/>
        <v>1.6931620434886795E-3</v>
      </c>
      <c r="BE957" s="13">
        <f t="shared" si="1166"/>
        <v>2.6779973142202077E-3</v>
      </c>
      <c r="BF957" s="13">
        <f t="shared" si="1167"/>
        <v>2.1178332111065289E-3</v>
      </c>
      <c r="BG957" s="13">
        <f t="shared" si="1168"/>
        <v>1.1165601215627854E-3</v>
      </c>
      <c r="BH957" s="13">
        <f t="shared" si="1169"/>
        <v>4.4150307677425231E-4</v>
      </c>
      <c r="BI957" s="13">
        <f t="shared" si="1170"/>
        <v>1.3966106296420884E-4</v>
      </c>
      <c r="BJ957" s="14">
        <f t="shared" si="1171"/>
        <v>0.3364174005142988</v>
      </c>
      <c r="BK957" s="14">
        <f t="shared" si="1172"/>
        <v>0.22592571817667595</v>
      </c>
      <c r="BL957" s="14">
        <f t="shared" si="1173"/>
        <v>0.40139497795458251</v>
      </c>
      <c r="BM957" s="14">
        <f t="shared" si="1174"/>
        <v>0.65714271702632188</v>
      </c>
      <c r="BN957" s="14">
        <f t="shared" si="1175"/>
        <v>0.3388557486032841</v>
      </c>
    </row>
    <row r="958" spans="1:66" x14ac:dyDescent="0.25">
      <c r="A958" t="s">
        <v>40</v>
      </c>
      <c r="B958" t="s">
        <v>319</v>
      </c>
      <c r="C958" t="s">
        <v>317</v>
      </c>
      <c r="D958" s="11">
        <v>44451</v>
      </c>
      <c r="E958" s="10">
        <f>VLOOKUP(A958,home!$A$2:$E$405,3,FALSE)</f>
        <v>1.5047999999999999</v>
      </c>
      <c r="F958" s="10">
        <f>VLOOKUP(B958,home!$B$2:$E$405,3,FALSE)</f>
        <v>0.89710000000000001</v>
      </c>
      <c r="G958" s="10">
        <f>VLOOKUP(C958,away!$B$2:$E$405,4,FALSE)</f>
        <v>0.99680000000000002</v>
      </c>
      <c r="H958" s="10">
        <f>VLOOKUP(A958,away!$A$2:$E$405,3,FALSE)</f>
        <v>1.2</v>
      </c>
      <c r="I958" s="10">
        <f>VLOOKUP(C958,away!$B$2:$E$405,3,FALSE)</f>
        <v>1.125</v>
      </c>
      <c r="J958" s="10">
        <f>VLOOKUP(B958,home!$B$2:$E$405,4,FALSE)</f>
        <v>1.25</v>
      </c>
      <c r="K958" s="12">
        <f t="shared" si="1120"/>
        <v>1.345636220544</v>
      </c>
      <c r="L958" s="12">
        <f t="shared" si="1121"/>
        <v>1.6874999999999998</v>
      </c>
      <c r="M958" s="13">
        <f t="shared" si="1122"/>
        <v>4.8164346994364789E-2</v>
      </c>
      <c r="N958" s="13">
        <f t="shared" si="1123"/>
        <v>6.4811689854466809E-2</v>
      </c>
      <c r="O958" s="13">
        <f t="shared" si="1124"/>
        <v>8.1277335552990576E-2</v>
      </c>
      <c r="P958" s="13">
        <f t="shared" si="1125"/>
        <v>0.10936972662941273</v>
      </c>
      <c r="Q958" s="13">
        <f t="shared" si="1126"/>
        <v>4.3606478691417316E-2</v>
      </c>
      <c r="R958" s="13">
        <f t="shared" si="1127"/>
        <v>6.8577751872835796E-2</v>
      </c>
      <c r="S958" s="13">
        <f t="shared" si="1128"/>
        <v>6.2088130793053163E-2</v>
      </c>
      <c r="T958" s="13">
        <f t="shared" si="1129"/>
        <v>7.3585932791766714E-2</v>
      </c>
      <c r="U958" s="13">
        <f t="shared" si="1130"/>
        <v>9.2280706843566984E-2</v>
      </c>
      <c r="V958" s="13">
        <f t="shared" si="1131"/>
        <v>1.5665257061438547E-2</v>
      </c>
      <c r="W958" s="13">
        <f t="shared" si="1132"/>
        <v>1.9559485725850412E-2</v>
      </c>
      <c r="X958" s="13">
        <f t="shared" si="1133"/>
        <v>3.3006632162372568E-2</v>
      </c>
      <c r="Y958" s="13">
        <f t="shared" si="1134"/>
        <v>2.7849345887001855E-2</v>
      </c>
      <c r="Z958" s="13">
        <f t="shared" si="1135"/>
        <v>3.8574985428470147E-2</v>
      </c>
      <c r="AA958" s="13">
        <f t="shared" si="1136"/>
        <v>5.1907897599506439E-2</v>
      </c>
      <c r="AB958" s="13">
        <f t="shared" si="1137"/>
        <v>3.492457357109241E-2</v>
      </c>
      <c r="AC958" s="13">
        <f t="shared" si="1138"/>
        <v>2.2232535439926492E-3</v>
      </c>
      <c r="AD958" s="13">
        <f t="shared" si="1139"/>
        <v>6.5799881119794233E-3</v>
      </c>
      <c r="AE958" s="13">
        <f t="shared" si="1140"/>
        <v>1.1103729938965275E-2</v>
      </c>
      <c r="AF958" s="13">
        <f t="shared" si="1141"/>
        <v>9.3687721360019519E-3</v>
      </c>
      <c r="AG958" s="13">
        <f t="shared" si="1142"/>
        <v>5.2699343265010992E-3</v>
      </c>
      <c r="AH958" s="13">
        <f t="shared" si="1143"/>
        <v>1.6273821977635831E-2</v>
      </c>
      <c r="AI958" s="13">
        <f t="shared" si="1144"/>
        <v>2.1898644299791763E-2</v>
      </c>
      <c r="AJ958" s="13">
        <f t="shared" si="1145"/>
        <v>1.4733804475304599E-2</v>
      </c>
      <c r="AK958" s="13">
        <f t="shared" si="1146"/>
        <v>6.6087803227943814E-3</v>
      </c>
      <c r="AL958" s="13">
        <f t="shared" si="1147"/>
        <v>2.0193910849682905E-4</v>
      </c>
      <c r="AM958" s="13">
        <f t="shared" si="1148"/>
        <v>1.7708540668456853E-3</v>
      </c>
      <c r="AN958" s="13">
        <f t="shared" si="1149"/>
        <v>2.9883162378020935E-3</v>
      </c>
      <c r="AO958" s="13">
        <f t="shared" si="1150"/>
        <v>2.5213918256455164E-3</v>
      </c>
      <c r="AP958" s="13">
        <f t="shared" si="1151"/>
        <v>1.4182829019256033E-3</v>
      </c>
      <c r="AQ958" s="13">
        <f t="shared" si="1152"/>
        <v>5.9833809924986344E-4</v>
      </c>
      <c r="AR958" s="13">
        <f t="shared" si="1153"/>
        <v>5.4924149174520971E-3</v>
      </c>
      <c r="AS958" s="13">
        <f t="shared" si="1154"/>
        <v>7.3907924511797257E-3</v>
      </c>
      <c r="AT958" s="13">
        <f t="shared" si="1155"/>
        <v>4.9726590104153066E-3</v>
      </c>
      <c r="AU958" s="13">
        <f t="shared" si="1156"/>
        <v>2.2304633589431055E-3</v>
      </c>
      <c r="AV958" s="13">
        <f t="shared" si="1157"/>
        <v>7.5034807109751976E-4</v>
      </c>
      <c r="AW958" s="13">
        <f t="shared" si="1158"/>
        <v>1.2737652128329588E-5</v>
      </c>
      <c r="AX958" s="13">
        <f t="shared" si="1159"/>
        <v>3.9715422894086712E-4</v>
      </c>
      <c r="AY958" s="13">
        <f t="shared" si="1160"/>
        <v>6.7019776133771323E-4</v>
      </c>
      <c r="AZ958" s="13">
        <f t="shared" si="1161"/>
        <v>5.6547936112869555E-4</v>
      </c>
      <c r="BA958" s="13">
        <f t="shared" si="1162"/>
        <v>3.1808214063489134E-4</v>
      </c>
      <c r="BB958" s="13">
        <f t="shared" si="1163"/>
        <v>1.3419090308034465E-4</v>
      </c>
      <c r="BC958" s="13">
        <f t="shared" si="1164"/>
        <v>4.5289429789616358E-5</v>
      </c>
      <c r="BD958" s="13">
        <f t="shared" si="1165"/>
        <v>1.5447416955334007E-3</v>
      </c>
      <c r="BE958" s="13">
        <f t="shared" si="1166"/>
        <v>2.0786603768942957E-3</v>
      </c>
      <c r="BF958" s="13">
        <f t="shared" si="1167"/>
        <v>1.3985603466793034E-3</v>
      </c>
      <c r="BG958" s="13">
        <f t="shared" si="1168"/>
        <v>6.273178197027478E-4</v>
      </c>
      <c r="BH958" s="13">
        <f t="shared" si="1169"/>
        <v>2.1103539499617722E-4</v>
      </c>
      <c r="BI958" s="13">
        <f t="shared" si="1170"/>
        <v>5.6795374264733118E-5</v>
      </c>
      <c r="BJ958" s="14">
        <f t="shared" si="1171"/>
        <v>0.30616956658270433</v>
      </c>
      <c r="BK958" s="14">
        <f t="shared" si="1172"/>
        <v>0.23838285189209643</v>
      </c>
      <c r="BL958" s="14">
        <f t="shared" si="1173"/>
        <v>0.41523710533267727</v>
      </c>
      <c r="BM958" s="14">
        <f t="shared" si="1174"/>
        <v>0.58189971953125041</v>
      </c>
      <c r="BN958" s="14">
        <f t="shared" si="1175"/>
        <v>0.41580732959548805</v>
      </c>
    </row>
    <row r="959" spans="1:66" x14ac:dyDescent="0.25">
      <c r="A959" t="s">
        <v>40</v>
      </c>
      <c r="B959" t="s">
        <v>233</v>
      </c>
      <c r="C959" t="s">
        <v>234</v>
      </c>
      <c r="D959" s="11">
        <v>44451</v>
      </c>
      <c r="E959" s="10">
        <f>VLOOKUP(A959,home!$A$2:$E$405,3,FALSE)</f>
        <v>1.5047999999999999</v>
      </c>
      <c r="F959" s="10">
        <f>VLOOKUP(B959,home!$B$2:$E$405,3,FALSE)</f>
        <v>1.1629</v>
      </c>
      <c r="G959" s="10">
        <f>VLOOKUP(C959,away!$B$2:$E$405,4,FALSE)</f>
        <v>0.89710000000000001</v>
      </c>
      <c r="H959" s="10">
        <f>VLOOKUP(A959,away!$A$2:$E$405,3,FALSE)</f>
        <v>1.2</v>
      </c>
      <c r="I959" s="10">
        <f>VLOOKUP(C959,away!$B$2:$E$405,3,FALSE)</f>
        <v>0.70830000000000004</v>
      </c>
      <c r="J959" s="10">
        <f>VLOOKUP(B959,home!$B$2:$E$405,4,FALSE)</f>
        <v>1.125</v>
      </c>
      <c r="K959" s="12">
        <f t="shared" si="1120"/>
        <v>1.5698639254319999</v>
      </c>
      <c r="L959" s="12">
        <f t="shared" si="1121"/>
        <v>0.95620500000000008</v>
      </c>
      <c r="M959" s="13">
        <f t="shared" si="1122"/>
        <v>7.9972782141224844E-2</v>
      </c>
      <c r="N959" s="13">
        <f t="shared" si="1123"/>
        <v>0.12554638569994139</v>
      </c>
      <c r="O959" s="13">
        <f t="shared" si="1124"/>
        <v>7.6470374147349904E-2</v>
      </c>
      <c r="P959" s="13">
        <f t="shared" si="1125"/>
        <v>0.12004808173821246</v>
      </c>
      <c r="Q959" s="13">
        <f t="shared" si="1126"/>
        <v>9.8545370939354948E-2</v>
      </c>
      <c r="R959" s="13">
        <f t="shared" si="1127"/>
        <v>3.6560677055783357E-2</v>
      </c>
      <c r="S959" s="13">
        <f t="shared" si="1128"/>
        <v>4.5051396059896456E-2</v>
      </c>
      <c r="T959" s="13">
        <f t="shared" si="1129"/>
        <v>9.4229576419065902E-2</v>
      </c>
      <c r="U959" s="13">
        <f t="shared" si="1130"/>
        <v>5.7395287999243726E-2</v>
      </c>
      <c r="V959" s="13">
        <f t="shared" si="1131"/>
        <v>7.5141310328256349E-3</v>
      </c>
      <c r="W959" s="13">
        <f t="shared" si="1132"/>
        <v>5.1567607618669423E-2</v>
      </c>
      <c r="X959" s="13">
        <f t="shared" si="1133"/>
        <v>4.9309204243009795E-2</v>
      </c>
      <c r="Y959" s="13">
        <f t="shared" si="1134"/>
        <v>2.3574853821593592E-2</v>
      </c>
      <c r="Z959" s="13">
        <f t="shared" si="1135"/>
        <v>1.1653167401375111E-2</v>
      </c>
      <c r="AA959" s="13">
        <f t="shared" si="1136"/>
        <v>1.8293887120438952E-2</v>
      </c>
      <c r="AB959" s="13">
        <f t="shared" si="1137"/>
        <v>1.4359456723151099E-2</v>
      </c>
      <c r="AC959" s="13">
        <f t="shared" si="1138"/>
        <v>7.0497189189577814E-4</v>
      </c>
      <c r="AD959" s="13">
        <f t="shared" si="1139"/>
        <v>2.0238531730345379E-2</v>
      </c>
      <c r="AE959" s="13">
        <f t="shared" si="1140"/>
        <v>1.9352185233214907E-2</v>
      </c>
      <c r="AF959" s="13">
        <f t="shared" si="1141"/>
        <v>9.2523281404631296E-3</v>
      </c>
      <c r="AG959" s="13">
        <f t="shared" si="1142"/>
        <v>2.9490408098505161E-3</v>
      </c>
      <c r="AH959" s="13">
        <f t="shared" si="1143"/>
        <v>2.7857042337579721E-3</v>
      </c>
      <c r="AI959" s="13">
        <f t="shared" si="1144"/>
        <v>4.3731765834998321E-3</v>
      </c>
      <c r="AJ959" s="13">
        <f t="shared" si="1145"/>
        <v>3.4326460789901743E-3</v>
      </c>
      <c r="AK959" s="13">
        <f t="shared" si="1146"/>
        <v>1.7962624160607591E-3</v>
      </c>
      <c r="AL959" s="13">
        <f t="shared" si="1147"/>
        <v>4.2329663185655623E-5</v>
      </c>
      <c r="AM959" s="13">
        <f t="shared" si="1148"/>
        <v>6.3543481734360087E-3</v>
      </c>
      <c r="AN959" s="13">
        <f t="shared" si="1149"/>
        <v>6.0760594951803793E-3</v>
      </c>
      <c r="AO959" s="13">
        <f t="shared" si="1150"/>
        <v>2.9049792347944771E-3</v>
      </c>
      <c r="AP959" s="13">
        <f t="shared" si="1151"/>
        <v>9.2591855640221789E-4</v>
      </c>
      <c r="AQ959" s="13">
        <f t="shared" si="1152"/>
        <v>2.213419883061457E-4</v>
      </c>
      <c r="AR959" s="13">
        <f t="shared" si="1153"/>
        <v>5.3274086336810853E-4</v>
      </c>
      <c r="AS959" s="13">
        <f t="shared" si="1154"/>
        <v>8.3633066300509173E-4</v>
      </c>
      <c r="AT959" s="13">
        <f t="shared" si="1155"/>
        <v>6.5646266879216023E-4</v>
      </c>
      <c r="AU959" s="13">
        <f t="shared" si="1156"/>
        <v>3.4351902070987574E-4</v>
      </c>
      <c r="AV959" s="13">
        <f t="shared" si="1157"/>
        <v>1.3481952957804057E-4</v>
      </c>
      <c r="AW959" s="13">
        <f t="shared" si="1158"/>
        <v>1.76504317052413E-6</v>
      </c>
      <c r="AX959" s="13">
        <f t="shared" si="1159"/>
        <v>1.6625769945186524E-3</v>
      </c>
      <c r="AY959" s="13">
        <f t="shared" si="1160"/>
        <v>1.5897644350437081E-3</v>
      </c>
      <c r="AZ959" s="13">
        <f t="shared" si="1161"/>
        <v>7.6007035080548444E-4</v>
      </c>
      <c r="BA959" s="13">
        <f t="shared" si="1162"/>
        <v>2.4226102326398613E-4</v>
      </c>
      <c r="BB959" s="13">
        <f t="shared" si="1163"/>
        <v>5.7912800437534963E-5</v>
      </c>
      <c r="BC959" s="13">
        <f t="shared" si="1164"/>
        <v>1.1075301868474629E-5</v>
      </c>
      <c r="BD959" s="13">
        <f t="shared" si="1165"/>
        <v>8.4901579542817022E-5</v>
      </c>
      <c r="BE959" s="13">
        <f t="shared" si="1166"/>
        <v>1.3328392693646394E-4</v>
      </c>
      <c r="BF959" s="13">
        <f t="shared" si="1167"/>
        <v>1.0461881436873456E-4</v>
      </c>
      <c r="BG959" s="13">
        <f t="shared" si="1168"/>
        <v>5.4745767532981113E-5</v>
      </c>
      <c r="BH959" s="13">
        <f t="shared" si="1169"/>
        <v>2.1485851380028375E-5</v>
      </c>
      <c r="BI959" s="13">
        <f t="shared" si="1170"/>
        <v>6.7459725977399713E-6</v>
      </c>
      <c r="BJ959" s="14">
        <f t="shared" si="1171"/>
        <v>0.51537139300956614</v>
      </c>
      <c r="BK959" s="14">
        <f t="shared" si="1172"/>
        <v>0.25492345696228452</v>
      </c>
      <c r="BL959" s="14">
        <f t="shared" si="1173"/>
        <v>0.2183771270160878</v>
      </c>
      <c r="BM959" s="14">
        <f t="shared" si="1174"/>
        <v>0.46159347327557354</v>
      </c>
      <c r="BN959" s="14">
        <f t="shared" si="1175"/>
        <v>0.53714367172186694</v>
      </c>
    </row>
    <row r="960" spans="1:66" x14ac:dyDescent="0.25">
      <c r="A960" t="s">
        <v>40</v>
      </c>
      <c r="B960" t="s">
        <v>239</v>
      </c>
      <c r="C960" t="s">
        <v>321</v>
      </c>
      <c r="D960" s="11">
        <v>44451</v>
      </c>
      <c r="E960" s="10">
        <f>VLOOKUP(A960,home!$A$2:$E$405,3,FALSE)</f>
        <v>1.5047999999999999</v>
      </c>
      <c r="F960" s="10">
        <f>VLOOKUP(B960,home!$B$2:$E$405,3,FALSE)</f>
        <v>0.99680000000000002</v>
      </c>
      <c r="G960" s="10">
        <f>VLOOKUP(C960,away!$B$2:$E$405,4,FALSE)</f>
        <v>0.63129999999999997</v>
      </c>
      <c r="H960" s="10">
        <f>VLOOKUP(A960,away!$A$2:$E$405,3,FALSE)</f>
        <v>1.2</v>
      </c>
      <c r="I960" s="10">
        <f>VLOOKUP(C960,away!$B$2:$E$405,3,FALSE)</f>
        <v>1.4582999999999999</v>
      </c>
      <c r="J960" s="10">
        <f>VLOOKUP(B960,home!$B$2:$E$405,4,FALSE)</f>
        <v>1</v>
      </c>
      <c r="K960" s="12">
        <f t="shared" si="1120"/>
        <v>0.94694030323199985</v>
      </c>
      <c r="L960" s="12">
        <f t="shared" si="1121"/>
        <v>1.74996</v>
      </c>
      <c r="M960" s="13">
        <f t="shared" si="1122"/>
        <v>6.7414152643545625E-2</v>
      </c>
      <c r="N960" s="13">
        <f t="shared" si="1123"/>
        <v>6.3837178146407408E-2</v>
      </c>
      <c r="O960" s="13">
        <f t="shared" si="1124"/>
        <v>0.11797207056009908</v>
      </c>
      <c r="P960" s="13">
        <f t="shared" si="1125"/>
        <v>0.1117125082690871</v>
      </c>
      <c r="Q960" s="13">
        <f t="shared" si="1126"/>
        <v>3.0224998415717113E-2</v>
      </c>
      <c r="R960" s="13">
        <f t="shared" si="1127"/>
        <v>0.10322320229867551</v>
      </c>
      <c r="S960" s="13">
        <f t="shared" si="1128"/>
        <v>4.6279913098357738E-2</v>
      </c>
      <c r="T960" s="13">
        <f t="shared" si="1129"/>
        <v>5.2892538227568314E-2</v>
      </c>
      <c r="U960" s="13">
        <f t="shared" si="1130"/>
        <v>9.7746210485285853E-2</v>
      </c>
      <c r="V960" s="13">
        <f t="shared" si="1131"/>
        <v>8.5211997974993202E-3</v>
      </c>
      <c r="W960" s="13">
        <f t="shared" si="1132"/>
        <v>9.5404230549886275E-3</v>
      </c>
      <c r="X960" s="13">
        <f t="shared" si="1133"/>
        <v>1.6695358729307896E-2</v>
      </c>
      <c r="Y960" s="13">
        <f t="shared" si="1134"/>
        <v>1.4608104980969826E-2</v>
      </c>
      <c r="Z960" s="13">
        <f t="shared" si="1135"/>
        <v>6.0212158364863405E-2</v>
      </c>
      <c r="AA960" s="13">
        <f t="shared" si="1136"/>
        <v>5.7017319500276942E-2</v>
      </c>
      <c r="AB960" s="13">
        <f t="shared" si="1137"/>
        <v>2.6995998908534036E-2</v>
      </c>
      <c r="AC960" s="13">
        <f t="shared" si="1138"/>
        <v>8.8253408734700043E-4</v>
      </c>
      <c r="AD960" s="13">
        <f t="shared" si="1139"/>
        <v>2.2585527751631225E-3</v>
      </c>
      <c r="AE960" s="13">
        <f t="shared" si="1140"/>
        <v>3.9523770144244581E-3</v>
      </c>
      <c r="AF960" s="13">
        <f t="shared" si="1141"/>
        <v>3.4582508400811131E-3</v>
      </c>
      <c r="AG960" s="13">
        <f t="shared" si="1142"/>
        <v>2.0172668800361149E-3</v>
      </c>
      <c r="AH960" s="13">
        <f t="shared" si="1143"/>
        <v>2.6342217163044107E-2</v>
      </c>
      <c r="AI960" s="13">
        <f t="shared" si="1144"/>
        <v>2.4944507108176178E-2</v>
      </c>
      <c r="AJ960" s="13">
        <f t="shared" si="1145"/>
        <v>1.1810479562494562E-2</v>
      </c>
      <c r="AK960" s="13">
        <f t="shared" si="1146"/>
        <v>3.7279396994079794E-3</v>
      </c>
      <c r="AL960" s="13">
        <f t="shared" si="1147"/>
        <v>5.849815960859203E-5</v>
      </c>
      <c r="AM960" s="13">
        <f t="shared" si="1148"/>
        <v>4.2774292995568863E-4</v>
      </c>
      <c r="AN960" s="13">
        <f t="shared" si="1149"/>
        <v>7.4853301770525676E-4</v>
      </c>
      <c r="AO960" s="13">
        <f t="shared" si="1150"/>
        <v>6.5495141983174573E-4</v>
      </c>
      <c r="AP960" s="13">
        <f t="shared" si="1151"/>
        <v>3.8204626221625395E-4</v>
      </c>
      <c r="AQ960" s="13">
        <f t="shared" si="1152"/>
        <v>1.6714141925698903E-4</v>
      </c>
      <c r="AR960" s="13">
        <f t="shared" si="1153"/>
        <v>9.2195652693281213E-3</v>
      </c>
      <c r="AS960" s="13">
        <f t="shared" si="1154"/>
        <v>8.7303779318047853E-3</v>
      </c>
      <c r="AT960" s="13">
        <f t="shared" si="1155"/>
        <v>4.133573363036591E-3</v>
      </c>
      <c r="AU960" s="13">
        <f t="shared" si="1156"/>
        <v>1.3047490712751958E-3</v>
      </c>
      <c r="AV960" s="13">
        <f t="shared" si="1157"/>
        <v>3.0887987029875095E-4</v>
      </c>
      <c r="AW960" s="13">
        <f t="shared" si="1158"/>
        <v>2.6927152215661006E-6</v>
      </c>
      <c r="AX960" s="13">
        <f t="shared" si="1159"/>
        <v>6.7507836632930607E-5</v>
      </c>
      <c r="AY960" s="13">
        <f t="shared" si="1160"/>
        <v>1.1813601379416322E-4</v>
      </c>
      <c r="AZ960" s="13">
        <f t="shared" si="1161"/>
        <v>1.0336664934961696E-4</v>
      </c>
      <c r="BA960" s="13">
        <f t="shared" si="1162"/>
        <v>6.0295833898618572E-5</v>
      </c>
      <c r="BB960" s="13">
        <f t="shared" si="1163"/>
        <v>2.6378824372306655E-5</v>
      </c>
      <c r="BC960" s="13">
        <f t="shared" si="1164"/>
        <v>9.2323774997123375E-6</v>
      </c>
      <c r="BD960" s="13">
        <f t="shared" si="1165"/>
        <v>2.6889784064522398E-3</v>
      </c>
      <c r="BE960" s="13">
        <f t="shared" si="1166"/>
        <v>2.5463020275901835E-3</v>
      </c>
      <c r="BF960" s="13">
        <f t="shared" si="1167"/>
        <v>1.2055980070632523E-3</v>
      </c>
      <c r="BG960" s="13">
        <f t="shared" si="1168"/>
        <v>3.8054311412812362E-4</v>
      </c>
      <c r="BH960" s="13">
        <f t="shared" si="1169"/>
        <v>9.0087902971333712E-5</v>
      </c>
      <c r="BI960" s="13">
        <f t="shared" si="1170"/>
        <v>1.706157323144195E-5</v>
      </c>
      <c r="BJ960" s="14">
        <f t="shared" si="1171"/>
        <v>0.20225038164917725</v>
      </c>
      <c r="BK960" s="14">
        <f t="shared" si="1172"/>
        <v>0.23498694206923956</v>
      </c>
      <c r="BL960" s="14">
        <f t="shared" si="1173"/>
        <v>0.50040566182317436</v>
      </c>
      <c r="BM960" s="14">
        <f t="shared" si="1174"/>
        <v>0.50335559027435017</v>
      </c>
      <c r="BN960" s="14">
        <f t="shared" si="1175"/>
        <v>0.49438411033353191</v>
      </c>
    </row>
    <row r="961" spans="1:66" x14ac:dyDescent="0.25">
      <c r="A961" t="s">
        <v>10</v>
      </c>
      <c r="B961" t="s">
        <v>244</v>
      </c>
      <c r="C961" t="s">
        <v>246</v>
      </c>
      <c r="D961" s="11">
        <v>44452</v>
      </c>
      <c r="E961" s="10">
        <f>VLOOKUP(A961,home!$A$2:$E$405,3,FALSE)</f>
        <v>1.5425</v>
      </c>
      <c r="F961" s="10">
        <f>VLOOKUP(B961,home!$B$2:$E$405,3,FALSE)</f>
        <v>1.2202999999999999</v>
      </c>
      <c r="G961" s="10">
        <f>VLOOKUP(C961,away!$B$2:$E$405,4,FALSE)</f>
        <v>1.2202999999999999</v>
      </c>
      <c r="H961" s="10">
        <f>VLOOKUP(A961,away!$A$2:$E$405,3,FALSE)</f>
        <v>1.4443999999999999</v>
      </c>
      <c r="I961" s="10">
        <f>VLOOKUP(C961,away!$B$2:$E$405,3,FALSE)</f>
        <v>0.85519999999999996</v>
      </c>
      <c r="J961" s="10">
        <f>VLOOKUP(B961,home!$B$2:$E$405,4,FALSE)</f>
        <v>1.181</v>
      </c>
      <c r="K961" s="12">
        <f t="shared" si="1120"/>
        <v>2.2969862488249997</v>
      </c>
      <c r="L961" s="12">
        <f t="shared" si="1121"/>
        <v>1.4588312892799999</v>
      </c>
      <c r="M961" s="13">
        <f t="shared" si="1122"/>
        <v>2.3381327667095889E-2</v>
      </c>
      <c r="N961" s="13">
        <f t="shared" si="1123"/>
        <v>5.370658813059076E-2</v>
      </c>
      <c r="O961" s="13">
        <f t="shared" si="1124"/>
        <v>3.4109412385667628E-2</v>
      </c>
      <c r="P961" s="13">
        <f t="shared" si="1125"/>
        <v>7.8348851205379655E-2</v>
      </c>
      <c r="Q961" s="13">
        <f t="shared" si="1126"/>
        <v>6.1681647203637481E-2</v>
      </c>
      <c r="R961" s="13">
        <f t="shared" si="1127"/>
        <v>2.4879939023583358E-2</v>
      </c>
      <c r="S961" s="13">
        <f t="shared" si="1128"/>
        <v>6.5635093231268718E-2</v>
      </c>
      <c r="T961" s="13">
        <f t="shared" si="1129"/>
        <v>8.9983116914996567E-2</v>
      </c>
      <c r="U961" s="13">
        <f t="shared" si="1130"/>
        <v>5.7148877808775457E-2</v>
      </c>
      <c r="V961" s="13">
        <f t="shared" si="1131"/>
        <v>2.4437516155560082E-2</v>
      </c>
      <c r="W961" s="13">
        <f t="shared" si="1132"/>
        <v>4.7227298477210092E-2</v>
      </c>
      <c r="X961" s="13">
        <f t="shared" si="1133"/>
        <v>6.8896660726719766E-2</v>
      </c>
      <c r="Y961" s="13">
        <f t="shared" si="1134"/>
        <v>5.0254302197523679E-2</v>
      </c>
      <c r="Z961" s="13">
        <f t="shared" si="1135"/>
        <v>1.2098544507660637E-2</v>
      </c>
      <c r="AA961" s="13">
        <f t="shared" si="1136"/>
        <v>2.7790190364893705E-2</v>
      </c>
      <c r="AB961" s="13">
        <f t="shared" si="1137"/>
        <v>3.1916842560194933E-2</v>
      </c>
      <c r="AC961" s="13">
        <f t="shared" si="1138"/>
        <v>5.1180030930073417E-3</v>
      </c>
      <c r="AD961" s="13">
        <f t="shared" si="1139"/>
        <v>2.7120113792826361E-2</v>
      </c>
      <c r="AE961" s="13">
        <f t="shared" si="1140"/>
        <v>3.9563670569809188E-2</v>
      </c>
      <c r="AF961" s="13">
        <f t="shared" si="1141"/>
        <v>2.8858360273001968E-2</v>
      </c>
      <c r="AG961" s="13">
        <f t="shared" si="1142"/>
        <v>1.4033159641190071E-2</v>
      </c>
      <c r="AH961" s="13">
        <f t="shared" si="1143"/>
        <v>4.4124338206305057E-3</v>
      </c>
      <c r="AI961" s="13">
        <f t="shared" si="1144"/>
        <v>1.0135299809838625E-2</v>
      </c>
      <c r="AJ961" s="13">
        <f t="shared" si="1145"/>
        <v>1.1640322145458981E-2</v>
      </c>
      <c r="AK961" s="13">
        <f t="shared" si="1146"/>
        <v>8.9125533000041311E-3</v>
      </c>
      <c r="AL961" s="13">
        <f t="shared" si="1147"/>
        <v>6.8599981748172572E-4</v>
      </c>
      <c r="AM961" s="13">
        <f t="shared" si="1148"/>
        <v>1.2458905689738271E-2</v>
      </c>
      <c r="AN961" s="13">
        <f t="shared" si="1149"/>
        <v>1.8175441450378808E-2</v>
      </c>
      <c r="AO961" s="13">
        <f t="shared" si="1150"/>
        <v>1.3257451342144637E-2</v>
      </c>
      <c r="AP961" s="13">
        <f t="shared" si="1151"/>
        <v>6.4467949446759118E-3</v>
      </c>
      <c r="AQ961" s="13">
        <f t="shared" si="1152"/>
        <v>2.3511965452163359E-3</v>
      </c>
      <c r="AR961" s="13">
        <f t="shared" si="1153"/>
        <v>1.2873993038826151E-3</v>
      </c>
      <c r="AS961" s="13">
        <f t="shared" si="1154"/>
        <v>2.9571384977652437E-3</v>
      </c>
      <c r="AT961" s="13">
        <f t="shared" si="1155"/>
        <v>3.3962532326188921E-3</v>
      </c>
      <c r="AU961" s="13">
        <f t="shared" si="1156"/>
        <v>2.600382324284349E-3</v>
      </c>
      <c r="AV961" s="13">
        <f t="shared" si="1157"/>
        <v>1.4932606101421854E-3</v>
      </c>
      <c r="AW961" s="13">
        <f t="shared" si="1158"/>
        <v>6.3853537784092215E-5</v>
      </c>
      <c r="AX961" s="13">
        <f t="shared" si="1159"/>
        <v>4.7696558407893906E-3</v>
      </c>
      <c r="AY961" s="13">
        <f t="shared" si="1160"/>
        <v>6.9581231796406679E-3</v>
      </c>
      <c r="AZ961" s="13">
        <f t="shared" si="1161"/>
        <v>5.0753639045621251E-3</v>
      </c>
      <c r="BA961" s="13">
        <f t="shared" si="1162"/>
        <v>2.4680332228191812E-3</v>
      </c>
      <c r="BB961" s="13">
        <f t="shared" si="1163"/>
        <v>9.0011102210779453E-4</v>
      </c>
      <c r="BC961" s="13">
        <f t="shared" si="1164"/>
        <v>2.6262202457533049E-4</v>
      </c>
      <c r="BD961" s="13">
        <f t="shared" si="1165"/>
        <v>3.1301639771687511E-4</v>
      </c>
      <c r="BE961" s="13">
        <f t="shared" si="1166"/>
        <v>7.1899436121239911E-4</v>
      </c>
      <c r="BF961" s="13">
        <f t="shared" si="1167"/>
        <v>8.2576008034379795E-4</v>
      </c>
      <c r="BG961" s="13">
        <f t="shared" si="1168"/>
        <v>6.3225318312611013E-4</v>
      </c>
      <c r="BH961" s="13">
        <f t="shared" si="1169"/>
        <v>3.6306921685412742E-4</v>
      </c>
      <c r="BI961" s="13">
        <f t="shared" si="1170"/>
        <v>1.6679299969711849E-4</v>
      </c>
      <c r="BJ961" s="14">
        <f t="shared" si="1171"/>
        <v>0.55444861709415427</v>
      </c>
      <c r="BK961" s="14">
        <f t="shared" si="1172"/>
        <v>0.20456491434943405</v>
      </c>
      <c r="BL961" s="14">
        <f t="shared" si="1173"/>
        <v>0.22570019142669104</v>
      </c>
      <c r="BM961" s="14">
        <f t="shared" si="1174"/>
        <v>0.71381023212012873</v>
      </c>
      <c r="BN961" s="14">
        <f t="shared" si="1175"/>
        <v>0.27610776561595479</v>
      </c>
    </row>
    <row r="962" spans="1:66" x14ac:dyDescent="0.25">
      <c r="A962" t="s">
        <v>69</v>
      </c>
      <c r="B962" t="s">
        <v>381</v>
      </c>
      <c r="C962" t="s">
        <v>75</v>
      </c>
      <c r="D962" s="11">
        <v>44452</v>
      </c>
      <c r="E962" s="10">
        <f>VLOOKUP(A962,home!$A$2:$E$405,3,FALSE)</f>
        <v>1.3526</v>
      </c>
      <c r="F962" s="10">
        <f>VLOOKUP(B962,home!$B$2:$E$405,3,FALSE)</f>
        <v>0.93389999999999995</v>
      </c>
      <c r="G962" s="10">
        <f>VLOOKUP(C962,away!$B$2:$E$405,4,FALSE)</f>
        <v>1.0894999999999999</v>
      </c>
      <c r="H962" s="10">
        <f>VLOOKUP(A962,away!$A$2:$E$405,3,FALSE)</f>
        <v>1.3421000000000001</v>
      </c>
      <c r="I962" s="10">
        <f>VLOOKUP(C962,away!$B$2:$E$405,3,FALSE)</f>
        <v>0.74509999999999998</v>
      </c>
      <c r="J962" s="10">
        <f>VLOOKUP(B962,home!$B$2:$E$405,4,FALSE)</f>
        <v>1.0980000000000001</v>
      </c>
      <c r="K962" s="12">
        <f t="shared" si="1120"/>
        <v>1.3762489260299999</v>
      </c>
      <c r="L962" s="12">
        <f t="shared" si="1121"/>
        <v>1.0979985835800001</v>
      </c>
      <c r="M962" s="13">
        <f t="shared" si="1122"/>
        <v>8.4226345932951641E-2</v>
      </c>
      <c r="N962" s="13">
        <f t="shared" si="1123"/>
        <v>0.11591641813365595</v>
      </c>
      <c r="O962" s="13">
        <f t="shared" si="1124"/>
        <v>9.24804085345E-2</v>
      </c>
      <c r="P962" s="13">
        <f t="shared" si="1125"/>
        <v>0.12727606292442128</v>
      </c>
      <c r="Q962" s="13">
        <f t="shared" si="1126"/>
        <v>7.9764922982844211E-2</v>
      </c>
      <c r="R962" s="13">
        <f t="shared" si="1127"/>
        <v>5.0771678789890376E-2</v>
      </c>
      <c r="S962" s="13">
        <f t="shared" si="1128"/>
        <v>4.8082331051250309E-2</v>
      </c>
      <c r="T962" s="13">
        <f t="shared" si="1129"/>
        <v>8.7581772454530749E-2</v>
      </c>
      <c r="U962" s="13">
        <f t="shared" si="1130"/>
        <v>6.9874468407326765E-2</v>
      </c>
      <c r="V962" s="13">
        <f t="shared" si="1131"/>
        <v>8.0731268750297621E-3</v>
      </c>
      <c r="W962" s="13">
        <f t="shared" si="1132"/>
        <v>3.6592129863335002E-2</v>
      </c>
      <c r="X962" s="13">
        <f t="shared" si="1133"/>
        <v>4.0178106760117259E-2</v>
      </c>
      <c r="Y962" s="13">
        <f t="shared" si="1134"/>
        <v>2.2057752156767387E-2</v>
      </c>
      <c r="Z962" s="13">
        <f t="shared" si="1135"/>
        <v>1.8582410465759459E-2</v>
      </c>
      <c r="AA962" s="13">
        <f t="shared" si="1136"/>
        <v>2.5574022446550087E-2</v>
      </c>
      <c r="AB962" s="13">
        <f t="shared" si="1137"/>
        <v>1.7598110463165836E-2</v>
      </c>
      <c r="AC962" s="13">
        <f t="shared" si="1138"/>
        <v>7.624661505565896E-4</v>
      </c>
      <c r="AD962" s="13">
        <f t="shared" si="1139"/>
        <v>1.2589969856391279E-2</v>
      </c>
      <c r="AE962" s="13">
        <f t="shared" si="1140"/>
        <v>1.3823769069632522E-2</v>
      </c>
      <c r="AF962" s="13">
        <f t="shared" si="1141"/>
        <v>7.5892394290967618E-3</v>
      </c>
      <c r="AG962" s="13">
        <f t="shared" si="1142"/>
        <v>2.7776580478659114E-3</v>
      </c>
      <c r="AH962" s="13">
        <f t="shared" si="1143"/>
        <v>5.1008650927265127E-3</v>
      </c>
      <c r="AI962" s="13">
        <f t="shared" si="1144"/>
        <v>7.0200601056887796E-3</v>
      </c>
      <c r="AJ962" s="13">
        <f t="shared" si="1145"/>
        <v>4.8306750905601154E-3</v>
      </c>
      <c r="AK962" s="13">
        <f t="shared" si="1146"/>
        <v>2.2160704684610773E-3</v>
      </c>
      <c r="AL962" s="13">
        <f t="shared" si="1147"/>
        <v>4.6087094806764281E-5</v>
      </c>
      <c r="AM962" s="13">
        <f t="shared" si="1148"/>
        <v>3.4653864987217102E-3</v>
      </c>
      <c r="AN962" s="13">
        <f t="shared" si="1149"/>
        <v>3.8049894671536937E-3</v>
      </c>
      <c r="AO962" s="13">
        <f t="shared" si="1150"/>
        <v>2.0889365227357874E-3</v>
      </c>
      <c r="AP962" s="13">
        <f t="shared" si="1151"/>
        <v>7.6454978105080856E-4</v>
      </c>
      <c r="AQ962" s="13">
        <f t="shared" si="1152"/>
        <v>2.0986864416754669E-4</v>
      </c>
      <c r="AR962" s="13">
        <f t="shared" si="1153"/>
        <v>1.1201485293692757E-3</v>
      </c>
      <c r="AS962" s="13">
        <f t="shared" si="1154"/>
        <v>1.5416032105385496E-3</v>
      </c>
      <c r="AT962" s="13">
        <f t="shared" si="1155"/>
        <v>1.0608148814340395E-3</v>
      </c>
      <c r="AU962" s="13">
        <f t="shared" si="1156"/>
        <v>4.8664844709674619E-4</v>
      </c>
      <c r="AV962" s="13">
        <f t="shared" si="1157"/>
        <v>1.6743735066776614E-4</v>
      </c>
      <c r="AW962" s="13">
        <f t="shared" si="1158"/>
        <v>1.934530603767691E-6</v>
      </c>
      <c r="AX962" s="13">
        <f t="shared" si="1159"/>
        <v>7.9487240785743572E-4</v>
      </c>
      <c r="AY962" s="13">
        <f t="shared" si="1160"/>
        <v>8.7276877795428856E-4</v>
      </c>
      <c r="AZ962" s="13">
        <f t="shared" si="1161"/>
        <v>4.7914944099332823E-4</v>
      </c>
      <c r="BA962" s="13">
        <f t="shared" si="1162"/>
        <v>1.7536846917794109E-4</v>
      </c>
      <c r="BB962" s="13">
        <f t="shared" si="1163"/>
        <v>4.8138582690493043E-5</v>
      </c>
      <c r="BC962" s="13">
        <f t="shared" si="1164"/>
        <v>1.0571219121942019E-5</v>
      </c>
      <c r="BD962" s="13">
        <f t="shared" si="1165"/>
        <v>2.049869164411141E-4</v>
      </c>
      <c r="BE962" s="13">
        <f t="shared" si="1166"/>
        <v>2.8211302360228464E-4</v>
      </c>
      <c r="BF962" s="13">
        <f t="shared" si="1167"/>
        <v>1.9412887287586014E-4</v>
      </c>
      <c r="BG962" s="13">
        <f t="shared" si="1168"/>
        <v>8.9056550935605631E-5</v>
      </c>
      <c r="BH962" s="13">
        <f t="shared" si="1169"/>
        <v>3.064099564526583E-5</v>
      </c>
      <c r="BI962" s="13">
        <f t="shared" si="1170"/>
        <v>8.4339274698573916E-6</v>
      </c>
      <c r="BJ962" s="14">
        <f t="shared" si="1171"/>
        <v>0.43158633856586182</v>
      </c>
      <c r="BK962" s="14">
        <f t="shared" si="1172"/>
        <v>0.26933918880697061</v>
      </c>
      <c r="BL962" s="14">
        <f t="shared" si="1173"/>
        <v>0.28065237210494576</v>
      </c>
      <c r="BM962" s="14">
        <f t="shared" si="1174"/>
        <v>0.44885363839792375</v>
      </c>
      <c r="BN962" s="14">
        <f t="shared" si="1175"/>
        <v>0.55043583729826351</v>
      </c>
    </row>
    <row r="963" spans="1:66" x14ac:dyDescent="0.25">
      <c r="A963" t="s">
        <v>154</v>
      </c>
      <c r="B963" t="s">
        <v>162</v>
      </c>
      <c r="C963" t="s">
        <v>155</v>
      </c>
      <c r="D963" s="11">
        <v>44452</v>
      </c>
      <c r="E963" s="10">
        <f>VLOOKUP(A963,home!$A$2:$E$405,3,FALSE)</f>
        <v>1.3447</v>
      </c>
      <c r="F963" s="10">
        <f>VLOOKUP(B963,home!$B$2:$E$405,3,FALSE)</f>
        <v>0.62619999999999998</v>
      </c>
      <c r="G963" s="10">
        <f>VLOOKUP(C963,away!$B$2:$E$405,4,FALSE)</f>
        <v>0.93940000000000001</v>
      </c>
      <c r="H963" s="10">
        <f>VLOOKUP(A963,away!$A$2:$E$405,3,FALSE)</f>
        <v>1.05</v>
      </c>
      <c r="I963" s="10">
        <f>VLOOKUP(C963,away!$B$2:$E$405,3,FALSE)</f>
        <v>1.3533999999999999</v>
      </c>
      <c r="J963" s="10">
        <f>VLOOKUP(B963,home!$B$2:$E$405,4,FALSE)</f>
        <v>1.1529</v>
      </c>
      <c r="K963" s="12">
        <f t="shared" si="1120"/>
        <v>0.79102284091599995</v>
      </c>
      <c r="L963" s="12">
        <f t="shared" si="1121"/>
        <v>1.638351603</v>
      </c>
      <c r="M963" s="13">
        <f t="shared" si="1122"/>
        <v>8.8091921787507813E-2</v>
      </c>
      <c r="N963" s="13">
        <f t="shared" si="1123"/>
        <v>6.9682722234104502E-2</v>
      </c>
      <c r="O963" s="13">
        <f t="shared" si="1124"/>
        <v>0.14432554127191408</v>
      </c>
      <c r="P963" s="13">
        <f t="shared" si="1125"/>
        <v>0.11416479967364886</v>
      </c>
      <c r="Q963" s="13">
        <f t="shared" si="1126"/>
        <v>2.7560312452190927E-2</v>
      </c>
      <c r="R963" s="13">
        <f t="shared" si="1127"/>
        <v>0.11822799094834156</v>
      </c>
      <c r="S963" s="13">
        <f t="shared" si="1128"/>
        <v>3.6988639877682437E-2</v>
      </c>
      <c r="T963" s="13">
        <f t="shared" si="1129"/>
        <v>4.5153482085227868E-2</v>
      </c>
      <c r="U963" s="13">
        <f t="shared" si="1130"/>
        <v>9.3521041275748257E-2</v>
      </c>
      <c r="V963" s="13">
        <f t="shared" si="1131"/>
        <v>5.3262553934191655E-3</v>
      </c>
      <c r="W963" s="13">
        <f t="shared" si="1132"/>
        <v>7.2669455508215597E-3</v>
      </c>
      <c r="X963" s="13">
        <f t="shared" si="1133"/>
        <v>1.1905811892102221E-2</v>
      </c>
      <c r="Y963" s="13">
        <f t="shared" si="1134"/>
        <v>9.7529529992210692E-3</v>
      </c>
      <c r="Z963" s="13">
        <f t="shared" si="1135"/>
        <v>6.4566339496561626E-2</v>
      </c>
      <c r="AA963" s="13">
        <f t="shared" si="1136"/>
        <v>5.107344929611711E-2</v>
      </c>
      <c r="AB963" s="13">
        <f t="shared" si="1137"/>
        <v>2.0200132478796914E-2</v>
      </c>
      <c r="AC963" s="13">
        <f t="shared" si="1138"/>
        <v>4.314178783804643E-4</v>
      </c>
      <c r="AD963" s="13">
        <f t="shared" si="1139"/>
        <v>1.4370799785981888E-3</v>
      </c>
      <c r="AE963" s="13">
        <f t="shared" si="1140"/>
        <v>2.3544422865755484E-3</v>
      </c>
      <c r="AF963" s="13">
        <f t="shared" si="1141"/>
        <v>1.9287021471910181E-3</v>
      </c>
      <c r="AG963" s="13">
        <f t="shared" si="1142"/>
        <v>1.0532974181866486E-3</v>
      </c>
      <c r="AH963" s="13">
        <f t="shared" si="1143"/>
        <v>2.6445591453508489E-2</v>
      </c>
      <c r="AI963" s="13">
        <f t="shared" si="1144"/>
        <v>2.0919066881258171E-2</v>
      </c>
      <c r="AJ963" s="13">
        <f t="shared" si="1145"/>
        <v>8.2737298568623229E-3</v>
      </c>
      <c r="AK963" s="13">
        <f t="shared" si="1146"/>
        <v>2.1815697654489217E-3</v>
      </c>
      <c r="AL963" s="13">
        <f t="shared" si="1147"/>
        <v>2.2364246192626847E-5</v>
      </c>
      <c r="AM963" s="13">
        <f t="shared" si="1148"/>
        <v>2.2735261745884881E-4</v>
      </c>
      <c r="AN963" s="13">
        <f t="shared" si="1149"/>
        <v>3.7248352525995072E-4</v>
      </c>
      <c r="AO963" s="13">
        <f t="shared" si="1150"/>
        <v>3.0512949035036568E-4</v>
      </c>
      <c r="AP963" s="13">
        <f t="shared" si="1151"/>
        <v>1.6663646321269821E-4</v>
      </c>
      <c r="AQ963" s="13">
        <f t="shared" si="1152"/>
        <v>6.8252279155693661E-5</v>
      </c>
      <c r="AR963" s="13">
        <f t="shared" si="1153"/>
        <v>8.6654354300277486E-3</v>
      </c>
      <c r="AS963" s="13">
        <f t="shared" si="1154"/>
        <v>6.8545573516347099E-3</v>
      </c>
      <c r="AT963" s="13">
        <f t="shared" si="1155"/>
        <v>2.7110557147558704E-3</v>
      </c>
      <c r="AU963" s="13">
        <f t="shared" si="1156"/>
        <v>7.1483566445591513E-4</v>
      </c>
      <c r="AV963" s="13">
        <f t="shared" si="1157"/>
        <v>1.4136283452149861E-4</v>
      </c>
      <c r="AW963" s="13">
        <f t="shared" si="1158"/>
        <v>8.050964248559994E-7</v>
      </c>
      <c r="AX963" s="13">
        <f t="shared" si="1159"/>
        <v>2.997351889199785E-5</v>
      </c>
      <c r="AY963" s="13">
        <f t="shared" si="1160"/>
        <v>4.9107162724255466E-5</v>
      </c>
      <c r="AZ963" s="13">
        <f t="shared" si="1161"/>
        <v>4.0227399384032905E-5</v>
      </c>
      <c r="BA963" s="13">
        <f t="shared" si="1162"/>
        <v>2.1968874755117172E-5</v>
      </c>
      <c r="BB963" s="13">
        <f t="shared" si="1163"/>
        <v>8.9981852927881126E-6</v>
      </c>
      <c r="BC963" s="13">
        <f t="shared" si="1164"/>
        <v>2.9484382597060867E-6</v>
      </c>
      <c r="BD963" s="13">
        <f t="shared" si="1165"/>
        <v>2.3661716712464922E-3</v>
      </c>
      <c r="BE963" s="13">
        <f t="shared" si="1166"/>
        <v>1.8716958374843597E-3</v>
      </c>
      <c r="BF963" s="13">
        <f t="shared" si="1167"/>
        <v>7.4027707934876488E-4</v>
      </c>
      <c r="BG963" s="13">
        <f t="shared" si="1168"/>
        <v>1.9519202612381973E-4</v>
      </c>
      <c r="BH963" s="13">
        <f t="shared" si="1169"/>
        <v>3.8600337757153487E-5</v>
      </c>
      <c r="BI963" s="13">
        <f t="shared" si="1170"/>
        <v>6.1067497665961391E-6</v>
      </c>
      <c r="BJ963" s="14">
        <f t="shared" si="1171"/>
        <v>0.17938882699896497</v>
      </c>
      <c r="BK963" s="14">
        <f t="shared" si="1172"/>
        <v>0.2450745060195556</v>
      </c>
      <c r="BL963" s="14">
        <f t="shared" si="1173"/>
        <v>0.50947340392511886</v>
      </c>
      <c r="BM963" s="14">
        <f t="shared" si="1174"/>
        <v>0.43640148600619388</v>
      </c>
      <c r="BN963" s="14">
        <f t="shared" si="1175"/>
        <v>0.56205328836770774</v>
      </c>
    </row>
    <row r="964" spans="1:66" x14ac:dyDescent="0.25">
      <c r="A964" t="s">
        <v>175</v>
      </c>
      <c r="B964" t="s">
        <v>282</v>
      </c>
      <c r="C964" t="s">
        <v>278</v>
      </c>
      <c r="D964" s="11">
        <v>44452</v>
      </c>
      <c r="E964" s="10">
        <f>VLOOKUP(A964,home!$A$2:$E$405,3,FALSE)</f>
        <v>1.1583000000000001</v>
      </c>
      <c r="F964" s="10">
        <f>VLOOKUP(B964,home!$B$2:$E$405,3,FALSE)</f>
        <v>0.95930000000000004</v>
      </c>
      <c r="G964" s="10">
        <f>VLOOKUP(C964,away!$B$2:$E$405,4,FALSE)</f>
        <v>0.96489999999999998</v>
      </c>
      <c r="H964" s="10">
        <f>VLOOKUP(A964,away!$A$2:$E$405,3,FALSE)</f>
        <v>1.0458000000000001</v>
      </c>
      <c r="I964" s="10">
        <f>VLOOKUP(C964,away!$B$2:$E$405,3,FALSE)</f>
        <v>0.73119999999999996</v>
      </c>
      <c r="J964" s="10">
        <f>VLOOKUP(B964,home!$B$2:$E$405,4,FALSE)</f>
        <v>0.63749999999999996</v>
      </c>
      <c r="K964" s="12">
        <f t="shared" si="1120"/>
        <v>1.0721555726310001</v>
      </c>
      <c r="L964" s="12">
        <f t="shared" si="1121"/>
        <v>0.48748921199999995</v>
      </c>
      <c r="M964" s="13">
        <f t="shared" si="1122"/>
        <v>0.21021072802167659</v>
      </c>
      <c r="N964" s="13">
        <f t="shared" si="1123"/>
        <v>0.22537860347526009</v>
      </c>
      <c r="O964" s="13">
        <f t="shared" si="1124"/>
        <v>0.10247546215723342</v>
      </c>
      <c r="P964" s="13">
        <f t="shared" si="1125"/>
        <v>0.10986963780981499</v>
      </c>
      <c r="Q964" s="13">
        <f t="shared" si="1126"/>
        <v>0.1208204628338963</v>
      </c>
      <c r="R964" s="13">
        <f t="shared" si="1127"/>
        <v>2.4977841148182769E-2</v>
      </c>
      <c r="S964" s="13">
        <f t="shared" si="1128"/>
        <v>1.4356233654277566E-2</v>
      </c>
      <c r="T964" s="13">
        <f t="shared" si="1129"/>
        <v>5.889867222037138E-2</v>
      </c>
      <c r="U964" s="13">
        <f t="shared" si="1130"/>
        <v>2.6780131579316052E-2</v>
      </c>
      <c r="V964" s="13">
        <f t="shared" si="1131"/>
        <v>8.3372116201515384E-4</v>
      </c>
      <c r="W964" s="13">
        <f t="shared" si="1132"/>
        <v>4.3179444171739523E-2</v>
      </c>
      <c r="X964" s="13">
        <f t="shared" si="1133"/>
        <v>2.1049513213879288E-2</v>
      </c>
      <c r="Y964" s="13">
        <f t="shared" si="1134"/>
        <v>5.1307053048087999E-3</v>
      </c>
      <c r="Z964" s="13">
        <f t="shared" si="1135"/>
        <v>4.0588093662629306E-3</v>
      </c>
      <c r="AA964" s="13">
        <f t="shared" si="1136"/>
        <v>4.3516750802856993E-3</v>
      </c>
      <c r="AB964" s="13">
        <f t="shared" si="1137"/>
        <v>2.3328363438038834E-3</v>
      </c>
      <c r="AC964" s="13">
        <f t="shared" si="1138"/>
        <v>2.7234766681228002E-5</v>
      </c>
      <c r="AD964" s="13">
        <f t="shared" si="1139"/>
        <v>1.1573770422959919E-2</v>
      </c>
      <c r="AE964" s="13">
        <f t="shared" si="1140"/>
        <v>5.642088223357637E-3</v>
      </c>
      <c r="AF964" s="13">
        <f t="shared" si="1141"/>
        <v>1.375228571019547E-3</v>
      </c>
      <c r="AG964" s="13">
        <f t="shared" si="1142"/>
        <v>2.2346969746873499E-4</v>
      </c>
      <c r="AH964" s="13">
        <f t="shared" si="1143"/>
        <v>4.9465644490443383E-4</v>
      </c>
      <c r="AI964" s="13">
        <f t="shared" si="1144"/>
        <v>5.3034866394212799E-4</v>
      </c>
      <c r="AJ964" s="13">
        <f t="shared" si="1145"/>
        <v>2.8430813774147902E-4</v>
      </c>
      <c r="AK964" s="13">
        <f t="shared" si="1146"/>
        <v>1.0160751807462291E-4</v>
      </c>
      <c r="AL964" s="13">
        <f t="shared" si="1147"/>
        <v>5.6938558355457122E-7</v>
      </c>
      <c r="AM964" s="13">
        <f t="shared" si="1148"/>
        <v>2.4817764910656658E-3</v>
      </c>
      <c r="AN964" s="13">
        <f t="shared" si="1149"/>
        <v>1.2098392659897262E-3</v>
      </c>
      <c r="AO964" s="13">
        <f t="shared" si="1150"/>
        <v>2.9489179521199497E-4</v>
      </c>
      <c r="AP964" s="13">
        <f t="shared" si="1151"/>
        <v>4.7918856291053591E-5</v>
      </c>
      <c r="AQ964" s="13">
        <f t="shared" si="1152"/>
        <v>5.8399813733167387E-6</v>
      </c>
      <c r="AR964" s="13">
        <f t="shared" si="1153"/>
        <v>4.822793610743679E-5</v>
      </c>
      <c r="AS964" s="13">
        <f t="shared" si="1154"/>
        <v>5.1707850454080177E-5</v>
      </c>
      <c r="AT964" s="13">
        <f t="shared" si="1155"/>
        <v>2.7719430006556224E-5</v>
      </c>
      <c r="AU964" s="13">
        <f t="shared" si="1156"/>
        <v>9.90651378389474E-6</v>
      </c>
      <c r="AV964" s="13">
        <f t="shared" si="1157"/>
        <v>2.6553309896871397E-6</v>
      </c>
      <c r="AW964" s="13">
        <f t="shared" si="1158"/>
        <v>8.26659731562584E-9</v>
      </c>
      <c r="AX964" s="13">
        <f t="shared" si="1159"/>
        <v>4.4347508248677704E-4</v>
      </c>
      <c r="AY964" s="13">
        <f t="shared" si="1160"/>
        <v>2.1618931850311392E-4</v>
      </c>
      <c r="AZ964" s="13">
        <f t="shared" si="1161"/>
        <v>5.2694980259950002E-5</v>
      </c>
      <c r="BA964" s="13">
        <f t="shared" si="1162"/>
        <v>8.5627448010928606E-6</v>
      </c>
      <c r="BB964" s="13">
        <f t="shared" si="1163"/>
        <v>1.0435614289104635E-6</v>
      </c>
      <c r="BC964" s="13">
        <f t="shared" si="1164"/>
        <v>1.0174498773063123E-7</v>
      </c>
      <c r="BD964" s="13">
        <f t="shared" si="1165"/>
        <v>3.9184330949001136E-6</v>
      </c>
      <c r="BE964" s="13">
        <f t="shared" si="1166"/>
        <v>4.2011698786788934E-6</v>
      </c>
      <c r="BF964" s="13">
        <f t="shared" si="1167"/>
        <v>2.2521538484975392E-6</v>
      </c>
      <c r="BG964" s="13">
        <f t="shared" si="1168"/>
        <v>8.0488643302966334E-7</v>
      </c>
      <c r="BH964" s="13">
        <f t="shared" si="1169"/>
        <v>2.1574086862696042E-7</v>
      </c>
      <c r="BI964" s="13">
        <f t="shared" si="1170"/>
        <v>4.6261554908529635E-8</v>
      </c>
      <c r="BJ964" s="14">
        <f t="shared" si="1171"/>
        <v>0.49803429195716059</v>
      </c>
      <c r="BK964" s="14">
        <f t="shared" si="1172"/>
        <v>0.33551431411855215</v>
      </c>
      <c r="BL964" s="14">
        <f t="shared" si="1173"/>
        <v>0.16248052278050479</v>
      </c>
      <c r="BM964" s="14">
        <f t="shared" si="1174"/>
        <v>0.20613902172451054</v>
      </c>
      <c r="BN964" s="14">
        <f t="shared" si="1175"/>
        <v>0.79373273544606426</v>
      </c>
    </row>
    <row r="965" spans="1:66" x14ac:dyDescent="0.25">
      <c r="A965" t="s">
        <v>24</v>
      </c>
      <c r="B965" t="s">
        <v>180</v>
      </c>
      <c r="C965" t="s">
        <v>181</v>
      </c>
      <c r="D965" s="11">
        <v>44452</v>
      </c>
      <c r="E965" s="10">
        <f>VLOOKUP(A965,home!$A$2:$E$405,3,FALSE)</f>
        <v>1.6263000000000001</v>
      </c>
      <c r="F965" s="10">
        <f>VLOOKUP(B965,home!$B$2:$E$405,3,FALSE)</f>
        <v>1.0680000000000001</v>
      </c>
      <c r="G965" s="10">
        <f>VLOOKUP(C965,away!$B$2:$E$405,4,FALSE)</f>
        <v>0.80910000000000004</v>
      </c>
      <c r="H965" s="10">
        <f>VLOOKUP(A965,away!$A$2:$E$405,3,FALSE)</f>
        <v>1.4262999999999999</v>
      </c>
      <c r="I965" s="10">
        <f>VLOOKUP(C965,away!$B$2:$E$405,3,FALSE)</f>
        <v>0.84870000000000001</v>
      </c>
      <c r="J965" s="10">
        <f>VLOOKUP(B965,home!$B$2:$E$405,4,FALSE)</f>
        <v>1.2177</v>
      </c>
      <c r="K965" s="12">
        <f t="shared" si="1120"/>
        <v>1.4053164044400002</v>
      </c>
      <c r="L965" s="12">
        <f t="shared" si="1121"/>
        <v>1.4740268363369999</v>
      </c>
      <c r="M965" s="13">
        <f t="shared" si="1122"/>
        <v>5.6171641966385473E-2</v>
      </c>
      <c r="N965" s="13">
        <f t="shared" si="1123"/>
        <v>7.8938929919691855E-2</v>
      </c>
      <c r="O965" s="13">
        <f t="shared" si="1124"/>
        <v>8.2798507699565843E-2</v>
      </c>
      <c r="P965" s="13">
        <f t="shared" si="1125"/>
        <v>0.11635810113335156</v>
      </c>
      <c r="Q965" s="13">
        <f t="shared" si="1126"/>
        <v>5.5467086582541264E-2</v>
      </c>
      <c r="R965" s="13">
        <f t="shared" si="1127"/>
        <v>6.1023611178907887E-2</v>
      </c>
      <c r="S965" s="13">
        <f t="shared" si="1128"/>
        <v>6.0258198022150891E-2</v>
      </c>
      <c r="T965" s="13">
        <f t="shared" si="1129"/>
        <v>8.1759974156093776E-2</v>
      </c>
      <c r="U965" s="13">
        <f t="shared" si="1130"/>
        <v>8.5757481847887437E-2</v>
      </c>
      <c r="V965" s="13">
        <f t="shared" si="1131"/>
        <v>1.3869255126142026E-2</v>
      </c>
      <c r="W965" s="13">
        <f t="shared" si="1132"/>
        <v>2.5982935560313027E-2</v>
      </c>
      <c r="X965" s="13">
        <f t="shared" si="1133"/>
        <v>3.829954430271635E-2</v>
      </c>
      <c r="Y965" s="13">
        <f t="shared" si="1134"/>
        <v>2.8227278060840875E-2</v>
      </c>
      <c r="Z965" s="13">
        <f t="shared" si="1135"/>
        <v>2.9983480175968254E-2</v>
      </c>
      <c r="AA965" s="13">
        <f t="shared" si="1136"/>
        <v>4.2136276553489733E-2</v>
      </c>
      <c r="AB965" s="13">
        <f t="shared" si="1137"/>
        <v>2.9607400331319842E-2</v>
      </c>
      <c r="AC965" s="13">
        <f t="shared" si="1138"/>
        <v>1.7956126682855684E-3</v>
      </c>
      <c r="AD965" s="13">
        <f t="shared" si="1139"/>
        <v>9.1285613946038326E-3</v>
      </c>
      <c r="AE965" s="13">
        <f t="shared" si="1140"/>
        <v>1.3455744472795961E-2</v>
      </c>
      <c r="AF965" s="13">
        <f t="shared" si="1141"/>
        <v>9.9170642278972512E-3</v>
      </c>
      <c r="AG965" s="13">
        <f t="shared" si="1142"/>
        <v>4.8726729365327383E-3</v>
      </c>
      <c r="AH965" s="13">
        <f t="shared" si="1143"/>
        <v>1.1049113606538912E-2</v>
      </c>
      <c r="AI965" s="13">
        <f t="shared" si="1144"/>
        <v>1.5527500605790348E-2</v>
      </c>
      <c r="AJ965" s="13">
        <f t="shared" si="1145"/>
        <v>1.091052566063461E-2</v>
      </c>
      <c r="AK965" s="13">
        <f t="shared" si="1146"/>
        <v>5.1109135639844632E-3</v>
      </c>
      <c r="AL965" s="13">
        <f t="shared" si="1147"/>
        <v>1.4878260498614644E-4</v>
      </c>
      <c r="AM965" s="13">
        <f t="shared" si="1148"/>
        <v>2.5657034153548919E-3</v>
      </c>
      <c r="AN965" s="13">
        <f t="shared" si="1149"/>
        <v>3.7819156883146074E-3</v>
      </c>
      <c r="AO965" s="13">
        <f t="shared" si="1150"/>
        <v>2.7873226086698242E-3</v>
      </c>
      <c r="AP965" s="13">
        <f t="shared" si="1151"/>
        <v>1.3695294422360581E-3</v>
      </c>
      <c r="AQ965" s="13">
        <f t="shared" si="1152"/>
        <v>5.0468078775239822E-4</v>
      </c>
      <c r="AR965" s="13">
        <f t="shared" si="1153"/>
        <v>3.2573379947549285E-3</v>
      </c>
      <c r="AS965" s="13">
        <f t="shared" si="1154"/>
        <v>4.5775905188347966E-3</v>
      </c>
      <c r="AT965" s="13">
        <f t="shared" si="1155"/>
        <v>3.2164815244637764E-3</v>
      </c>
      <c r="AU965" s="13">
        <f t="shared" si="1156"/>
        <v>1.506724750302375E-3</v>
      </c>
      <c r="AV965" s="13">
        <f t="shared" si="1157"/>
        <v>5.2935625214392274E-4</v>
      </c>
      <c r="AW965" s="13">
        <f t="shared" si="1158"/>
        <v>8.561091995010908E-6</v>
      </c>
      <c r="AX965" s="13">
        <f t="shared" si="1159"/>
        <v>6.0093751642099306E-4</v>
      </c>
      <c r="AY965" s="13">
        <f t="shared" si="1160"/>
        <v>8.8579802616625051E-4</v>
      </c>
      <c r="AZ965" s="13">
        <f t="shared" si="1161"/>
        <v>6.528450310716987E-4</v>
      </c>
      <c r="BA965" s="13">
        <f t="shared" si="1162"/>
        <v>3.2077036525631543E-4</v>
      </c>
      <c r="BB965" s="13">
        <f t="shared" si="1163"/>
        <v>1.1820603167235766E-4</v>
      </c>
      <c r="BC965" s="13">
        <f t="shared" si="1164"/>
        <v>3.4847772580391297E-5</v>
      </c>
      <c r="BD965" s="13">
        <f t="shared" si="1165"/>
        <v>8.0023393654815264E-4</v>
      </c>
      <c r="BE965" s="13">
        <f t="shared" si="1166"/>
        <v>1.1245818784207172E-3</v>
      </c>
      <c r="BF965" s="13">
        <f t="shared" si="1167"/>
        <v>7.9019668094029206E-4</v>
      </c>
      <c r="BG965" s="13">
        <f t="shared" si="1168"/>
        <v>3.7015878615314442E-4</v>
      </c>
      <c r="BH965" s="13">
        <f t="shared" si="1169"/>
        <v>1.3004755360715298E-4</v>
      </c>
      <c r="BI965" s="13">
        <f t="shared" si="1170"/>
        <v>3.6551592088284505E-5</v>
      </c>
      <c r="BJ965" s="14">
        <f t="shared" si="1171"/>
        <v>0.3596723482995226</v>
      </c>
      <c r="BK965" s="14">
        <f t="shared" si="1172"/>
        <v>0.24948738954746796</v>
      </c>
      <c r="BL965" s="14">
        <f t="shared" si="1173"/>
        <v>0.3602605925163766</v>
      </c>
      <c r="BM965" s="14">
        <f t="shared" si="1174"/>
        <v>0.54776869512472015</v>
      </c>
      <c r="BN965" s="14">
        <f t="shared" si="1175"/>
        <v>0.45075787848044391</v>
      </c>
    </row>
    <row r="966" spans="1:66" x14ac:dyDescent="0.25">
      <c r="A966" t="s">
        <v>32</v>
      </c>
      <c r="B966" t="s">
        <v>313</v>
      </c>
      <c r="C966" t="s">
        <v>509</v>
      </c>
      <c r="D966" s="11">
        <v>44452</v>
      </c>
      <c r="E966" s="10">
        <f>VLOOKUP(A966,home!$A$2:$E$405,3,FALSE)</f>
        <v>1.268</v>
      </c>
      <c r="F966" s="10">
        <f>VLOOKUP(B966,home!$B$2:$E$405,3,FALSE)</f>
        <v>0.46389999999999998</v>
      </c>
      <c r="G966" s="10" t="e">
        <f>VLOOKUP(C966,away!$B$2:$E$405,4,FALSE)</f>
        <v>#N/A</v>
      </c>
      <c r="H966" s="10">
        <f>VLOOKUP(A966,away!$A$2:$E$405,3,FALSE)</f>
        <v>1.1471</v>
      </c>
      <c r="I966" s="10" t="e">
        <f>VLOOKUP(C966,away!$B$2:$E$405,3,FALSE)</f>
        <v>#N/A</v>
      </c>
      <c r="J966" s="10">
        <f>VLOOKUP(B966,home!$B$2:$E$405,4,FALSE)</f>
        <v>1.0769</v>
      </c>
      <c r="K966" s="12" t="e">
        <f t="shared" si="1120"/>
        <v>#N/A</v>
      </c>
      <c r="L966" s="12" t="e">
        <f t="shared" si="1121"/>
        <v>#N/A</v>
      </c>
      <c r="M966" s="13" t="e">
        <f t="shared" si="1122"/>
        <v>#N/A</v>
      </c>
      <c r="N966" s="13" t="e">
        <f t="shared" si="1123"/>
        <v>#N/A</v>
      </c>
      <c r="O966" s="13" t="e">
        <f t="shared" si="1124"/>
        <v>#N/A</v>
      </c>
      <c r="P966" s="13" t="e">
        <f t="shared" si="1125"/>
        <v>#N/A</v>
      </c>
      <c r="Q966" s="13" t="e">
        <f t="shared" si="1126"/>
        <v>#N/A</v>
      </c>
      <c r="R966" s="13" t="e">
        <f t="shared" si="1127"/>
        <v>#N/A</v>
      </c>
      <c r="S966" s="13" t="e">
        <f t="shared" si="1128"/>
        <v>#N/A</v>
      </c>
      <c r="T966" s="13" t="e">
        <f t="shared" si="1129"/>
        <v>#N/A</v>
      </c>
      <c r="U966" s="13" t="e">
        <f t="shared" si="1130"/>
        <v>#N/A</v>
      </c>
      <c r="V966" s="13" t="e">
        <f t="shared" si="1131"/>
        <v>#N/A</v>
      </c>
      <c r="W966" s="13" t="e">
        <f t="shared" si="1132"/>
        <v>#N/A</v>
      </c>
      <c r="X966" s="13" t="e">
        <f t="shared" si="1133"/>
        <v>#N/A</v>
      </c>
      <c r="Y966" s="13" t="e">
        <f t="shared" si="1134"/>
        <v>#N/A</v>
      </c>
      <c r="Z966" s="13" t="e">
        <f t="shared" si="1135"/>
        <v>#N/A</v>
      </c>
      <c r="AA966" s="13" t="e">
        <f t="shared" si="1136"/>
        <v>#N/A</v>
      </c>
      <c r="AB966" s="13" t="e">
        <f t="shared" si="1137"/>
        <v>#N/A</v>
      </c>
      <c r="AC966" s="13" t="e">
        <f t="shared" si="1138"/>
        <v>#N/A</v>
      </c>
      <c r="AD966" s="13" t="e">
        <f t="shared" si="1139"/>
        <v>#N/A</v>
      </c>
      <c r="AE966" s="13" t="e">
        <f t="shared" si="1140"/>
        <v>#N/A</v>
      </c>
      <c r="AF966" s="13" t="e">
        <f t="shared" si="1141"/>
        <v>#N/A</v>
      </c>
      <c r="AG966" s="13" t="e">
        <f t="shared" si="1142"/>
        <v>#N/A</v>
      </c>
      <c r="AH966" s="13" t="e">
        <f t="shared" si="1143"/>
        <v>#N/A</v>
      </c>
      <c r="AI966" s="13" t="e">
        <f t="shared" si="1144"/>
        <v>#N/A</v>
      </c>
      <c r="AJ966" s="13" t="e">
        <f t="shared" si="1145"/>
        <v>#N/A</v>
      </c>
      <c r="AK966" s="13" t="e">
        <f t="shared" si="1146"/>
        <v>#N/A</v>
      </c>
      <c r="AL966" s="13" t="e">
        <f t="shared" si="1147"/>
        <v>#N/A</v>
      </c>
      <c r="AM966" s="13" t="e">
        <f t="shared" si="1148"/>
        <v>#N/A</v>
      </c>
      <c r="AN966" s="13" t="e">
        <f t="shared" si="1149"/>
        <v>#N/A</v>
      </c>
      <c r="AO966" s="13" t="e">
        <f t="shared" si="1150"/>
        <v>#N/A</v>
      </c>
      <c r="AP966" s="13" t="e">
        <f t="shared" si="1151"/>
        <v>#N/A</v>
      </c>
      <c r="AQ966" s="13" t="e">
        <f t="shared" si="1152"/>
        <v>#N/A</v>
      </c>
      <c r="AR966" s="13" t="e">
        <f t="shared" si="1153"/>
        <v>#N/A</v>
      </c>
      <c r="AS966" s="13" t="e">
        <f t="shared" si="1154"/>
        <v>#N/A</v>
      </c>
      <c r="AT966" s="13" t="e">
        <f t="shared" si="1155"/>
        <v>#N/A</v>
      </c>
      <c r="AU966" s="13" t="e">
        <f t="shared" si="1156"/>
        <v>#N/A</v>
      </c>
      <c r="AV966" s="13" t="e">
        <f t="shared" si="1157"/>
        <v>#N/A</v>
      </c>
      <c r="AW966" s="13" t="e">
        <f t="shared" si="1158"/>
        <v>#N/A</v>
      </c>
      <c r="AX966" s="13" t="e">
        <f t="shared" si="1159"/>
        <v>#N/A</v>
      </c>
      <c r="AY966" s="13" t="e">
        <f t="shared" si="1160"/>
        <v>#N/A</v>
      </c>
      <c r="AZ966" s="13" t="e">
        <f t="shared" si="1161"/>
        <v>#N/A</v>
      </c>
      <c r="BA966" s="13" t="e">
        <f t="shared" si="1162"/>
        <v>#N/A</v>
      </c>
      <c r="BB966" s="13" t="e">
        <f t="shared" si="1163"/>
        <v>#N/A</v>
      </c>
      <c r="BC966" s="13" t="e">
        <f t="shared" si="1164"/>
        <v>#N/A</v>
      </c>
      <c r="BD966" s="13" t="e">
        <f t="shared" si="1165"/>
        <v>#N/A</v>
      </c>
      <c r="BE966" s="13" t="e">
        <f t="shared" si="1166"/>
        <v>#N/A</v>
      </c>
      <c r="BF966" s="13" t="e">
        <f t="shared" si="1167"/>
        <v>#N/A</v>
      </c>
      <c r="BG966" s="13" t="e">
        <f t="shared" si="1168"/>
        <v>#N/A</v>
      </c>
      <c r="BH966" s="13" t="e">
        <f t="shared" si="1169"/>
        <v>#N/A</v>
      </c>
      <c r="BI966" s="13" t="e">
        <f t="shared" si="1170"/>
        <v>#N/A</v>
      </c>
      <c r="BJ966" s="14" t="e">
        <f t="shared" si="1171"/>
        <v>#N/A</v>
      </c>
      <c r="BK966" s="14" t="e">
        <f t="shared" si="1172"/>
        <v>#N/A</v>
      </c>
      <c r="BL966" s="14" t="e">
        <f t="shared" si="1173"/>
        <v>#N/A</v>
      </c>
      <c r="BM966" s="14" t="e">
        <f t="shared" si="1174"/>
        <v>#N/A</v>
      </c>
      <c r="BN966" s="14" t="e">
        <f t="shared" si="1175"/>
        <v>#N/A</v>
      </c>
    </row>
    <row r="967" spans="1:66" x14ac:dyDescent="0.25">
      <c r="A967" t="s">
        <v>32</v>
      </c>
      <c r="B967" t="s">
        <v>211</v>
      </c>
      <c r="C967" t="s">
        <v>510</v>
      </c>
      <c r="D967" s="11">
        <v>44452</v>
      </c>
      <c r="E967" s="10">
        <f>VLOOKUP(A967,home!$A$2:$E$405,3,FALSE)</f>
        <v>1.268</v>
      </c>
      <c r="F967" s="10">
        <f>VLOOKUP(B967,home!$B$2:$E$405,3,FALSE)</f>
        <v>0.83499999999999996</v>
      </c>
      <c r="G967" s="10" t="e">
        <f>VLOOKUP(C967,away!$B$2:$E$405,4,FALSE)</f>
        <v>#N/A</v>
      </c>
      <c r="H967" s="10">
        <f>VLOOKUP(A967,away!$A$2:$E$405,3,FALSE)</f>
        <v>1.1471</v>
      </c>
      <c r="I967" s="10" t="e">
        <f>VLOOKUP(C967,away!$B$2:$E$405,3,FALSE)</f>
        <v>#N/A</v>
      </c>
      <c r="J967" s="10">
        <f>VLOOKUP(B967,home!$B$2:$E$405,4,FALSE)</f>
        <v>1.0769</v>
      </c>
      <c r="K967" s="12" t="e">
        <f t="shared" ref="K967:K972" si="1176">E967*F967*G967</f>
        <v>#N/A</v>
      </c>
      <c r="L967" s="12" t="e">
        <f t="shared" ref="L967:L972" si="1177">H967*I967*J967</f>
        <v>#N/A</v>
      </c>
      <c r="M967" s="13" t="e">
        <f t="shared" ref="M967:M972" si="1178">_xlfn.POISSON.DIST(0,K967,FALSE) * _xlfn.POISSON.DIST(0,L967,FALSE)</f>
        <v>#N/A</v>
      </c>
      <c r="N967" s="13" t="e">
        <f t="shared" ref="N967:N972" si="1179">_xlfn.POISSON.DIST(1,K967,FALSE) * _xlfn.POISSON.DIST(0,L967,FALSE)</f>
        <v>#N/A</v>
      </c>
      <c r="O967" s="13" t="e">
        <f t="shared" ref="O967:O972" si="1180">_xlfn.POISSON.DIST(0,K967,FALSE) * _xlfn.POISSON.DIST(1,L967,FALSE)</f>
        <v>#N/A</v>
      </c>
      <c r="P967" s="13" t="e">
        <f t="shared" ref="P967:P972" si="1181">_xlfn.POISSON.DIST(1,K967,FALSE) * _xlfn.POISSON.DIST(1,L967,FALSE)</f>
        <v>#N/A</v>
      </c>
      <c r="Q967" s="13" t="e">
        <f t="shared" ref="Q967:Q972" si="1182">_xlfn.POISSON.DIST(2,K967,FALSE) * _xlfn.POISSON.DIST(0,L967,FALSE)</f>
        <v>#N/A</v>
      </c>
      <c r="R967" s="13" t="e">
        <f t="shared" ref="R967:R972" si="1183">_xlfn.POISSON.DIST(0,K967,FALSE) * _xlfn.POISSON.DIST(2,L967,FALSE)</f>
        <v>#N/A</v>
      </c>
      <c r="S967" s="13" t="e">
        <f t="shared" ref="S967:S972" si="1184">_xlfn.POISSON.DIST(2,K967,FALSE) * _xlfn.POISSON.DIST(2,L967,FALSE)</f>
        <v>#N/A</v>
      </c>
      <c r="T967" s="13" t="e">
        <f t="shared" ref="T967:T972" si="1185">_xlfn.POISSON.DIST(2,K967,FALSE) * _xlfn.POISSON.DIST(1,L967,FALSE)</f>
        <v>#N/A</v>
      </c>
      <c r="U967" s="13" t="e">
        <f t="shared" ref="U967:U972" si="1186">_xlfn.POISSON.DIST(1,K967,FALSE) * _xlfn.POISSON.DIST(2,L967,FALSE)</f>
        <v>#N/A</v>
      </c>
      <c r="V967" s="13" t="e">
        <f t="shared" ref="V967:V972" si="1187">_xlfn.POISSON.DIST(3,K967,FALSE) * _xlfn.POISSON.DIST(3,L967,FALSE)</f>
        <v>#N/A</v>
      </c>
      <c r="W967" s="13" t="e">
        <f t="shared" ref="W967:W972" si="1188">_xlfn.POISSON.DIST(3,K967,FALSE) * _xlfn.POISSON.DIST(0,L967,FALSE)</f>
        <v>#N/A</v>
      </c>
      <c r="X967" s="13" t="e">
        <f t="shared" ref="X967:X972" si="1189">_xlfn.POISSON.DIST(3,K967,FALSE) * _xlfn.POISSON.DIST(1,L967,FALSE)</f>
        <v>#N/A</v>
      </c>
      <c r="Y967" s="13" t="e">
        <f t="shared" ref="Y967:Y972" si="1190">_xlfn.POISSON.DIST(3,K967,FALSE) * _xlfn.POISSON.DIST(2,L967,FALSE)</f>
        <v>#N/A</v>
      </c>
      <c r="Z967" s="13" t="e">
        <f t="shared" ref="Z967:Z972" si="1191">_xlfn.POISSON.DIST(0,K967,FALSE) * _xlfn.POISSON.DIST(3,L967,FALSE)</f>
        <v>#N/A</v>
      </c>
      <c r="AA967" s="13" t="e">
        <f t="shared" ref="AA967:AA972" si="1192">_xlfn.POISSON.DIST(1,K967,FALSE) * _xlfn.POISSON.DIST(3,L967,FALSE)</f>
        <v>#N/A</v>
      </c>
      <c r="AB967" s="13" t="e">
        <f t="shared" ref="AB967:AB972" si="1193">_xlfn.POISSON.DIST(2,K967,FALSE) * _xlfn.POISSON.DIST(3,L967,FALSE)</f>
        <v>#N/A</v>
      </c>
      <c r="AC967" s="13" t="e">
        <f t="shared" ref="AC967:AC972" si="1194">_xlfn.POISSON.DIST(4,K967,FALSE) * _xlfn.POISSON.DIST(4,L967,FALSE)</f>
        <v>#N/A</v>
      </c>
      <c r="AD967" s="13" t="e">
        <f t="shared" ref="AD967:AD972" si="1195">_xlfn.POISSON.DIST(4,K967,FALSE) * _xlfn.POISSON.DIST(0,L967,FALSE)</f>
        <v>#N/A</v>
      </c>
      <c r="AE967" s="13" t="e">
        <f t="shared" ref="AE967:AE972" si="1196">_xlfn.POISSON.DIST(4,K967,FALSE) * _xlfn.POISSON.DIST(1,L967,FALSE)</f>
        <v>#N/A</v>
      </c>
      <c r="AF967" s="13" t="e">
        <f t="shared" ref="AF967:AF972" si="1197">_xlfn.POISSON.DIST(4,K967,FALSE) * _xlfn.POISSON.DIST(2,L967,FALSE)</f>
        <v>#N/A</v>
      </c>
      <c r="AG967" s="13" t="e">
        <f t="shared" ref="AG967:AG972" si="1198">_xlfn.POISSON.DIST(4,K967,FALSE) * _xlfn.POISSON.DIST(3,L967,FALSE)</f>
        <v>#N/A</v>
      </c>
      <c r="AH967" s="13" t="e">
        <f t="shared" ref="AH967:AH972" si="1199">_xlfn.POISSON.DIST(0,K967,FALSE) * _xlfn.POISSON.DIST(4,L967,FALSE)</f>
        <v>#N/A</v>
      </c>
      <c r="AI967" s="13" t="e">
        <f t="shared" ref="AI967:AI972" si="1200">_xlfn.POISSON.DIST(1,K967,FALSE) * _xlfn.POISSON.DIST(4,L967,FALSE)</f>
        <v>#N/A</v>
      </c>
      <c r="AJ967" s="13" t="e">
        <f t="shared" ref="AJ967:AJ972" si="1201">_xlfn.POISSON.DIST(2,K967,FALSE) * _xlfn.POISSON.DIST(4,L967,FALSE)</f>
        <v>#N/A</v>
      </c>
      <c r="AK967" s="13" t="e">
        <f t="shared" ref="AK967:AK972" si="1202">_xlfn.POISSON.DIST(3,K967,FALSE) * _xlfn.POISSON.DIST(4,L967,FALSE)</f>
        <v>#N/A</v>
      </c>
      <c r="AL967" s="13" t="e">
        <f t="shared" ref="AL967:AL972" si="1203">_xlfn.POISSON.DIST(5,K967,FALSE) * _xlfn.POISSON.DIST(5,L967,FALSE)</f>
        <v>#N/A</v>
      </c>
      <c r="AM967" s="13" t="e">
        <f t="shared" ref="AM967:AM972" si="1204">_xlfn.POISSON.DIST(5,K967,FALSE) * _xlfn.POISSON.DIST(0,L967,FALSE)</f>
        <v>#N/A</v>
      </c>
      <c r="AN967" s="13" t="e">
        <f t="shared" ref="AN967:AN972" si="1205">_xlfn.POISSON.DIST(5,K967,FALSE) * _xlfn.POISSON.DIST(1,L967,FALSE)</f>
        <v>#N/A</v>
      </c>
      <c r="AO967" s="13" t="e">
        <f t="shared" ref="AO967:AO972" si="1206">_xlfn.POISSON.DIST(5,K967,FALSE) * _xlfn.POISSON.DIST(2,L967,FALSE)</f>
        <v>#N/A</v>
      </c>
      <c r="AP967" s="13" t="e">
        <f t="shared" ref="AP967:AP972" si="1207">_xlfn.POISSON.DIST(5,K967,FALSE) * _xlfn.POISSON.DIST(3,L967,FALSE)</f>
        <v>#N/A</v>
      </c>
      <c r="AQ967" s="13" t="e">
        <f t="shared" ref="AQ967:AQ972" si="1208">_xlfn.POISSON.DIST(5,K967,FALSE) * _xlfn.POISSON.DIST(4,L967,FALSE)</f>
        <v>#N/A</v>
      </c>
      <c r="AR967" s="13" t="e">
        <f t="shared" ref="AR967:AR972" si="1209">_xlfn.POISSON.DIST(0,K967,FALSE) * _xlfn.POISSON.DIST(5,L967,FALSE)</f>
        <v>#N/A</v>
      </c>
      <c r="AS967" s="13" t="e">
        <f t="shared" ref="AS967:AS972" si="1210">_xlfn.POISSON.DIST(1,K967,FALSE) * _xlfn.POISSON.DIST(5,L967,FALSE)</f>
        <v>#N/A</v>
      </c>
      <c r="AT967" s="13" t="e">
        <f t="shared" ref="AT967:AT972" si="1211">_xlfn.POISSON.DIST(2,K967,FALSE) * _xlfn.POISSON.DIST(5,L967,FALSE)</f>
        <v>#N/A</v>
      </c>
      <c r="AU967" s="13" t="e">
        <f t="shared" ref="AU967:AU972" si="1212">_xlfn.POISSON.DIST(3,K967,FALSE) * _xlfn.POISSON.DIST(5,L967,FALSE)</f>
        <v>#N/A</v>
      </c>
      <c r="AV967" s="13" t="e">
        <f t="shared" ref="AV967:AV972" si="1213">_xlfn.POISSON.DIST(4,K967,FALSE) * _xlfn.POISSON.DIST(5,L967,FALSE)</f>
        <v>#N/A</v>
      </c>
      <c r="AW967" s="13" t="e">
        <f t="shared" ref="AW967:AW972" si="1214">_xlfn.POISSON.DIST(6,K967,FALSE) * _xlfn.POISSON.DIST(6,L967,FALSE)</f>
        <v>#N/A</v>
      </c>
      <c r="AX967" s="13" t="e">
        <f t="shared" ref="AX967:AX972" si="1215">_xlfn.POISSON.DIST(6,K967,FALSE) * _xlfn.POISSON.DIST(0,L967,FALSE)</f>
        <v>#N/A</v>
      </c>
      <c r="AY967" s="13" t="e">
        <f t="shared" ref="AY967:AY972" si="1216">_xlfn.POISSON.DIST(6,K967,FALSE) * _xlfn.POISSON.DIST(1,L967,FALSE)</f>
        <v>#N/A</v>
      </c>
      <c r="AZ967" s="13" t="e">
        <f t="shared" ref="AZ967:AZ972" si="1217">_xlfn.POISSON.DIST(6,K967,FALSE) * _xlfn.POISSON.DIST(2,L967,FALSE)</f>
        <v>#N/A</v>
      </c>
      <c r="BA967" s="13" t="e">
        <f t="shared" ref="BA967:BA972" si="1218">_xlfn.POISSON.DIST(6,K967,FALSE) * _xlfn.POISSON.DIST(3,L967,FALSE)</f>
        <v>#N/A</v>
      </c>
      <c r="BB967" s="13" t="e">
        <f t="shared" ref="BB967:BB972" si="1219">_xlfn.POISSON.DIST(6,K967,FALSE) * _xlfn.POISSON.DIST(4,L967,FALSE)</f>
        <v>#N/A</v>
      </c>
      <c r="BC967" s="13" t="e">
        <f t="shared" ref="BC967:BC972" si="1220">_xlfn.POISSON.DIST(6,K967,FALSE) * _xlfn.POISSON.DIST(5,L967,FALSE)</f>
        <v>#N/A</v>
      </c>
      <c r="BD967" s="13" t="e">
        <f t="shared" ref="BD967:BD972" si="1221">_xlfn.POISSON.DIST(0,K967,FALSE) * _xlfn.POISSON.DIST(6,L967,FALSE)</f>
        <v>#N/A</v>
      </c>
      <c r="BE967" s="13" t="e">
        <f t="shared" ref="BE967:BE972" si="1222">_xlfn.POISSON.DIST(1,K967,FALSE) * _xlfn.POISSON.DIST(6,L967,FALSE)</f>
        <v>#N/A</v>
      </c>
      <c r="BF967" s="13" t="e">
        <f t="shared" ref="BF967:BF972" si="1223">_xlfn.POISSON.DIST(2,K967,FALSE) * _xlfn.POISSON.DIST(6,L967,FALSE)</f>
        <v>#N/A</v>
      </c>
      <c r="BG967" s="13" t="e">
        <f t="shared" ref="BG967:BG972" si="1224">_xlfn.POISSON.DIST(3,K967,FALSE) * _xlfn.POISSON.DIST(6,L967,FALSE)</f>
        <v>#N/A</v>
      </c>
      <c r="BH967" s="13" t="e">
        <f t="shared" ref="BH967:BH972" si="1225">_xlfn.POISSON.DIST(4,K967,FALSE) * _xlfn.POISSON.DIST(6,L967,FALSE)</f>
        <v>#N/A</v>
      </c>
      <c r="BI967" s="13" t="e">
        <f t="shared" ref="BI967:BI972" si="1226">_xlfn.POISSON.DIST(5,K967,FALSE) * _xlfn.POISSON.DIST(6,L967,FALSE)</f>
        <v>#N/A</v>
      </c>
      <c r="BJ967" s="14" t="e">
        <f t="shared" ref="BJ967:BJ972" si="1227">SUM(N967,Q967,T967,W967,X967,Y967,AD967,AE967,AF967,AG967,AM967,AN967,AO967,AP967,AQ967,AX967,AY967,AZ967,BA967,BB967,BC967)</f>
        <v>#N/A</v>
      </c>
      <c r="BK967" s="14" t="e">
        <f t="shared" ref="BK967:BK972" si="1228">SUM(M967,P967,S967,V967,AC967,AL967,AY967)</f>
        <v>#N/A</v>
      </c>
      <c r="BL967" s="14" t="e">
        <f t="shared" ref="BL967:BL972" si="1229">SUM(O967,R967,U967,AA967,AB967,AH967,AI967,AJ967,AK967,AR967,AS967,AT967,AU967,AV967,BD967,BE967,BF967,BG967,BH967,BI967)</f>
        <v>#N/A</v>
      </c>
      <c r="BM967" s="14" t="e">
        <f t="shared" ref="BM967:BM972" si="1230">SUM(S967:BI967)</f>
        <v>#N/A</v>
      </c>
      <c r="BN967" s="14" t="e">
        <f t="shared" ref="BN967:BN972" si="1231">SUM(M967:R967)</f>
        <v>#N/A</v>
      </c>
    </row>
    <row r="968" spans="1:66" x14ac:dyDescent="0.25">
      <c r="A968" t="s">
        <v>340</v>
      </c>
      <c r="B968" t="s">
        <v>385</v>
      </c>
      <c r="C968" t="s">
        <v>378</v>
      </c>
      <c r="D968" s="11">
        <v>44452</v>
      </c>
      <c r="E968" s="10">
        <f>VLOOKUP(A968,home!$A$2:$E$405,3,FALSE)</f>
        <v>1.3684000000000001</v>
      </c>
      <c r="F968" s="10">
        <f>VLOOKUP(B968,home!$B$2:$E$405,3,FALSE)</f>
        <v>0.57689999999999997</v>
      </c>
      <c r="G968" s="10">
        <f>VLOOKUP(C968,away!$B$2:$E$405,4,FALSE)</f>
        <v>1.2307999999999999</v>
      </c>
      <c r="H968" s="10">
        <f>VLOOKUP(A968,away!$A$2:$E$405,3,FALSE)</f>
        <v>1.1395</v>
      </c>
      <c r="I968" s="10">
        <f>VLOOKUP(C968,away!$B$2:$E$405,3,FALSE)</f>
        <v>0.73899999999999999</v>
      </c>
      <c r="J968" s="10">
        <f>VLOOKUP(B968,home!$B$2:$E$405,4,FALSE)</f>
        <v>0.60040000000000004</v>
      </c>
      <c r="K968" s="12">
        <f t="shared" si="1176"/>
        <v>0.97163039476799995</v>
      </c>
      <c r="L968" s="12">
        <f t="shared" si="1177"/>
        <v>0.50559113620000007</v>
      </c>
      <c r="M968" s="13">
        <f t="shared" si="1178"/>
        <v>0.22827105213482915</v>
      </c>
      <c r="N968" s="13">
        <f t="shared" si="1179"/>
        <v>0.22179509249987076</v>
      </c>
      <c r="O968" s="13">
        <f t="shared" si="1180"/>
        <v>0.11541182061041771</v>
      </c>
      <c r="P968" s="13">
        <f t="shared" si="1181"/>
        <v>0.11213763282059377</v>
      </c>
      <c r="Q968" s="13">
        <f t="shared" si="1182"/>
        <v>0.10775142664162722</v>
      </c>
      <c r="R968" s="13">
        <f t="shared" si="1183"/>
        <v>2.9175596756665839E-2</v>
      </c>
      <c r="S968" s="13">
        <f t="shared" si="1184"/>
        <v>1.3771838979367085E-2</v>
      </c>
      <c r="T968" s="13">
        <f t="shared" si="1185"/>
        <v>5.4478166222911267E-2</v>
      </c>
      <c r="U968" s="13">
        <f t="shared" si="1186"/>
        <v>2.834789659427121E-2</v>
      </c>
      <c r="V968" s="13">
        <f t="shared" si="1187"/>
        <v>7.5170938150047079E-4</v>
      </c>
      <c r="W968" s="13">
        <f t="shared" si="1188"/>
        <v>3.4898187068206479E-2</v>
      </c>
      <c r="X968" s="13">
        <f t="shared" si="1189"/>
        <v>1.7644214051134664E-2</v>
      </c>
      <c r="Y968" s="13">
        <f t="shared" si="1190"/>
        <v>4.4603791147345903E-3</v>
      </c>
      <c r="Z968" s="13">
        <f t="shared" si="1191"/>
        <v>4.9169743711719067E-3</v>
      </c>
      <c r="AA968" s="13">
        <f t="shared" si="1192"/>
        <v>4.7774817493258983E-3</v>
      </c>
      <c r="AB968" s="13">
        <f t="shared" si="1193"/>
        <v>2.3209732390472183E-3</v>
      </c>
      <c r="AC968" s="13">
        <f t="shared" si="1194"/>
        <v>2.3079719762469681E-5</v>
      </c>
      <c r="AD968" s="13">
        <f t="shared" si="1195"/>
        <v>8.4770348194422428E-3</v>
      </c>
      <c r="AE968" s="13">
        <f t="shared" si="1196"/>
        <v>4.2859136659687659E-3</v>
      </c>
      <c r="AF968" s="13">
        <f t="shared" si="1197"/>
        <v>1.0834599800161281E-3</v>
      </c>
      <c r="AG968" s="13">
        <f t="shared" si="1198"/>
        <v>1.8259592077452785E-4</v>
      </c>
      <c r="AH968" s="13">
        <f t="shared" si="1199"/>
        <v>6.2149466474677119E-4</v>
      </c>
      <c r="AI968" s="13">
        <f t="shared" si="1200"/>
        <v>6.038631064541111E-4</v>
      </c>
      <c r="AJ968" s="13">
        <f t="shared" si="1201"/>
        <v>2.9336587425491935E-4</v>
      </c>
      <c r="AK968" s="13">
        <f t="shared" si="1202"/>
        <v>9.5014400071255565E-5</v>
      </c>
      <c r="AL968" s="13">
        <f t="shared" si="1203"/>
        <v>4.5351438408359454E-7</v>
      </c>
      <c r="AM968" s="13">
        <f t="shared" si="1204"/>
        <v>1.64730893761535E-3</v>
      </c>
      <c r="AN968" s="13">
        <f t="shared" si="1205"/>
        <v>8.3286479744135991E-4</v>
      </c>
      <c r="AO968" s="13">
        <f t="shared" si="1206"/>
        <v>2.1054452961968004E-4</v>
      </c>
      <c r="AP968" s="13">
        <f t="shared" si="1207"/>
        <v>3.5483149317036206E-5</v>
      </c>
      <c r="AQ968" s="13">
        <f t="shared" si="1208"/>
        <v>4.4849914447886471E-6</v>
      </c>
      <c r="AR968" s="13">
        <f t="shared" si="1209"/>
        <v>6.2844438738311655E-5</v>
      </c>
      <c r="AS968" s="13">
        <f t="shared" si="1210"/>
        <v>6.1061566820279153E-5</v>
      </c>
      <c r="AT968" s="13">
        <f t="shared" si="1211"/>
        <v>2.9664637137370213E-5</v>
      </c>
      <c r="AU968" s="13">
        <f t="shared" si="1212"/>
        <v>9.6076876974774971E-6</v>
      </c>
      <c r="AV968" s="13">
        <f t="shared" si="1213"/>
        <v>2.3337803475769294E-6</v>
      </c>
      <c r="AW968" s="13">
        <f t="shared" si="1214"/>
        <v>6.1885529171484829E-9</v>
      </c>
      <c r="AX968" s="13">
        <f t="shared" si="1215"/>
        <v>2.6676257222667607E-4</v>
      </c>
      <c r="AY968" s="13">
        <f t="shared" si="1216"/>
        <v>1.3487279198771976E-4</v>
      </c>
      <c r="AZ968" s="13">
        <f t="shared" si="1217"/>
        <v>3.4095244071768748E-5</v>
      </c>
      <c r="BA968" s="13">
        <f t="shared" si="1218"/>
        <v>5.746084396420626E-6</v>
      </c>
      <c r="BB968" s="13">
        <f t="shared" si="1219"/>
        <v>7.2629233467184893E-7</v>
      </c>
      <c r="BC968" s="13">
        <f t="shared" si="1220"/>
        <v>7.3441393340018188E-8</v>
      </c>
      <c r="BD968" s="13">
        <f t="shared" si="1221"/>
        <v>5.2955985309257131E-6</v>
      </c>
      <c r="BE968" s="13">
        <f t="shared" si="1222"/>
        <v>5.1453644911361918E-6</v>
      </c>
      <c r="BF968" s="13">
        <f t="shared" si="1223"/>
        <v>2.4996962658739528E-6</v>
      </c>
      <c r="BG968" s="13">
        <f t="shared" si="1224"/>
        <v>8.0959362320373482E-7</v>
      </c>
      <c r="BH968" s="13">
        <f t="shared" si="1225"/>
        <v>1.9665644292877504E-7</v>
      </c>
      <c r="BI968" s="13">
        <f t="shared" si="1226"/>
        <v>3.8215475455311282E-8</v>
      </c>
      <c r="BJ968" s="14">
        <f t="shared" si="1227"/>
        <v>0.45822943281653539</v>
      </c>
      <c r="BK968" s="14">
        <f t="shared" si="1228"/>
        <v>0.35509063934242474</v>
      </c>
      <c r="BL968" s="14">
        <f t="shared" si="1229"/>
        <v>0.18182700423082548</v>
      </c>
      <c r="BM968" s="14">
        <f t="shared" si="1230"/>
        <v>0.18538656269351836</v>
      </c>
      <c r="BN968" s="14">
        <f t="shared" si="1231"/>
        <v>0.81454262146400436</v>
      </c>
    </row>
    <row r="969" spans="1:66" x14ac:dyDescent="0.25">
      <c r="A969" t="s">
        <v>340</v>
      </c>
      <c r="B969" t="s">
        <v>387</v>
      </c>
      <c r="C969" t="s">
        <v>356</v>
      </c>
      <c r="D969" s="11">
        <v>44452</v>
      </c>
      <c r="E969" s="10">
        <f>VLOOKUP(A969,home!$A$2:$E$405,3,FALSE)</f>
        <v>1.3684000000000001</v>
      </c>
      <c r="F969" s="10">
        <f>VLOOKUP(B969,home!$B$2:$E$405,3,FALSE)</f>
        <v>0.96160000000000001</v>
      </c>
      <c r="G969" s="10">
        <f>VLOOKUP(C969,away!$B$2:$E$405,4,FALSE)</f>
        <v>1.1153999999999999</v>
      </c>
      <c r="H969" s="10">
        <f>VLOOKUP(A969,away!$A$2:$E$405,3,FALSE)</f>
        <v>1.1395</v>
      </c>
      <c r="I969" s="10">
        <f>VLOOKUP(C969,away!$B$2:$E$405,3,FALSE)</f>
        <v>1.0623</v>
      </c>
      <c r="J969" s="10">
        <f>VLOOKUP(B969,home!$B$2:$E$405,4,FALSE)</f>
        <v>1.1547000000000001</v>
      </c>
      <c r="K969" s="12">
        <f t="shared" si="1176"/>
        <v>1.467702926976</v>
      </c>
      <c r="L969" s="12">
        <f t="shared" si="1177"/>
        <v>1.3977537844950001</v>
      </c>
      <c r="M969" s="13">
        <f t="shared" si="1178"/>
        <v>5.6957112224411591E-2</v>
      </c>
      <c r="N969" s="13">
        <f t="shared" si="1179"/>
        <v>8.35961203238694E-2</v>
      </c>
      <c r="O969" s="13">
        <f t="shared" si="1180"/>
        <v>7.9612019165577738E-2</v>
      </c>
      <c r="P969" s="13">
        <f t="shared" si="1181"/>
        <v>0.11684679355178784</v>
      </c>
      <c r="Q969" s="13">
        <f t="shared" si="1182"/>
        <v>6.1347135241590509E-2</v>
      </c>
      <c r="R969" s="13">
        <f t="shared" si="1183"/>
        <v>5.5639000539987389E-2</v>
      </c>
      <c r="S969" s="13">
        <f t="shared" si="1184"/>
        <v>5.9927428858842495E-2</v>
      </c>
      <c r="T969" s="13">
        <f t="shared" si="1185"/>
        <v>8.5748190451859732E-2</v>
      </c>
      <c r="U969" s="13">
        <f t="shared" si="1186"/>
        <v>8.1661523946558734E-2</v>
      </c>
      <c r="V969" s="13">
        <f t="shared" si="1187"/>
        <v>1.3660040051752512E-2</v>
      </c>
      <c r="W969" s="13">
        <f t="shared" si="1188"/>
        <v>3.0013123318558318E-2</v>
      </c>
      <c r="X969" s="13">
        <f t="shared" si="1189"/>
        <v>4.1950956703030028E-2</v>
      </c>
      <c r="Y969" s="13">
        <f t="shared" si="1190"/>
        <v>2.9318554247423061E-2</v>
      </c>
      <c r="Z969" s="13">
        <f t="shared" si="1191"/>
        <v>2.5923207856762238E-2</v>
      </c>
      <c r="AA969" s="13">
        <f t="shared" si="1192"/>
        <v>3.8047568047977175E-2</v>
      </c>
      <c r="AB969" s="13">
        <f t="shared" si="1193"/>
        <v>2.7921263494167323E-2</v>
      </c>
      <c r="AC969" s="13">
        <f t="shared" si="1194"/>
        <v>1.7514624353973383E-3</v>
      </c>
      <c r="AD969" s="13">
        <f t="shared" si="1195"/>
        <v>1.1012587235584915E-2</v>
      </c>
      <c r="AE969" s="13">
        <f t="shared" si="1196"/>
        <v>1.5392885485620147E-2</v>
      </c>
      <c r="AF969" s="13">
        <f t="shared" si="1197"/>
        <v>1.0757731970911861E-2</v>
      </c>
      <c r="AG969" s="13">
        <f t="shared" si="1198"/>
        <v>5.0122201916416361E-3</v>
      </c>
      <c r="AH969" s="13">
        <f t="shared" si="1199"/>
        <v>9.0585654720099877E-3</v>
      </c>
      <c r="AI969" s="13">
        <f t="shared" si="1200"/>
        <v>1.3295283057472788E-2</v>
      </c>
      <c r="AJ969" s="13">
        <f t="shared" si="1201"/>
        <v>9.7567629292136197E-3</v>
      </c>
      <c r="AK969" s="13">
        <f t="shared" si="1202"/>
        <v>4.7733431696725887E-3</v>
      </c>
      <c r="AL969" s="13">
        <f t="shared" si="1203"/>
        <v>1.4372411915565523E-4</v>
      </c>
      <c r="AM969" s="13">
        <f t="shared" si="1204"/>
        <v>3.232641303849303E-3</v>
      </c>
      <c r="AN969" s="13">
        <f t="shared" si="1205"/>
        <v>4.5184366163702151E-3</v>
      </c>
      <c r="AO969" s="13">
        <f t="shared" si="1206"/>
        <v>3.1578309402661257E-3</v>
      </c>
      <c r="AP969" s="13">
        <f t="shared" si="1207"/>
        <v>1.4712900491841271E-3</v>
      </c>
      <c r="AQ969" s="13">
        <f t="shared" si="1208"/>
        <v>5.1412530858423731E-4</v>
      </c>
      <c r="AR969" s="13">
        <f t="shared" si="1209"/>
        <v>2.5323288341195347E-3</v>
      </c>
      <c r="AS969" s="13">
        <f t="shared" si="1210"/>
        <v>3.7167064419029623E-3</v>
      </c>
      <c r="AT969" s="13">
        <f t="shared" si="1211"/>
        <v>2.7275104617457669E-3</v>
      </c>
      <c r="AU969" s="13">
        <f t="shared" si="1212"/>
        <v>1.3343916960206416E-3</v>
      </c>
      <c r="AV969" s="13">
        <f t="shared" si="1213"/>
        <v>4.8962264949549091E-4</v>
      </c>
      <c r="AW969" s="13">
        <f t="shared" si="1214"/>
        <v>8.1902280034971617E-6</v>
      </c>
      <c r="AX969" s="13">
        <f t="shared" si="1215"/>
        <v>7.9075951725385599E-4</v>
      </c>
      <c r="AY969" s="13">
        <f t="shared" si="1216"/>
        <v>1.1052871078670165E-3</v>
      </c>
      <c r="AZ969" s="13">
        <f t="shared" si="1217"/>
        <v>7.7245961898732805E-4</v>
      </c>
      <c r="BA969" s="13">
        <f t="shared" si="1218"/>
        <v>3.5990278526970115E-4</v>
      </c>
      <c r="BB969" s="13">
        <f t="shared" si="1219"/>
        <v>1.2576387004025407E-4</v>
      </c>
      <c r="BC969" s="13">
        <f t="shared" si="1220"/>
        <v>3.5157385060300434E-5</v>
      </c>
      <c r="BD969" s="13">
        <f t="shared" si="1221"/>
        <v>5.8992870191273256E-4</v>
      </c>
      <c r="BE969" s="13">
        <f t="shared" si="1222"/>
        <v>8.6584008250446972E-4</v>
      </c>
      <c r="BF969" s="13">
        <f t="shared" si="1223"/>
        <v>6.3539801169247589E-4</v>
      </c>
      <c r="BG969" s="13">
        <f t="shared" si="1224"/>
        <v>3.108585071852593E-4</v>
      </c>
      <c r="BH969" s="13">
        <f t="shared" si="1225"/>
        <v>1.1406198521779871E-4</v>
      </c>
      <c r="BI969" s="13">
        <f t="shared" si="1226"/>
        <v>3.3481821912171278E-5</v>
      </c>
      <c r="BJ969" s="14">
        <f t="shared" si="1227"/>
        <v>0.39023315967282202</v>
      </c>
      <c r="BK969" s="14">
        <f t="shared" si="1228"/>
        <v>0.25039184834921441</v>
      </c>
      <c r="BL969" s="14">
        <f t="shared" si="1229"/>
        <v>0.33311545901634659</v>
      </c>
      <c r="BM969" s="14">
        <f t="shared" si="1230"/>
        <v>0.54456839696805714</v>
      </c>
      <c r="BN969" s="14">
        <f t="shared" si="1231"/>
        <v>0.4539981810472245</v>
      </c>
    </row>
    <row r="970" spans="1:66" x14ac:dyDescent="0.25">
      <c r="A970" t="s">
        <v>342</v>
      </c>
      <c r="B970" t="s">
        <v>398</v>
      </c>
      <c r="C970" t="s">
        <v>390</v>
      </c>
      <c r="D970" s="11">
        <v>44452</v>
      </c>
      <c r="E970" s="10">
        <f>VLOOKUP(A970,home!$A$2:$E$405,3,FALSE)</f>
        <v>1.1741999999999999</v>
      </c>
      <c r="F970" s="10">
        <f>VLOOKUP(B970,home!$B$2:$E$405,3,FALSE)</f>
        <v>0.76649999999999996</v>
      </c>
      <c r="G970" s="10">
        <f>VLOOKUP(C970,away!$B$2:$E$405,4,FALSE)</f>
        <v>1.2307999999999999</v>
      </c>
      <c r="H970" s="10">
        <f>VLOOKUP(A970,away!$A$2:$E$405,3,FALSE)</f>
        <v>0.85970000000000002</v>
      </c>
      <c r="I970" s="10">
        <f>VLOOKUP(C970,away!$B$2:$E$405,3,FALSE)</f>
        <v>0.78520000000000001</v>
      </c>
      <c r="J970" s="10">
        <f>VLOOKUP(B970,home!$B$2:$E$405,4,FALSE)</f>
        <v>0.87239999999999995</v>
      </c>
      <c r="K970" s="12">
        <f t="shared" si="1176"/>
        <v>1.1077499084399998</v>
      </c>
      <c r="L970" s="12">
        <f t="shared" si="1177"/>
        <v>0.58890179025599998</v>
      </c>
      <c r="M970" s="13">
        <f t="shared" si="1178"/>
        <v>0.18329622872203594</v>
      </c>
      <c r="N970" s="13">
        <f t="shared" si="1179"/>
        <v>0.20304638058423258</v>
      </c>
      <c r="O970" s="13">
        <f t="shared" si="1180"/>
        <v>0.10794347724158021</v>
      </c>
      <c r="P970" s="13">
        <f t="shared" si="1181"/>
        <v>0.11957437703105567</v>
      </c>
      <c r="Q970" s="13">
        <f t="shared" si="1182"/>
        <v>0.11246230475062852</v>
      </c>
      <c r="R970" s="13">
        <f t="shared" si="1183"/>
        <v>3.1784053497012181E-2</v>
      </c>
      <c r="S970" s="13">
        <f t="shared" si="1184"/>
        <v>1.9501262712894731E-2</v>
      </c>
      <c r="T970" s="13">
        <f t="shared" si="1185"/>
        <v>6.6229252603960981E-2</v>
      </c>
      <c r="U970" s="13">
        <f t="shared" si="1186"/>
        <v>3.5208782351167305E-2</v>
      </c>
      <c r="V970" s="13">
        <f t="shared" si="1187"/>
        <v>1.4135293189798705E-3</v>
      </c>
      <c r="W970" s="13">
        <f t="shared" si="1188"/>
        <v>4.152670259682003E-2</v>
      </c>
      <c r="X970" s="13">
        <f t="shared" si="1189"/>
        <v>2.4455149502695797E-2</v>
      </c>
      <c r="Y970" s="13">
        <f t="shared" si="1190"/>
        <v>7.2008406615578406E-3</v>
      </c>
      <c r="Z970" s="13">
        <f t="shared" si="1191"/>
        <v>6.2392286686609837E-3</v>
      </c>
      <c r="AA970" s="13">
        <f t="shared" si="1192"/>
        <v>6.9115049864454268E-3</v>
      </c>
      <c r="AB970" s="13">
        <f t="shared" si="1193"/>
        <v>3.828109507958762E-3</v>
      </c>
      <c r="AC970" s="13">
        <f t="shared" si="1194"/>
        <v>5.7632762315471517E-5</v>
      </c>
      <c r="AD970" s="13">
        <f t="shared" si="1195"/>
        <v>1.1500300249860625E-2</v>
      </c>
      <c r="AE970" s="13">
        <f t="shared" si="1196"/>
        <v>6.7725474056244449E-3</v>
      </c>
      <c r="AF970" s="13">
        <f t="shared" si="1197"/>
        <v>1.9941826458829319E-3</v>
      </c>
      <c r="AG970" s="13">
        <f t="shared" si="1198"/>
        <v>3.9145924341930179E-4</v>
      </c>
      <c r="AH970" s="13">
        <f t="shared" si="1199"/>
        <v>9.1857323319775299E-4</v>
      </c>
      <c r="AI970" s="13">
        <f t="shared" si="1200"/>
        <v>1.0175494149702454E-3</v>
      </c>
      <c r="AJ970" s="13">
        <f t="shared" si="1201"/>
        <v>5.6359513563323247E-4</v>
      </c>
      <c r="AK970" s="13">
        <f t="shared" si="1202"/>
        <v>2.0810748663164751E-4</v>
      </c>
      <c r="AL970" s="13">
        <f t="shared" si="1203"/>
        <v>1.5038829109576582E-6</v>
      </c>
      <c r="AM970" s="13">
        <f t="shared" si="1204"/>
        <v>2.5478913097631197E-3</v>
      </c>
      <c r="AN970" s="13">
        <f t="shared" si="1205"/>
        <v>1.5004577536972055E-3</v>
      </c>
      <c r="AO970" s="13">
        <f t="shared" si="1206"/>
        <v>4.418111286778903E-4</v>
      </c>
      <c r="AP970" s="13">
        <f t="shared" si="1207"/>
        <v>8.6727788211144518E-5</v>
      </c>
      <c r="AQ970" s="13">
        <f t="shared" si="1208"/>
        <v>1.2768537435621551E-5</v>
      </c>
      <c r="AR970" s="13">
        <f t="shared" si="1209"/>
        <v>1.0818988430227983E-4</v>
      </c>
      <c r="AS970" s="13">
        <f t="shared" si="1210"/>
        <v>1.1984733442998465E-4</v>
      </c>
      <c r="AT970" s="13">
        <f t="shared" si="1211"/>
        <v>6.6380436870796779E-5</v>
      </c>
      <c r="AU970" s="13">
        <f t="shared" si="1212"/>
        <v>2.4510974288610771E-5</v>
      </c>
      <c r="AV970" s="13">
        <f t="shared" si="1213"/>
        <v>6.788007380995944E-6</v>
      </c>
      <c r="AW970" s="13">
        <f t="shared" si="1214"/>
        <v>2.725185822897792E-8</v>
      </c>
      <c r="AX970" s="13">
        <f t="shared" si="1215"/>
        <v>4.7040439418419457E-4</v>
      </c>
      <c r="AY970" s="13">
        <f t="shared" si="1216"/>
        <v>2.7702198987936122E-4</v>
      </c>
      <c r="AZ970" s="13">
        <f t="shared" si="1217"/>
        <v>8.1569372890117673E-5</v>
      </c>
      <c r="BA970" s="13">
        <f t="shared" si="1218"/>
        <v>1.6012116575016508E-5</v>
      </c>
      <c r="BB970" s="13">
        <f t="shared" si="1219"/>
        <v>2.3573910292037479E-6</v>
      </c>
      <c r="BC970" s="13">
        <f t="shared" si="1220"/>
        <v>2.7765435948630442E-7</v>
      </c>
      <c r="BD970" s="13">
        <f t="shared" si="1221"/>
        <v>1.0618869425533675E-5</v>
      </c>
      <c r="BE970" s="13">
        <f t="shared" si="1222"/>
        <v>1.1763051633871241E-5</v>
      </c>
      <c r="BF970" s="13">
        <f t="shared" si="1223"/>
        <v>6.5152596851979299E-6</v>
      </c>
      <c r="BG970" s="13">
        <f t="shared" si="1224"/>
        <v>2.4057594399136096E-6</v>
      </c>
      <c r="BH970" s="13">
        <f t="shared" si="1225"/>
        <v>6.6624494982324167E-7</v>
      </c>
      <c r="BI970" s="13">
        <f t="shared" si="1226"/>
        <v>1.4760655643306146E-7</v>
      </c>
      <c r="BJ970" s="14">
        <f t="shared" si="1227"/>
        <v>0.48101641968138553</v>
      </c>
      <c r="BK970" s="14">
        <f t="shared" si="1228"/>
        <v>0.32412155642007195</v>
      </c>
      <c r="BL970" s="14">
        <f t="shared" si="1229"/>
        <v>0.18874158628356016</v>
      </c>
      <c r="BM970" s="14">
        <f t="shared" si="1230"/>
        <v>0.24173497448911233</v>
      </c>
      <c r="BN970" s="14">
        <f t="shared" si="1231"/>
        <v>0.75810682182654521</v>
      </c>
    </row>
    <row r="971" spans="1:66" x14ac:dyDescent="0.25">
      <c r="A971" t="s">
        <v>40</v>
      </c>
      <c r="B971" t="s">
        <v>339</v>
      </c>
      <c r="C971" t="s">
        <v>521</v>
      </c>
      <c r="D971" s="11">
        <v>44452</v>
      </c>
      <c r="E971" s="10">
        <f>VLOOKUP(A971,home!$A$2:$E$405,3,FALSE)</f>
        <v>1.5047999999999999</v>
      </c>
      <c r="F971" s="10">
        <f>VLOOKUP(B971,home!$B$2:$E$405,3,FALSE)</f>
        <v>1.3955</v>
      </c>
      <c r="G971" s="10" t="e">
        <f>VLOOKUP(C971,away!$B$2:$E$405,4,FALSE)</f>
        <v>#N/A</v>
      </c>
      <c r="H971" s="10">
        <f>VLOOKUP(A971,away!$A$2:$E$405,3,FALSE)</f>
        <v>1.2</v>
      </c>
      <c r="I971" s="10" t="e">
        <f>VLOOKUP(C971,away!$B$2:$E$405,3,FALSE)</f>
        <v>#N/A</v>
      </c>
      <c r="J971" s="10">
        <f>VLOOKUP(B971,home!$B$2:$E$405,4,FALSE)</f>
        <v>0.875</v>
      </c>
      <c r="K971" s="12" t="e">
        <f t="shared" si="1176"/>
        <v>#N/A</v>
      </c>
      <c r="L971" s="12" t="e">
        <f t="shared" si="1177"/>
        <v>#N/A</v>
      </c>
      <c r="M971" s="13" t="e">
        <f t="shared" si="1178"/>
        <v>#N/A</v>
      </c>
      <c r="N971" s="13" t="e">
        <f t="shared" si="1179"/>
        <v>#N/A</v>
      </c>
      <c r="O971" s="13" t="e">
        <f t="shared" si="1180"/>
        <v>#N/A</v>
      </c>
      <c r="P971" s="13" t="e">
        <f t="shared" si="1181"/>
        <v>#N/A</v>
      </c>
      <c r="Q971" s="13" t="e">
        <f t="shared" si="1182"/>
        <v>#N/A</v>
      </c>
      <c r="R971" s="13" t="e">
        <f t="shared" si="1183"/>
        <v>#N/A</v>
      </c>
      <c r="S971" s="13" t="e">
        <f t="shared" si="1184"/>
        <v>#N/A</v>
      </c>
      <c r="T971" s="13" t="e">
        <f t="shared" si="1185"/>
        <v>#N/A</v>
      </c>
      <c r="U971" s="13" t="e">
        <f t="shared" si="1186"/>
        <v>#N/A</v>
      </c>
      <c r="V971" s="13" t="e">
        <f t="shared" si="1187"/>
        <v>#N/A</v>
      </c>
      <c r="W971" s="13" t="e">
        <f t="shared" si="1188"/>
        <v>#N/A</v>
      </c>
      <c r="X971" s="13" t="e">
        <f t="shared" si="1189"/>
        <v>#N/A</v>
      </c>
      <c r="Y971" s="13" t="e">
        <f t="shared" si="1190"/>
        <v>#N/A</v>
      </c>
      <c r="Z971" s="13" t="e">
        <f t="shared" si="1191"/>
        <v>#N/A</v>
      </c>
      <c r="AA971" s="13" t="e">
        <f t="shared" si="1192"/>
        <v>#N/A</v>
      </c>
      <c r="AB971" s="13" t="e">
        <f t="shared" si="1193"/>
        <v>#N/A</v>
      </c>
      <c r="AC971" s="13" t="e">
        <f t="shared" si="1194"/>
        <v>#N/A</v>
      </c>
      <c r="AD971" s="13" t="e">
        <f t="shared" si="1195"/>
        <v>#N/A</v>
      </c>
      <c r="AE971" s="13" t="e">
        <f t="shared" si="1196"/>
        <v>#N/A</v>
      </c>
      <c r="AF971" s="13" t="e">
        <f t="shared" si="1197"/>
        <v>#N/A</v>
      </c>
      <c r="AG971" s="13" t="e">
        <f t="shared" si="1198"/>
        <v>#N/A</v>
      </c>
      <c r="AH971" s="13" t="e">
        <f t="shared" si="1199"/>
        <v>#N/A</v>
      </c>
      <c r="AI971" s="13" t="e">
        <f t="shared" si="1200"/>
        <v>#N/A</v>
      </c>
      <c r="AJ971" s="13" t="e">
        <f t="shared" si="1201"/>
        <v>#N/A</v>
      </c>
      <c r="AK971" s="13" t="e">
        <f t="shared" si="1202"/>
        <v>#N/A</v>
      </c>
      <c r="AL971" s="13" t="e">
        <f t="shared" si="1203"/>
        <v>#N/A</v>
      </c>
      <c r="AM971" s="13" t="e">
        <f t="shared" si="1204"/>
        <v>#N/A</v>
      </c>
      <c r="AN971" s="13" t="e">
        <f t="shared" si="1205"/>
        <v>#N/A</v>
      </c>
      <c r="AO971" s="13" t="e">
        <f t="shared" si="1206"/>
        <v>#N/A</v>
      </c>
      <c r="AP971" s="13" t="e">
        <f t="shared" si="1207"/>
        <v>#N/A</v>
      </c>
      <c r="AQ971" s="13" t="e">
        <f t="shared" si="1208"/>
        <v>#N/A</v>
      </c>
      <c r="AR971" s="13" t="e">
        <f t="shared" si="1209"/>
        <v>#N/A</v>
      </c>
      <c r="AS971" s="13" t="e">
        <f t="shared" si="1210"/>
        <v>#N/A</v>
      </c>
      <c r="AT971" s="13" t="e">
        <f t="shared" si="1211"/>
        <v>#N/A</v>
      </c>
      <c r="AU971" s="13" t="e">
        <f t="shared" si="1212"/>
        <v>#N/A</v>
      </c>
      <c r="AV971" s="13" t="e">
        <f t="shared" si="1213"/>
        <v>#N/A</v>
      </c>
      <c r="AW971" s="13" t="e">
        <f t="shared" si="1214"/>
        <v>#N/A</v>
      </c>
      <c r="AX971" s="13" t="e">
        <f t="shared" si="1215"/>
        <v>#N/A</v>
      </c>
      <c r="AY971" s="13" t="e">
        <f t="shared" si="1216"/>
        <v>#N/A</v>
      </c>
      <c r="AZ971" s="13" t="e">
        <f t="shared" si="1217"/>
        <v>#N/A</v>
      </c>
      <c r="BA971" s="13" t="e">
        <f t="shared" si="1218"/>
        <v>#N/A</v>
      </c>
      <c r="BB971" s="13" t="e">
        <f t="shared" si="1219"/>
        <v>#N/A</v>
      </c>
      <c r="BC971" s="13" t="e">
        <f t="shared" si="1220"/>
        <v>#N/A</v>
      </c>
      <c r="BD971" s="13" t="e">
        <f t="shared" si="1221"/>
        <v>#N/A</v>
      </c>
      <c r="BE971" s="13" t="e">
        <f t="shared" si="1222"/>
        <v>#N/A</v>
      </c>
      <c r="BF971" s="13" t="e">
        <f t="shared" si="1223"/>
        <v>#N/A</v>
      </c>
      <c r="BG971" s="13" t="e">
        <f t="shared" si="1224"/>
        <v>#N/A</v>
      </c>
      <c r="BH971" s="13" t="e">
        <f t="shared" si="1225"/>
        <v>#N/A</v>
      </c>
      <c r="BI971" s="13" t="e">
        <f t="shared" si="1226"/>
        <v>#N/A</v>
      </c>
      <c r="BJ971" s="14" t="e">
        <f t="shared" si="1227"/>
        <v>#N/A</v>
      </c>
      <c r="BK971" s="14" t="e">
        <f t="shared" si="1228"/>
        <v>#N/A</v>
      </c>
      <c r="BL971" s="14" t="e">
        <f t="shared" si="1229"/>
        <v>#N/A</v>
      </c>
      <c r="BM971" s="14" t="e">
        <f t="shared" si="1230"/>
        <v>#N/A</v>
      </c>
      <c r="BN971" s="14" t="e">
        <f t="shared" si="1231"/>
        <v>#N/A</v>
      </c>
    </row>
    <row r="972" spans="1:66" s="15" customFormat="1" x14ac:dyDescent="0.25">
      <c r="A972" s="15" t="s">
        <v>40</v>
      </c>
      <c r="B972" s="15" t="s">
        <v>236</v>
      </c>
      <c r="C972" s="15" t="s">
        <v>238</v>
      </c>
      <c r="D972" s="23">
        <v>44452</v>
      </c>
      <c r="E972" s="15">
        <f>VLOOKUP(A972,home!$A$2:$E$405,3,FALSE)</f>
        <v>1.5047999999999999</v>
      </c>
      <c r="F972" s="15">
        <f>VLOOKUP(B972,home!$B$2:$E$405,3,FALSE)</f>
        <v>1.2294</v>
      </c>
      <c r="G972" s="15">
        <f>VLOOKUP(C972,away!$B$2:$E$405,4,FALSE)</f>
        <v>0.89710000000000001</v>
      </c>
      <c r="H972" s="15">
        <f>VLOOKUP(A972,away!$A$2:$E$405,3,FALSE)</f>
        <v>1.2</v>
      </c>
      <c r="I972" s="15">
        <f>VLOOKUP(C972,away!$B$2:$E$405,3,FALSE)</f>
        <v>0.70830000000000004</v>
      </c>
      <c r="J972" s="15">
        <f>VLOOKUP(B972,home!$B$2:$E$405,4,FALSE)</f>
        <v>1</v>
      </c>
      <c r="K972" s="20">
        <f t="shared" si="1176"/>
        <v>1.659636004752</v>
      </c>
      <c r="L972" s="20">
        <f t="shared" si="1177"/>
        <v>0.84996000000000005</v>
      </c>
      <c r="M972" s="21">
        <f t="shared" si="1178"/>
        <v>8.1301077856233972E-2</v>
      </c>
      <c r="N972" s="21">
        <f t="shared" si="1179"/>
        <v>0.13493019603535145</v>
      </c>
      <c r="O972" s="21">
        <f t="shared" si="1180"/>
        <v>6.9102664134684619E-2</v>
      </c>
      <c r="P972" s="21">
        <f t="shared" si="1181"/>
        <v>0.1146852694222073</v>
      </c>
      <c r="Q972" s="21">
        <f t="shared" si="1182"/>
        <v>0.11196750573425744</v>
      </c>
      <c r="R972" s="21">
        <f t="shared" si="1183"/>
        <v>2.9367250203958271E-2</v>
      </c>
      <c r="S972" s="21">
        <f t="shared" si="1184"/>
        <v>4.0444454640879535E-2</v>
      </c>
      <c r="T972" s="21">
        <f t="shared" si="1185"/>
        <v>9.5167901173889444E-2</v>
      </c>
      <c r="U972" s="21">
        <f t="shared" si="1186"/>
        <v>4.8738945799049659E-2</v>
      </c>
      <c r="V972" s="21">
        <f t="shared" si="1187"/>
        <v>6.3391030249393097E-3</v>
      </c>
      <c r="W972" s="21">
        <f t="shared" si="1188"/>
        <v>6.1941767959616534E-2</v>
      </c>
      <c r="X972" s="21">
        <f t="shared" si="1189"/>
        <v>5.2648025094955662E-2</v>
      </c>
      <c r="Y972" s="21">
        <f t="shared" si="1190"/>
        <v>2.2374357704854259E-2</v>
      </c>
      <c r="Z972" s="21">
        <f t="shared" si="1191"/>
        <v>8.3203293277854581E-3</v>
      </c>
      <c r="AA972" s="21">
        <f t="shared" si="1192"/>
        <v>1.3808718123786753E-2</v>
      </c>
      <c r="AB972" s="21">
        <f t="shared" si="1193"/>
        <v>1.1458722888853991E-2</v>
      </c>
      <c r="AC972" s="21">
        <f t="shared" si="1194"/>
        <v>5.5888076569835237E-4</v>
      </c>
      <c r="AD972" s="21">
        <f t="shared" si="1195"/>
        <v>2.5700197075943374E-2</v>
      </c>
      <c r="AE972" s="21">
        <f t="shared" si="1196"/>
        <v>2.1844139506668827E-2</v>
      </c>
      <c r="AF972" s="21">
        <f t="shared" si="1197"/>
        <v>9.2833224075441183E-3</v>
      </c>
      <c r="AG972" s="21">
        <f t="shared" si="1198"/>
        <v>2.6301509045054002E-3</v>
      </c>
      <c r="AH972" s="21">
        <f t="shared" si="1199"/>
        <v>1.7679867788611319E-3</v>
      </c>
      <c r="AI972" s="21">
        <f t="shared" si="1200"/>
        <v>2.9342145141234466E-3</v>
      </c>
      <c r="AJ972" s="21">
        <f t="shared" si="1201"/>
        <v>2.4348640266525843E-3</v>
      </c>
      <c r="AK972" s="21">
        <f t="shared" si="1202"/>
        <v>1.3469960017693538E-3</v>
      </c>
      <c r="AL972" s="21">
        <f t="shared" si="1203"/>
        <v>3.1534829736130193E-5</v>
      </c>
      <c r="AM972" s="21">
        <f t="shared" si="1204"/>
        <v>8.5305944792915377E-3</v>
      </c>
      <c r="AN972" s="21">
        <f t="shared" si="1205"/>
        <v>7.2506640836186341E-3</v>
      </c>
      <c r="AO972" s="21">
        <f t="shared" si="1206"/>
        <v>3.0813872222562469E-3</v>
      </c>
      <c r="AP972" s="21">
        <f t="shared" si="1207"/>
        <v>8.7301862780964003E-4</v>
      </c>
      <c r="AQ972" s="21">
        <f t="shared" si="1208"/>
        <v>1.8550772822327041E-4</v>
      </c>
      <c r="AR972" s="21">
        <f t="shared" si="1209"/>
        <v>3.0054360851216168E-4</v>
      </c>
      <c r="AS972" s="21">
        <f t="shared" si="1210"/>
        <v>4.9879299368487317E-4</v>
      </c>
      <c r="AT972" s="21">
        <f t="shared" si="1211"/>
        <v>4.139074056187263E-4</v>
      </c>
      <c r="AU972" s="21">
        <f t="shared" si="1212"/>
        <v>2.2897854433277608E-4</v>
      </c>
      <c r="AV972" s="21">
        <f t="shared" si="1213"/>
        <v>9.5005259122594369E-5</v>
      </c>
      <c r="AW972" s="21">
        <f t="shared" si="1214"/>
        <v>1.2356609598661505E-6</v>
      </c>
      <c r="AX972" s="21">
        <f t="shared" si="1215"/>
        <v>2.3596136232951434E-3</v>
      </c>
      <c r="AY972" s="21">
        <f t="shared" si="1216"/>
        <v>2.0055771952559396E-3</v>
      </c>
      <c r="AZ972" s="21">
        <f t="shared" si="1217"/>
        <v>8.5233019643986936E-4</v>
      </c>
      <c r="BA972" s="21">
        <f t="shared" si="1218"/>
        <v>2.4148219125534381E-4</v>
      </c>
      <c r="BB972" s="21">
        <f t="shared" si="1219"/>
        <v>5.1312550819847998E-5</v>
      </c>
      <c r="BC972" s="21">
        <f t="shared" si="1220"/>
        <v>8.7227231389676049E-6</v>
      </c>
      <c r="BD972" s="21">
        <f t="shared" si="1221"/>
        <v>4.2575007581832804E-5</v>
      </c>
      <c r="BE972" s="21">
        <f t="shared" si="1222"/>
        <v>7.0659015485399098E-5</v>
      </c>
      <c r="BF972" s="21">
        <f t="shared" si="1223"/>
        <v>5.8634123079948748E-5</v>
      </c>
      <c r="BG972" s="21">
        <f t="shared" si="1224"/>
        <v>3.243710059018105E-5</v>
      </c>
      <c r="BH972" s="21">
        <f t="shared" si="1225"/>
        <v>1.3458445007306712E-5</v>
      </c>
      <c r="BI972" s="21">
        <f t="shared" si="1226"/>
        <v>4.4672239804202015E-6</v>
      </c>
      <c r="BJ972" s="22">
        <f t="shared" si="1227"/>
        <v>0.56392777421899087</v>
      </c>
      <c r="BK972" s="22">
        <f t="shared" si="1228"/>
        <v>0.24536589773495054</v>
      </c>
      <c r="BL972" s="22">
        <f t="shared" si="1229"/>
        <v>0.18271982119873603</v>
      </c>
      <c r="BM972" s="22">
        <f t="shared" si="1230"/>
        <v>0.45697551755947402</v>
      </c>
      <c r="BN972" s="22">
        <f t="shared" si="1231"/>
        <v>0.54135396338669306</v>
      </c>
    </row>
    <row r="973" spans="1:66" x14ac:dyDescent="0.25">
      <c r="A973" t="s">
        <v>80</v>
      </c>
      <c r="B973" t="s">
        <v>83</v>
      </c>
      <c r="C973" t="s">
        <v>110</v>
      </c>
      <c r="D973" s="7" t="s">
        <v>531</v>
      </c>
      <c r="E973" s="10">
        <f>VLOOKUP(A973,home!$A$2:$E$405,3,FALSE)</f>
        <v>1.2518</v>
      </c>
      <c r="F973" s="10">
        <f>VLOOKUP(B973,home!$B$2:$E$405,3,FALSE)</f>
        <v>1.2850999999999999</v>
      </c>
      <c r="G973" s="10">
        <f>VLOOKUP(C973,away!$B$2:$E$405,4,FALSE)</f>
        <v>0.7742</v>
      </c>
      <c r="H973" s="10">
        <f>VLOOKUP(A973,away!$A$2:$E$405,3,FALSE)</f>
        <v>1.0562</v>
      </c>
      <c r="I973" s="10">
        <f>VLOOKUP(C973,away!$B$2:$E$405,3,FALSE)</f>
        <v>1.6386000000000001</v>
      </c>
      <c r="J973" s="10">
        <f>VLOOKUP(B973,home!$B$2:$E$405,4,FALSE)</f>
        <v>1.1526000000000001</v>
      </c>
      <c r="K973" s="12">
        <f t="shared" ref="K973:K998" si="1232">E973*F973*G973</f>
        <v>1.2454463889559999</v>
      </c>
      <c r="L973" s="12">
        <f t="shared" ref="L973:L998" si="1233">H973*I973*J973</f>
        <v>1.9947925102320003</v>
      </c>
      <c r="M973" s="13">
        <f t="shared" ref="M973:M998" si="1234">_xlfn.POISSON.DIST(0,K973,FALSE) * _xlfn.POISSON.DIST(0,L973,FALSE)</f>
        <v>3.9154539993757009E-2</v>
      </c>
      <c r="N973" s="13">
        <f t="shared" ref="N973:N998" si="1235">_xlfn.POISSON.DIST(1,K973,FALSE) * _xlfn.POISSON.DIST(0,L973,FALSE)</f>
        <v>4.8764880446457944E-2</v>
      </c>
      <c r="O973" s="13">
        <f t="shared" ref="O973:O998" si="1236">_xlfn.POISSON.DIST(0,K973,FALSE) * _xlfn.POISSON.DIST(1,L973,FALSE)</f>
        <v>7.8105183121125799E-2</v>
      </c>
      <c r="P973" s="13">
        <f t="shared" ref="P973:P998" si="1237">_xlfn.POISSON.DIST(1,K973,FALSE) * _xlfn.POISSON.DIST(1,L973,FALSE)</f>
        <v>9.7275818276953224E-2</v>
      </c>
      <c r="Q973" s="13">
        <f t="shared" ref="Q973:Q998" si="1238">_xlfn.POISSON.DIST(2,K973,FALSE) * _xlfn.POISSON.DIST(0,L973,FALSE)</f>
        <v>3.0367022129956057E-2</v>
      </c>
      <c r="R973" s="13">
        <f t="shared" ref="R973:R998" si="1239">_xlfn.POISSON.DIST(0,K973,FALSE) * _xlfn.POISSON.DIST(2,L973,FALSE)</f>
        <v>7.7901817150160313E-2</v>
      </c>
      <c r="S973" s="13">
        <f t="shared" ref="S973:S998" si="1240">_xlfn.POISSON.DIST(2,K973,FALSE) * _xlfn.POISSON.DIST(2,L973,FALSE)</f>
        <v>6.0418184091548477E-2</v>
      </c>
      <c r="T973" s="13">
        <f t="shared" ref="T973:T998" si="1241">_xlfn.POISSON.DIST(2,K973,FALSE) * _xlfn.POISSON.DIST(1,L973,FALSE)</f>
        <v>6.0575908302885749E-2</v>
      </c>
      <c r="U973" s="13">
        <f t="shared" ref="U973:U998" si="1242">_xlfn.POISSON.DIST(1,K973,FALSE) * _xlfn.POISSON.DIST(2,L973,FALSE)</f>
        <v>9.7022536862777731E-2</v>
      </c>
      <c r="V973" s="13">
        <f t="shared" ref="V973:V998" si="1243">_xlfn.POISSON.DIST(3,K973,FALSE) * _xlfn.POISSON.DIST(3,L973,FALSE)</f>
        <v>1.667815191702211E-2</v>
      </c>
      <c r="W973" s="13">
        <f t="shared" ref="W973:W998" si="1244">_xlfn.POISSON.DIST(3,K973,FALSE) * _xlfn.POISSON.DIST(0,L973,FALSE)</f>
        <v>1.2606832685033568E-2</v>
      </c>
      <c r="X973" s="13">
        <f t="shared" ref="X973:X998" si="1245">_xlfn.POISSON.DIST(3,K973,FALSE) * _xlfn.POISSON.DIST(1,L973,FALSE)</f>
        <v>2.5148015417852939E-2</v>
      </c>
      <c r="Y973" s="13">
        <f t="shared" ref="Y973:Y998" si="1246">_xlfn.POISSON.DIST(3,K973,FALSE) * _xlfn.POISSON.DIST(2,L973,FALSE)</f>
        <v>2.508253640136596E-2</v>
      </c>
      <c r="Z973" s="13">
        <f t="shared" ref="Z973:Z998" si="1247">_xlfn.POISSON.DIST(0,K973,FALSE) * _xlfn.POISSON.DIST(3,L973,FALSE)</f>
        <v>5.1799320461534196E-2</v>
      </c>
      <c r="AA973" s="13">
        <f t="shared" ref="AA973:AA998" si="1248">_xlfn.POISSON.DIST(1,K973,FALSE) * _xlfn.POISSON.DIST(3,L973,FALSE)</f>
        <v>6.45132766191924E-2</v>
      </c>
      <c r="AB973" s="13">
        <f t="shared" ref="AB973:AB998" si="1249">_xlfn.POISSON.DIST(2,K973,FALSE) * _xlfn.POISSON.DIST(3,L973,FALSE)</f>
        <v>4.0173913702546367E-2</v>
      </c>
      <c r="AC973" s="13">
        <f t="shared" ref="AC973:AC998" si="1250">_xlfn.POISSON.DIST(4,K973,FALSE) * _xlfn.POISSON.DIST(4,L973,FALSE)</f>
        <v>2.5897074696419973E-3</v>
      </c>
      <c r="AD973" s="13">
        <f t="shared" ref="AD973:AD998" si="1251">_xlfn.POISSON.DIST(4,K973,FALSE) * _xlfn.POISSON.DIST(0,L973,FALSE)</f>
        <v>3.925283560936881E-3</v>
      </c>
      <c r="AE973" s="13">
        <f t="shared" ref="AE973:AE998" si="1252">_xlfn.POISSON.DIST(4,K973,FALSE) * _xlfn.POISSON.DIST(1,L973,FALSE)</f>
        <v>7.8301262478936862E-3</v>
      </c>
      <c r="AF973" s="13">
        <f t="shared" ref="AF973:AF998" si="1253">_xlfn.POISSON.DIST(4,K973,FALSE) * _xlfn.POISSON.DIST(2,L973,FALSE)</f>
        <v>7.8097385967346618E-3</v>
      </c>
      <c r="AG973" s="13">
        <f t="shared" ref="AG973:AG998" si="1254">_xlfn.POISSON.DIST(4,K973,FALSE) * _xlfn.POISSON.DIST(3,L973,FALSE)</f>
        <v>5.192936019878692E-3</v>
      </c>
      <c r="AH973" s="13">
        <f t="shared" ref="AH973:AH998" si="1255">_xlfn.POISSON.DIST(0,K973,FALSE) * _xlfn.POISSON.DIST(4,L973,FALSE)</f>
        <v>2.5832224122943906E-2</v>
      </c>
      <c r="AI973" s="13">
        <f t="shared" ref="AI973:AI998" si="1256">_xlfn.POISSON.DIST(1,K973,FALSE) * _xlfn.POISSON.DIST(4,L973,FALSE)</f>
        <v>3.2172650252622559E-2</v>
      </c>
      <c r="AJ973" s="13">
        <f t="shared" ref="AJ973:AJ998" si="1257">_xlfn.POISSON.DIST(2,K973,FALSE) * _xlfn.POISSON.DIST(4,L973,FALSE)</f>
        <v>2.0034655540136559E-2</v>
      </c>
      <c r="AK973" s="13">
        <f t="shared" ref="AK973:AK998" si="1258">_xlfn.POISSON.DIST(3,K973,FALSE) * _xlfn.POISSON.DIST(4,L973,FALSE)</f>
        <v>8.3173631321467965E-3</v>
      </c>
      <c r="AL973" s="13">
        <f t="shared" ref="AL973:AL998" si="1259">_xlfn.POISSON.DIST(5,K973,FALSE) * _xlfn.POISSON.DIST(5,L973,FALSE)</f>
        <v>2.573555079411276E-4</v>
      </c>
      <c r="AM973" s="13">
        <f t="shared" ref="AM973:AM998" si="1260">_xlfn.POISSON.DIST(5,K973,FALSE) * _xlfn.POISSON.DIST(0,L973,FALSE)</f>
        <v>9.7774604731943747E-4</v>
      </c>
      <c r="AN973" s="13">
        <f t="shared" ref="AN973:AN998" si="1261">_xlfn.POISSON.DIST(5,K973,FALSE) * _xlfn.POISSON.DIST(1,L973,FALSE)</f>
        <v>1.9504004921017566E-3</v>
      </c>
      <c r="AO973" s="13">
        <f t="shared" ref="AO973:AO998" si="1262">_xlfn.POISSON.DIST(5,K973,FALSE) * _xlfn.POISSON.DIST(2,L973,FALSE)</f>
        <v>1.9453221467986962E-3</v>
      </c>
      <c r="AP973" s="13">
        <f t="shared" ref="AP973:AP998" si="1263">_xlfn.POISSON.DIST(5,K973,FALSE) * _xlfn.POISSON.DIST(3,L973,FALSE)</f>
        <v>1.2935046828074918E-3</v>
      </c>
      <c r="AQ973" s="13">
        <f t="shared" ref="AQ973:AQ998" si="1264">_xlfn.POISSON.DIST(5,K973,FALSE) * _xlfn.POISSON.DIST(4,L973,FALSE)</f>
        <v>6.4506836330360101E-4</v>
      </c>
      <c r="AR973" s="13">
        <f t="shared" ref="AR973:AR998" si="1265">_xlfn.POISSON.DIST(0,K973,FALSE) * _xlfn.POISSON.DIST(5,L973,FALSE)</f>
        <v>1.0305985440616578E-2</v>
      </c>
      <c r="AS973" s="13">
        <f t="shared" ref="AS973:AS998" si="1266">_xlfn.POISSON.DIST(1,K973,FALSE) * _xlfn.POISSON.DIST(5,L973,FALSE)</f>
        <v>1.2835552351649026E-2</v>
      </c>
      <c r="AT973" s="13">
        <f t="shared" ref="AT973:AT998" si="1267">_xlfn.POISSON.DIST(2,K973,FALSE) * _xlfn.POISSON.DIST(5,L973,FALSE)</f>
        <v>7.9929961633084887E-3</v>
      </c>
      <c r="AU973" s="13">
        <f t="shared" ref="AU973:AU998" si="1268">_xlfn.POISSON.DIST(3,K973,FALSE) * _xlfn.POISSON.DIST(5,L973,FALSE)</f>
        <v>3.3182827361772395E-3</v>
      </c>
      <c r="AV973" s="13">
        <f t="shared" ref="AV973:AV998" si="1269">_xlfn.POISSON.DIST(4,K973,FALSE) * _xlfn.POISSON.DIST(5,L973,FALSE)</f>
        <v>1.0331858128267441E-3</v>
      </c>
      <c r="AW973" s="13">
        <f t="shared" ref="AW973:AW998" si="1270">_xlfn.POISSON.DIST(6,K973,FALSE) * _xlfn.POISSON.DIST(6,L973,FALSE)</f>
        <v>1.7760440514153637E-5</v>
      </c>
      <c r="AX973" s="13">
        <f t="shared" ref="AX973:AX998" si="1271">_xlfn.POISSON.DIST(6,K973,FALSE) * _xlfn.POISSON.DIST(0,L973,FALSE)</f>
        <v>2.0295504732499925E-4</v>
      </c>
      <c r="AY973" s="13">
        <f t="shared" ref="AY973:AY998" si="1272">_xlfn.POISSON.DIST(6,K973,FALSE) * _xlfn.POISSON.DIST(1,L973,FALSE)</f>
        <v>4.048532083176897E-4</v>
      </c>
      <c r="AZ973" s="13">
        <f t="shared" ref="AZ973:AZ998" si="1273">_xlfn.POISSON.DIST(6,K973,FALSE) * _xlfn.POISSON.DIST(2,L973,FALSE)</f>
        <v>4.0379907384776166E-4</v>
      </c>
      <c r="BA973" s="13">
        <f t="shared" ref="BA973:BA998" si="1274">_xlfn.POISSON.DIST(6,K973,FALSE) * _xlfn.POISSON.DIST(3,L973,FALSE)</f>
        <v>2.6849845605004445E-4</v>
      </c>
      <c r="BB973" s="13">
        <f t="shared" ref="BB973:BB998" si="1275">_xlfn.POISSON.DIST(6,K973,FALSE) * _xlfn.POISSON.DIST(4,L973,FALSE)</f>
        <v>1.3389967728437115E-4</v>
      </c>
      <c r="BC973" s="13">
        <f t="shared" ref="BC973:BC998" si="1276">_xlfn.POISSON.DIST(6,K973,FALSE) * _xlfn.POISSON.DIST(5,L973,FALSE)</f>
        <v>5.3420414673869088E-5</v>
      </c>
      <c r="BD973" s="13">
        <f t="shared" ref="BD973:BD998" si="1277">_xlfn.POISSON.DIST(0,K973,FALSE) * _xlfn.POISSON.DIST(6,L973,FALSE)</f>
        <v>3.4263837612503361E-3</v>
      </c>
      <c r="BE973" s="13">
        <f t="shared" ref="BE973:BE998" si="1278">_xlfn.POISSON.DIST(1,K973,FALSE) * _xlfn.POISSON.DIST(6,L973,FALSE)</f>
        <v>4.2673772826267078E-3</v>
      </c>
      <c r="BF973" s="13">
        <f t="shared" ref="BF973:BF998" si="1279">_xlfn.POISSON.DIST(2,K973,FALSE) * _xlfn.POISSON.DIST(6,L973,FALSE)</f>
        <v>2.6573948134801513E-3</v>
      </c>
      <c r="BG973" s="13">
        <f t="shared" ref="BG973:BG998" si="1280">_xlfn.POISSON.DIST(3,K973,FALSE) * _xlfn.POISSON.DIST(6,L973,FALSE)</f>
        <v>1.1032142581597522E-3</v>
      </c>
      <c r="BH973" s="13">
        <f t="shared" ref="BH973:BH998" si="1281">_xlfn.POISSON.DIST(4,K973,FALSE) * _xlfn.POISSON.DIST(6,L973,FALSE)</f>
        <v>3.4349855351745883E-4</v>
      </c>
      <c r="BI973" s="13">
        <f t="shared" ref="BI973:BI998" si="1282">_xlfn.POISSON.DIST(5,K973,FALSE) * _xlfn.POISSON.DIST(6,L973,FALSE)</f>
        <v>8.5561806617985665E-5</v>
      </c>
      <c r="BJ973" s="14">
        <f t="shared" ref="BJ973:BJ998" si="1283">SUM(N973,Q973,T973,W973,X973,Y973,AD973,AE973,AF973,AG973,AM973,AN973,AO973,AP973,AQ973,AX973,AY973,AZ973,BA973,BB973,BC973)</f>
        <v>0.23558274741882587</v>
      </c>
      <c r="BK973" s="14">
        <f t="shared" ref="BK973:BK998" si="1284">SUM(M973,P973,S973,V973,AC973,AL973,AY973)</f>
        <v>0.2167786104651816</v>
      </c>
      <c r="BL973" s="14">
        <f t="shared" ref="BL973:BL998" si="1285">SUM(O973,R973,U973,AA973,AB973,AH973,AI973,AJ973,AK973,AR973,AS973,AT973,AU973,AV973,BD973,BE973,BF973,BG973,BH973,BI973)</f>
        <v>0.49144305348388284</v>
      </c>
      <c r="BM973" s="14">
        <f t="shared" ref="BM973:BM998" si="1286">SUM(S973:BI973)</f>
        <v>0.62364737794321079</v>
      </c>
      <c r="BN973" s="14">
        <f t="shared" ref="BN973:BN998" si="1287">SUM(M973:R973)</f>
        <v>0.37156926111841032</v>
      </c>
    </row>
    <row r="974" spans="1:66" x14ac:dyDescent="0.25">
      <c r="A974" t="s">
        <v>80</v>
      </c>
      <c r="B974" t="s">
        <v>111</v>
      </c>
      <c r="C974" t="s">
        <v>96</v>
      </c>
      <c r="D974" s="7" t="s">
        <v>531</v>
      </c>
      <c r="E974" s="10">
        <f>VLOOKUP(A974,home!$A$2:$E$405,3,FALSE)</f>
        <v>1.2518</v>
      </c>
      <c r="F974" s="10">
        <f>VLOOKUP(B974,home!$B$2:$E$405,3,FALSE)</f>
        <v>0.96779999999999999</v>
      </c>
      <c r="G974" s="10">
        <f>VLOOKUP(C974,away!$B$2:$E$405,4,FALSE)</f>
        <v>1.6672</v>
      </c>
      <c r="H974" s="10">
        <f>VLOOKUP(A974,away!$A$2:$E$405,3,FALSE)</f>
        <v>1.0562</v>
      </c>
      <c r="I974" s="10">
        <f>VLOOKUP(C974,away!$B$2:$E$405,3,FALSE)</f>
        <v>0.90559999999999996</v>
      </c>
      <c r="J974" s="10">
        <f>VLOOKUP(B974,home!$B$2:$E$405,4,FALSE)</f>
        <v>0.61450000000000005</v>
      </c>
      <c r="K974" s="12">
        <f t="shared" si="1232"/>
        <v>2.019799529088</v>
      </c>
      <c r="L974" s="12">
        <f t="shared" si="1233"/>
        <v>0.58776600544000002</v>
      </c>
      <c r="M974" s="13">
        <f t="shared" si="1234"/>
        <v>7.3713779153510545E-2</v>
      </c>
      <c r="N974" s="13">
        <f t="shared" si="1235"/>
        <v>0.14888705642155742</v>
      </c>
      <c r="O974" s="13">
        <f t="shared" si="1236"/>
        <v>4.3326453518945235E-2</v>
      </c>
      <c r="P974" s="13">
        <f t="shared" si="1237"/>
        <v>8.7510750414618713E-2</v>
      </c>
      <c r="Q974" s="13">
        <f t="shared" si="1238"/>
        <v>0.1503610032237801</v>
      </c>
      <c r="R974" s="13">
        <f t="shared" si="1239"/>
        <v>1.2732908257356134E-2</v>
      </c>
      <c r="S974" s="13">
        <f t="shared" si="1240"/>
        <v>2.597252347550064E-2</v>
      </c>
      <c r="T974" s="13">
        <f t="shared" si="1241"/>
        <v>8.8377086238792188E-2</v>
      </c>
      <c r="U974" s="13">
        <f t="shared" si="1242"/>
        <v>2.5717922102128629E-2</v>
      </c>
      <c r="V974" s="13">
        <f t="shared" si="1243"/>
        <v>3.4259764149070721E-3</v>
      </c>
      <c r="W974" s="13">
        <f t="shared" si="1244"/>
        <v>0.10123302783486342</v>
      </c>
      <c r="X974" s="13">
        <f t="shared" si="1245"/>
        <v>5.9501332389094004E-2</v>
      </c>
      <c r="Y974" s="13">
        <f t="shared" si="1246"/>
        <v>1.7486430228347737E-2</v>
      </c>
      <c r="Z974" s="13">
        <f t="shared" si="1247"/>
        <v>2.4946568746867354E-3</v>
      </c>
      <c r="AA974" s="13">
        <f t="shared" si="1248"/>
        <v>5.0387067807284103E-3</v>
      </c>
      <c r="AB974" s="13">
        <f t="shared" si="1249"/>
        <v>5.0885887914638786E-3</v>
      </c>
      <c r="AC974" s="13">
        <f t="shared" si="1250"/>
        <v>2.5420091943303996E-4</v>
      </c>
      <c r="AD974" s="13">
        <f t="shared" si="1251"/>
        <v>5.1117605487252395E-2</v>
      </c>
      <c r="AE974" s="13">
        <f t="shared" si="1252"/>
        <v>3.0045190784900165E-2</v>
      </c>
      <c r="AF974" s="13">
        <f t="shared" si="1253"/>
        <v>8.8297708851617328E-3</v>
      </c>
      <c r="AG974" s="13">
        <f t="shared" si="1254"/>
        <v>1.7299463873739749E-3</v>
      </c>
      <c r="AH974" s="13">
        <f t="shared" si="1255"/>
        <v>3.6656862654451425E-4</v>
      </c>
      <c r="AI974" s="13">
        <f t="shared" si="1256"/>
        <v>7.4039513927304484E-4</v>
      </c>
      <c r="AJ974" s="13">
        <f t="shared" si="1257"/>
        <v>7.4772487682137013E-4</v>
      </c>
      <c r="AK974" s="13">
        <f t="shared" si="1258"/>
        <v>5.034181180303953E-4</v>
      </c>
      <c r="AL974" s="13">
        <f t="shared" si="1259"/>
        <v>1.2071183147099286E-5</v>
      </c>
      <c r="AM974" s="13">
        <f t="shared" si="1260"/>
        <v>2.0649463098251719E-2</v>
      </c>
      <c r="AN974" s="13">
        <f t="shared" si="1261"/>
        <v>1.2137052439740099E-2</v>
      </c>
      <c r="AO974" s="13">
        <f t="shared" si="1262"/>
        <v>3.5668734151609221E-3</v>
      </c>
      <c r="AP974" s="13">
        <f t="shared" si="1263"/>
        <v>6.9882897971308862E-4</v>
      </c>
      <c r="AQ974" s="13">
        <f t="shared" si="1264"/>
        <v>1.026869794729182E-4</v>
      </c>
      <c r="AR974" s="13">
        <f t="shared" si="1265"/>
        <v>4.3091315468739278E-5</v>
      </c>
      <c r="AS974" s="13">
        <f t="shared" si="1266"/>
        <v>8.7035818691542046E-5</v>
      </c>
      <c r="AT974" s="13">
        <f t="shared" si="1267"/>
        <v>8.7897452803482591E-5</v>
      </c>
      <c r="AU974" s="13">
        <f t="shared" si="1268"/>
        <v>5.9178411260169611E-5</v>
      </c>
      <c r="AV974" s="13">
        <f t="shared" si="1269"/>
        <v>2.988213179886665E-5</v>
      </c>
      <c r="AW974" s="13">
        <f t="shared" si="1270"/>
        <v>3.9807056870114816E-7</v>
      </c>
      <c r="AX974" s="13">
        <f t="shared" si="1271"/>
        <v>6.9512959736281387E-3</v>
      </c>
      <c r="AY974" s="13">
        <f t="shared" si="1272"/>
        <v>4.0857354670505667E-3</v>
      </c>
      <c r="AZ974" s="13">
        <f t="shared" si="1273"/>
        <v>1.2007282073764221E-3</v>
      </c>
      <c r="BA974" s="13">
        <f t="shared" si="1274"/>
        <v>2.3524907402292384E-4</v>
      </c>
      <c r="BB974" s="13">
        <f t="shared" si="1275"/>
        <v>3.4567852130478195E-5</v>
      </c>
      <c r="BC974" s="13">
        <f t="shared" si="1276"/>
        <v>4.0635616726743545E-6</v>
      </c>
      <c r="BD974" s="13">
        <f t="shared" si="1277"/>
        <v>4.2212683937026246E-6</v>
      </c>
      <c r="BE974" s="13">
        <f t="shared" si="1278"/>
        <v>8.5261159137546208E-6</v>
      </c>
      <c r="BF974" s="13">
        <f t="shared" si="1279"/>
        <v>8.6105224537756433E-6</v>
      </c>
      <c r="BG974" s="13">
        <f t="shared" si="1280"/>
        <v>5.7971763991125645E-6</v>
      </c>
      <c r="BH974" s="13">
        <f t="shared" si="1281"/>
        <v>2.927283540241907E-6</v>
      </c>
      <c r="BI974" s="13">
        <f t="shared" si="1282"/>
        <v>1.182505183217532E-6</v>
      </c>
      <c r="BJ974" s="14">
        <f t="shared" si="1283"/>
        <v>0.70723499492934305</v>
      </c>
      <c r="BK974" s="14">
        <f t="shared" si="1284"/>
        <v>0.19497503702816771</v>
      </c>
      <c r="BL974" s="14">
        <f t="shared" si="1285"/>
        <v>9.4601036213198264E-2</v>
      </c>
      <c r="BM974" s="14">
        <f t="shared" si="1286"/>
        <v>0.47868843665914562</v>
      </c>
      <c r="BN974" s="14">
        <f t="shared" si="1287"/>
        <v>0.51653195098976812</v>
      </c>
    </row>
    <row r="975" spans="1:66" x14ac:dyDescent="0.25">
      <c r="A975" t="s">
        <v>80</v>
      </c>
      <c r="B975" t="s">
        <v>85</v>
      </c>
      <c r="C975" t="s">
        <v>410</v>
      </c>
      <c r="D975" s="7" t="s">
        <v>531</v>
      </c>
      <c r="E975" s="10">
        <f>VLOOKUP(A975,home!$A$2:$E$405,3,FALSE)</f>
        <v>1.2518</v>
      </c>
      <c r="F975" s="10">
        <f>VLOOKUP(B975,home!$B$2:$E$405,3,FALSE)</f>
        <v>1.3893</v>
      </c>
      <c r="G975" s="10">
        <f>VLOOKUP(C975,away!$B$2:$E$405,4,FALSE)</f>
        <v>0.97250000000000003</v>
      </c>
      <c r="H975" s="10">
        <f>VLOOKUP(A975,away!$A$2:$E$405,3,FALSE)</f>
        <v>1.0562</v>
      </c>
      <c r="I975" s="10">
        <f>VLOOKUP(C975,away!$B$2:$E$405,3,FALSE)</f>
        <v>1.0290999999999999</v>
      </c>
      <c r="J975" s="10">
        <f>VLOOKUP(B975,home!$B$2:$E$405,4,FALSE)</f>
        <v>0.98799999999999999</v>
      </c>
      <c r="K975" s="12">
        <f t="shared" si="1232"/>
        <v>1.69129978215</v>
      </c>
      <c r="L975" s="12">
        <f t="shared" si="1233"/>
        <v>1.0738921949599998</v>
      </c>
      <c r="M975" s="13">
        <f t="shared" si="1234"/>
        <v>6.2964010538887644E-2</v>
      </c>
      <c r="N975" s="13">
        <f t="shared" si="1235"/>
        <v>0.10649101730771099</v>
      </c>
      <c r="O975" s="13">
        <f t="shared" si="1236"/>
        <v>6.7616559481090605E-2</v>
      </c>
      <c r="P975" s="13">
        <f t="shared" si="1237"/>
        <v>0.11435987232010107</v>
      </c>
      <c r="Q975" s="13">
        <f t="shared" si="1238"/>
        <v>9.005411718673173E-2</v>
      </c>
      <c r="R975" s="13">
        <f t="shared" si="1239"/>
        <v>3.6306447738395885E-2</v>
      </c>
      <c r="S975" s="13">
        <f t="shared" si="1240"/>
        <v>5.1927205260346741E-2</v>
      </c>
      <c r="T975" s="13">
        <f t="shared" si="1241"/>
        <v>9.6708413570844379E-2</v>
      </c>
      <c r="U975" s="13">
        <f t="shared" si="1242"/>
        <v>6.1405087150589323E-2</v>
      </c>
      <c r="V975" s="13">
        <f t="shared" si="1243"/>
        <v>1.0479334874863482E-2</v>
      </c>
      <c r="W975" s="13">
        <f t="shared" si="1244"/>
        <v>5.0769502926543322E-2</v>
      </c>
      <c r="X975" s="13">
        <f t="shared" si="1245"/>
        <v>5.4520972934813734E-2</v>
      </c>
      <c r="Y975" s="13">
        <f t="shared" si="1246"/>
        <v>2.927482364816093E-2</v>
      </c>
      <c r="Z975" s="13">
        <f t="shared" si="1247"/>
        <v>1.2996403617662158E-2</v>
      </c>
      <c r="AA975" s="13">
        <f t="shared" si="1248"/>
        <v>2.198081460728548E-2</v>
      </c>
      <c r="AB975" s="13">
        <f t="shared" si="1249"/>
        <v>1.8588073478390733E-2</v>
      </c>
      <c r="AC975" s="13">
        <f t="shared" si="1250"/>
        <v>1.1895837281013181E-3</v>
      </c>
      <c r="AD975" s="13">
        <f t="shared" si="1251"/>
        <v>2.1466612309881634E-2</v>
      </c>
      <c r="AE975" s="13">
        <f t="shared" si="1252"/>
        <v>2.3052827411814136E-2</v>
      </c>
      <c r="AF975" s="13">
        <f t="shared" si="1253"/>
        <v>1.2378125714653566E-2</v>
      </c>
      <c r="AG975" s="13">
        <f t="shared" si="1254"/>
        <v>4.4309241977333776E-3</v>
      </c>
      <c r="AH975" s="13">
        <f t="shared" si="1255"/>
        <v>3.489184101889324E-3</v>
      </c>
      <c r="AI975" s="13">
        <f t="shared" si="1256"/>
        <v>5.9012563114066571E-3</v>
      </c>
      <c r="AJ975" s="13">
        <f t="shared" si="1257"/>
        <v>4.9903967569466957E-3</v>
      </c>
      <c r="AK975" s="13">
        <f t="shared" si="1258"/>
        <v>2.8134189826220049E-3</v>
      </c>
      <c r="AL975" s="13">
        <f t="shared" si="1259"/>
        <v>8.6424382497500197E-5</v>
      </c>
      <c r="AM975" s="13">
        <f t="shared" si="1260"/>
        <v>7.2612953446402556E-3</v>
      </c>
      <c r="AN975" s="13">
        <f t="shared" si="1261"/>
        <v>7.7978483959085521E-3</v>
      </c>
      <c r="AO975" s="13">
        <f t="shared" si="1262"/>
        <v>4.187024264923774E-3</v>
      </c>
      <c r="AP975" s="13">
        <f t="shared" si="1263"/>
        <v>1.4988042260699235E-3</v>
      </c>
      <c r="AQ975" s="13">
        <f t="shared" si="1264"/>
        <v>4.0238854003738845E-4</v>
      </c>
      <c r="AR975" s="13">
        <f t="shared" si="1265"/>
        <v>7.4940151475949254E-4</v>
      </c>
      <c r="AS975" s="13">
        <f t="shared" si="1266"/>
        <v>1.2674626186556098E-3</v>
      </c>
      <c r="AT975" s="13">
        <f t="shared" si="1267"/>
        <v>1.0718296254077506E-3</v>
      </c>
      <c r="AU975" s="13">
        <f t="shared" si="1268"/>
        <v>6.0426173731801505E-4</v>
      </c>
      <c r="AV975" s="13">
        <f t="shared" si="1269"/>
        <v>2.5549693617188488E-4</v>
      </c>
      <c r="AW975" s="13">
        <f t="shared" si="1270"/>
        <v>4.3602868718037588E-6</v>
      </c>
      <c r="AX975" s="13">
        <f t="shared" si="1271"/>
        <v>2.0468378724194823E-3</v>
      </c>
      <c r="AY975" s="13">
        <f t="shared" si="1272"/>
        <v>2.1980832155398134E-3</v>
      </c>
      <c r="AZ975" s="13">
        <f t="shared" si="1273"/>
        <v>1.1802522045203923E-3</v>
      </c>
      <c r="BA975" s="13">
        <f t="shared" si="1274"/>
        <v>4.2248787683959413E-4</v>
      </c>
      <c r="BB975" s="13">
        <f t="shared" si="1275"/>
        <v>1.1342660835081545E-4</v>
      </c>
      <c r="BC975" s="13">
        <f t="shared" si="1276"/>
        <v>2.4361589881745097E-5</v>
      </c>
      <c r="BD975" s="13">
        <f t="shared" si="1277"/>
        <v>1.3412940626523662E-4</v>
      </c>
      <c r="BE975" s="13">
        <f t="shared" si="1278"/>
        <v>2.2685303559630358E-4</v>
      </c>
      <c r="BF975" s="13">
        <f t="shared" si="1279"/>
        <v>1.9183824484204722E-4</v>
      </c>
      <c r="BG975" s="13">
        <f t="shared" si="1280"/>
        <v>1.0815199390313094E-4</v>
      </c>
      <c r="BH975" s="13">
        <f t="shared" si="1281"/>
        <v>4.5729360931863385E-5</v>
      </c>
      <c r="BI975" s="13">
        <f t="shared" si="1282"/>
        <v>1.5468411636383838E-5</v>
      </c>
      <c r="BJ975" s="14">
        <f t="shared" si="1283"/>
        <v>0.51628014734801941</v>
      </c>
      <c r="BK975" s="14">
        <f t="shared" si="1284"/>
        <v>0.2432045143203376</v>
      </c>
      <c r="BL975" s="14">
        <f t="shared" si="1285"/>
        <v>0.22776186149410438</v>
      </c>
      <c r="BM975" s="14">
        <f t="shared" si="1286"/>
        <v>0.52025717927853743</v>
      </c>
      <c r="BN975" s="14">
        <f t="shared" si="1287"/>
        <v>0.47779202457291792</v>
      </c>
    </row>
    <row r="976" spans="1:66" x14ac:dyDescent="0.25">
      <c r="A976" t="s">
        <v>80</v>
      </c>
      <c r="B976" t="s">
        <v>258</v>
      </c>
      <c r="C976" t="s">
        <v>88</v>
      </c>
      <c r="D976" s="7" t="s">
        <v>531</v>
      </c>
      <c r="E976" s="10">
        <f>VLOOKUP(A976,home!$A$2:$E$405,3,FALSE)</f>
        <v>1.2518</v>
      </c>
      <c r="F976" s="10">
        <f>VLOOKUP(B976,home!$B$2:$E$405,3,FALSE)</f>
        <v>0.46689999999999998</v>
      </c>
      <c r="G976" s="10">
        <f>VLOOKUP(C976,away!$B$2:$E$405,4,FALSE)</f>
        <v>1.1113999999999999</v>
      </c>
      <c r="H976" s="10">
        <f>VLOOKUP(A976,away!$A$2:$E$405,3,FALSE)</f>
        <v>1.0562</v>
      </c>
      <c r="I976" s="10">
        <f>VLOOKUP(C976,away!$B$2:$E$405,3,FALSE)</f>
        <v>1.1526000000000001</v>
      </c>
      <c r="J976" s="10">
        <f>VLOOKUP(B976,home!$B$2:$E$405,4,FALSE)</f>
        <v>1.0588</v>
      </c>
      <c r="K976" s="12">
        <f t="shared" si="1232"/>
        <v>0.649574867788</v>
      </c>
      <c r="L976" s="12">
        <f t="shared" si="1233"/>
        <v>1.2889578358560001</v>
      </c>
      <c r="M976" s="13">
        <f t="shared" si="1234"/>
        <v>0.14391496082957012</v>
      </c>
      <c r="N976" s="13">
        <f t="shared" si="1235"/>
        <v>9.3483541653583219E-2</v>
      </c>
      <c r="O976" s="13">
        <f t="shared" si="1236"/>
        <v>0.18550031645818368</v>
      </c>
      <c r="P976" s="13">
        <f t="shared" si="1237"/>
        <v>0.12049634353795684</v>
      </c>
      <c r="Q976" s="13">
        <f t="shared" si="1238"/>
        <v>3.0362279604990151E-2</v>
      </c>
      <c r="R976" s="13">
        <f t="shared" si="1239"/>
        <v>0.11955104322627182</v>
      </c>
      <c r="S976" s="13">
        <f t="shared" si="1240"/>
        <v>2.5222132435577242E-2</v>
      </c>
      <c r="T976" s="13">
        <f t="shared" si="1241"/>
        <v>3.9135698211302868E-2</v>
      </c>
      <c r="U976" s="13">
        <f t="shared" si="1242"/>
        <v>7.7657353097623005E-2</v>
      </c>
      <c r="V976" s="13">
        <f t="shared" si="1243"/>
        <v>2.3464279161020756E-3</v>
      </c>
      <c r="W976" s="13">
        <f t="shared" si="1244"/>
        <v>6.5741912533845885E-3</v>
      </c>
      <c r="X976" s="13">
        <f t="shared" si="1245"/>
        <v>8.4738553304660423E-3</v>
      </c>
      <c r="Y976" s="13">
        <f t="shared" si="1246"/>
        <v>5.4612211140571713E-3</v>
      </c>
      <c r="Z976" s="13">
        <f t="shared" si="1247"/>
        <v>5.1365417983754158E-2</v>
      </c>
      <c r="AA976" s="13">
        <f t="shared" si="1248"/>
        <v>3.3365684595672469E-2</v>
      </c>
      <c r="AB976" s="13">
        <f t="shared" si="1249"/>
        <v>1.0836755079945025E-2</v>
      </c>
      <c r="AC976" s="13">
        <f t="shared" si="1250"/>
        <v>1.2278778324883259E-4</v>
      </c>
      <c r="AD976" s="13">
        <f t="shared" si="1251"/>
        <v>1.0676073535575798E-3</v>
      </c>
      <c r="AE976" s="13">
        <f t="shared" si="1252"/>
        <v>1.3761008639855295E-3</v>
      </c>
      <c r="AF976" s="13">
        <f t="shared" si="1253"/>
        <v>8.8686799578118023E-4</v>
      </c>
      <c r="AG976" s="13">
        <f t="shared" si="1254"/>
        <v>3.8104515084401951E-4</v>
      </c>
      <c r="AH976" s="13">
        <f t="shared" si="1255"/>
        <v>1.6551964500544653E-2</v>
      </c>
      <c r="AI976" s="13">
        <f t="shared" si="1256"/>
        <v>1.0751740152072965E-2</v>
      </c>
      <c r="AJ976" s="13">
        <f t="shared" si="1257"/>
        <v>3.4920300938868628E-3</v>
      </c>
      <c r="AK976" s="13">
        <f t="shared" si="1258"/>
        <v>7.5611166218275878E-4</v>
      </c>
      <c r="AL976" s="13">
        <f t="shared" si="1259"/>
        <v>4.1122837618354136E-6</v>
      </c>
      <c r="AM976" s="13">
        <f t="shared" si="1260"/>
        <v>1.3869818110733237E-4</v>
      </c>
      <c r="AN976" s="13">
        <f t="shared" si="1261"/>
        <v>1.7877610735727065E-4</v>
      </c>
      <c r="AO976" s="13">
        <f t="shared" si="1262"/>
        <v>1.1521743222099378E-4</v>
      </c>
      <c r="AP976" s="13">
        <f t="shared" si="1263"/>
        <v>4.9503470696152509E-5</v>
      </c>
      <c r="AQ976" s="13">
        <f t="shared" si="1264"/>
        <v>1.5951971613968413E-5</v>
      </c>
      <c r="AR976" s="13">
        <f t="shared" si="1265"/>
        <v>4.266956868357475E-3</v>
      </c>
      <c r="AS976" s="13">
        <f t="shared" si="1266"/>
        <v>2.7717079436204058E-3</v>
      </c>
      <c r="AT976" s="13">
        <f t="shared" si="1267"/>
        <v>9.0021591051208706E-4</v>
      </c>
      <c r="AU976" s="13">
        <f t="shared" si="1268"/>
        <v>1.9491921035051435E-4</v>
      </c>
      <c r="AV976" s="13">
        <f t="shared" si="1269"/>
        <v>3.1653655073194172E-5</v>
      </c>
      <c r="AW976" s="13">
        <f t="shared" si="1270"/>
        <v>9.5641966855399144E-8</v>
      </c>
      <c r="AX976" s="13">
        <f t="shared" si="1271"/>
        <v>1.5015808775871908E-5</v>
      </c>
      <c r="AY976" s="13">
        <f t="shared" si="1272"/>
        <v>1.9354744383375386E-5</v>
      </c>
      <c r="AZ976" s="13">
        <f t="shared" si="1273"/>
        <v>1.2473724716970807E-5</v>
      </c>
      <c r="BA976" s="13">
        <f t="shared" si="1274"/>
        <v>5.3593684054167304E-6</v>
      </c>
      <c r="BB976" s="13">
        <f t="shared" si="1275"/>
        <v>1.7269999753502424E-6</v>
      </c>
      <c r="BC976" s="13">
        <f t="shared" si="1276"/>
        <v>4.4520603015016274E-7</v>
      </c>
      <c r="BD976" s="13">
        <f t="shared" si="1277"/>
        <v>9.1665458178815762E-4</v>
      </c>
      <c r="BE976" s="13">
        <f t="shared" si="1278"/>
        <v>5.9543577877230701E-4</v>
      </c>
      <c r="BF976" s="13">
        <f t="shared" si="1279"/>
        <v>1.9339005863613305E-4</v>
      </c>
      <c r="BG976" s="13">
        <f t="shared" si="1280"/>
        <v>4.1873773923359898E-5</v>
      </c>
      <c r="BH976" s="13">
        <f t="shared" si="1281"/>
        <v>6.800037790012776E-6</v>
      </c>
      <c r="BI976" s="13">
        <f t="shared" si="1282"/>
        <v>8.8342672968019081E-7</v>
      </c>
      <c r="BJ976" s="14">
        <f t="shared" si="1283"/>
        <v>0.18775493154723527</v>
      </c>
      <c r="BK976" s="14">
        <f t="shared" si="1284"/>
        <v>0.2921261195306003</v>
      </c>
      <c r="BL976" s="14">
        <f t="shared" si="1285"/>
        <v>0.46838349011193653</v>
      </c>
      <c r="BM976" s="14">
        <f t="shared" si="1286"/>
        <v>0.30630221476055386</v>
      </c>
      <c r="BN976" s="14">
        <f t="shared" si="1287"/>
        <v>0.69330848531055589</v>
      </c>
    </row>
    <row r="977" spans="1:66" x14ac:dyDescent="0.25">
      <c r="A977" t="s">
        <v>80</v>
      </c>
      <c r="B977" t="s">
        <v>412</v>
      </c>
      <c r="C977" t="s">
        <v>114</v>
      </c>
      <c r="D977" s="7" t="s">
        <v>531</v>
      </c>
      <c r="E977" s="10">
        <f>VLOOKUP(A977,home!$A$2:$E$405,3,FALSE)</f>
        <v>1.2518</v>
      </c>
      <c r="F977" s="10">
        <f>VLOOKUP(B977,home!$B$2:$E$405,3,FALSE)</f>
        <v>1.2850999999999999</v>
      </c>
      <c r="G977" s="10">
        <f>VLOOKUP(C977,away!$B$2:$E$405,4,FALSE)</f>
        <v>0.7742</v>
      </c>
      <c r="H977" s="10">
        <f>VLOOKUP(A977,away!$A$2:$E$405,3,FALSE)</f>
        <v>1.0562</v>
      </c>
      <c r="I977" s="10">
        <f>VLOOKUP(C977,away!$B$2:$E$405,3,FALSE)</f>
        <v>1.0583</v>
      </c>
      <c r="J977" s="10">
        <f>VLOOKUP(B977,home!$B$2:$E$405,4,FALSE)</f>
        <v>1.1113999999999999</v>
      </c>
      <c r="K977" s="12">
        <f t="shared" si="1232"/>
        <v>1.2454463889559999</v>
      </c>
      <c r="L977" s="12">
        <f t="shared" si="1233"/>
        <v>1.2422967576439998</v>
      </c>
      <c r="M977" s="13">
        <f t="shared" si="1234"/>
        <v>8.3097293520347615E-2</v>
      </c>
      <c r="N977" s="13">
        <f t="shared" si="1235"/>
        <v>0.10349322414693374</v>
      </c>
      <c r="O977" s="13">
        <f t="shared" si="1236"/>
        <v>0.10323149830931959</v>
      </c>
      <c r="P977" s="13">
        <f t="shared" si="1237"/>
        <v>0.12856929679585949</v>
      </c>
      <c r="Q977" s="13">
        <f t="shared" si="1238"/>
        <v>6.444763114760628E-2</v>
      </c>
      <c r="R977" s="13">
        <f t="shared" si="1239"/>
        <v>6.412207781819991E-2</v>
      </c>
      <c r="S977" s="13">
        <f t="shared" si="1240"/>
        <v>4.9731054340940072E-2</v>
      </c>
      <c r="T977" s="13">
        <f t="shared" si="1241"/>
        <v>8.0063083212507727E-2</v>
      </c>
      <c r="U977" s="13">
        <f t="shared" si="1242"/>
        <v>7.9860610271032695E-2</v>
      </c>
      <c r="V977" s="13">
        <f t="shared" si="1243"/>
        <v>8.5493982276807472E-3</v>
      </c>
      <c r="W977" s="13">
        <f t="shared" si="1244"/>
        <v>2.6755356496518154E-2</v>
      </c>
      <c r="X977" s="13">
        <f t="shared" si="1245"/>
        <v>3.3238092625233827E-2</v>
      </c>
      <c r="Y977" s="13">
        <f t="shared" si="1246"/>
        <v>2.064578734929947E-2</v>
      </c>
      <c r="Z977" s="13">
        <f t="shared" si="1247"/>
        <v>2.6552883122315331E-2</v>
      </c>
      <c r="AA977" s="13">
        <f t="shared" si="1248"/>
        <v>3.3070192401058338E-2</v>
      </c>
      <c r="AB977" s="13">
        <f t="shared" si="1249"/>
        <v>2.0593575853989136E-2</v>
      </c>
      <c r="AC977" s="13">
        <f t="shared" si="1250"/>
        <v>8.2673429512142326E-4</v>
      </c>
      <c r="AD977" s="13">
        <f t="shared" si="1251"/>
        <v>8.3305905334547445E-3</v>
      </c>
      <c r="AE977" s="13">
        <f t="shared" si="1252"/>
        <v>1.0349065608970627E-2</v>
      </c>
      <c r="AF977" s="13">
        <f t="shared" si="1253"/>
        <v>6.42830532533462E-3</v>
      </c>
      <c r="AG977" s="13">
        <f t="shared" si="1254"/>
        <v>2.6619542876029521E-3</v>
      </c>
      <c r="AH977" s="13">
        <f t="shared" si="1255"/>
        <v>8.2466401522381105E-3</v>
      </c>
      <c r="AI977" s="13">
        <f t="shared" si="1256"/>
        <v>1.0270748198624512E-2</v>
      </c>
      <c r="AJ977" s="13">
        <f t="shared" si="1257"/>
        <v>6.3958331279266225E-3</v>
      </c>
      <c r="AK977" s="13">
        <f t="shared" si="1258"/>
        <v>2.6552224245137896E-3</v>
      </c>
      <c r="AL977" s="13">
        <f t="shared" si="1259"/>
        <v>5.1165395385472825E-5</v>
      </c>
      <c r="AM977" s="13">
        <f t="shared" si="1260"/>
        <v>2.0750607795524492E-3</v>
      </c>
      <c r="AN977" s="13">
        <f t="shared" si="1261"/>
        <v>2.5778412783522384E-3</v>
      </c>
      <c r="AO977" s="13">
        <f t="shared" si="1262"/>
        <v>1.6012219309089251E-3</v>
      </c>
      <c r="AP977" s="13">
        <f t="shared" si="1263"/>
        <v>6.6306427101220746E-4</v>
      </c>
      <c r="AQ977" s="13">
        <f t="shared" si="1264"/>
        <v>2.0593064849701209E-4</v>
      </c>
      <c r="AR977" s="13">
        <f t="shared" si="1265"/>
        <v>2.0489548645164436E-3</v>
      </c>
      <c r="AS977" s="13">
        <f t="shared" si="1266"/>
        <v>2.5518634371458349E-3</v>
      </c>
      <c r="AT977" s="13">
        <f t="shared" si="1267"/>
        <v>1.5891045514510637E-3</v>
      </c>
      <c r="AU977" s="13">
        <f t="shared" si="1268"/>
        <v>6.597148417594236E-4</v>
      </c>
      <c r="AV977" s="13">
        <f t="shared" si="1269"/>
        <v>2.0540986685248821E-4</v>
      </c>
      <c r="AW977" s="13">
        <f t="shared" si="1270"/>
        <v>2.1989949058200364E-6</v>
      </c>
      <c r="AX977" s="13">
        <f t="shared" si="1271"/>
        <v>4.3072949245963668E-4</v>
      </c>
      <c r="AY977" s="13">
        <f t="shared" si="1272"/>
        <v>5.3509385190425227E-4</v>
      </c>
      <c r="AZ977" s="13">
        <f t="shared" si="1273"/>
        <v>3.3237267862794572E-4</v>
      </c>
      <c r="BA977" s="13">
        <f t="shared" si="1274"/>
        <v>1.3763516699631605E-4</v>
      </c>
      <c r="BB977" s="13">
        <f t="shared" si="1275"/>
        <v>4.2745930424328503E-5</v>
      </c>
      <c r="BC977" s="13">
        <f t="shared" si="1276"/>
        <v>1.0620626153723853E-5</v>
      </c>
      <c r="BD977" s="13">
        <f t="shared" si="1277"/>
        <v>4.2423499745794686E-4</v>
      </c>
      <c r="BE977" s="13">
        <f t="shared" si="1278"/>
        <v>5.2836194565275768E-4</v>
      </c>
      <c r="BF977" s="13">
        <f t="shared" si="1279"/>
        <v>3.2902323863749676E-4</v>
      </c>
      <c r="BG977" s="13">
        <f t="shared" si="1280"/>
        <v>1.3659360148122619E-4</v>
      </c>
      <c r="BH977" s="13">
        <f t="shared" si="1281"/>
        <v>4.2530001929821999E-5</v>
      </c>
      <c r="BI977" s="13">
        <f t="shared" si="1282"/>
        <v>1.0593767465157702E-5</v>
      </c>
      <c r="BJ977" s="14">
        <f t="shared" si="1283"/>
        <v>0.36502540738835115</v>
      </c>
      <c r="BK977" s="14">
        <f t="shared" si="1284"/>
        <v>0.27136003642723905</v>
      </c>
      <c r="BL977" s="14">
        <f t="shared" si="1285"/>
        <v>0.33697278367125233</v>
      </c>
      <c r="BM977" s="14">
        <f t="shared" si="1286"/>
        <v>0.45241719401389285</v>
      </c>
      <c r="BN977" s="14">
        <f t="shared" si="1287"/>
        <v>0.54696102173826666</v>
      </c>
    </row>
    <row r="978" spans="1:66" x14ac:dyDescent="0.25">
      <c r="A978" t="s">
        <v>80</v>
      </c>
      <c r="B978" t="s">
        <v>71</v>
      </c>
      <c r="C978" t="s">
        <v>91</v>
      </c>
      <c r="D978" s="7" t="s">
        <v>531</v>
      </c>
      <c r="E978" s="10">
        <f>VLOOKUP(A978,home!$A$2:$E$405,3,FALSE)</f>
        <v>1.2518</v>
      </c>
      <c r="F978" s="10">
        <f>VLOOKUP(B978,home!$B$2:$E$405,3,FALSE)</f>
        <v>0.5837</v>
      </c>
      <c r="G978" s="10">
        <f>VLOOKUP(C978,away!$B$2:$E$405,4,FALSE)</f>
        <v>1.1113999999999999</v>
      </c>
      <c r="H978" s="10">
        <f>VLOOKUP(A978,away!$A$2:$E$405,3,FALSE)</f>
        <v>1.0562</v>
      </c>
      <c r="I978" s="10">
        <f>VLOOKUP(C978,away!$B$2:$E$405,3,FALSE)</f>
        <v>0.65859999999999996</v>
      </c>
      <c r="J978" s="10">
        <f>VLOOKUP(B978,home!$B$2:$E$405,4,FALSE)</f>
        <v>1.5294000000000001</v>
      </c>
      <c r="K978" s="12">
        <f t="shared" si="1232"/>
        <v>0.81207292852400004</v>
      </c>
      <c r="L978" s="12">
        <f t="shared" si="1233"/>
        <v>1.0638710116080001</v>
      </c>
      <c r="M978" s="13">
        <f t="shared" si="1234"/>
        <v>0.15321027723718916</v>
      </c>
      <c r="N978" s="13">
        <f t="shared" si="1235"/>
        <v>0.12441791851597815</v>
      </c>
      <c r="O978" s="13">
        <f t="shared" si="1236"/>
        <v>0.16299597263307058</v>
      </c>
      <c r="P978" s="13">
        <f t="shared" si="1237"/>
        <v>0.13236461683375539</v>
      </c>
      <c r="Q978" s="13">
        <f t="shared" si="1238"/>
        <v>5.051821172506539E-2</v>
      </c>
      <c r="R978" s="13">
        <f t="shared" si="1239"/>
        <v>8.6703345146587341E-2</v>
      </c>
      <c r="S978" s="13">
        <f t="shared" si="1240"/>
        <v>2.8588799827088403E-2</v>
      </c>
      <c r="T978" s="13">
        <f t="shared" si="1241"/>
        <v>5.3744861012572448E-2</v>
      </c>
      <c r="U978" s="13">
        <f t="shared" si="1242"/>
        <v>7.0409439406016336E-2</v>
      </c>
      <c r="V978" s="13">
        <f t="shared" si="1243"/>
        <v>2.7443368850011917E-3</v>
      </c>
      <c r="W978" s="13">
        <f t="shared" si="1244"/>
        <v>1.3674824046456445E-2</v>
      </c>
      <c r="X978" s="13">
        <f t="shared" si="1245"/>
        <v>1.4548248891865023E-2</v>
      </c>
      <c r="Y978" s="13">
        <f t="shared" si="1246"/>
        <v>7.7387301328567032E-3</v>
      </c>
      <c r="Z978" s="13">
        <f t="shared" si="1247"/>
        <v>3.0747058503632491E-2</v>
      </c>
      <c r="AA978" s="13">
        <f t="shared" si="1248"/>
        <v>2.4968853842543597E-2</v>
      </c>
      <c r="AB978" s="13">
        <f t="shared" si="1249"/>
        <v>1.0138265130901054E-2</v>
      </c>
      <c r="AC978" s="13">
        <f t="shared" si="1250"/>
        <v>1.4818404597116309E-4</v>
      </c>
      <c r="AD978" s="13">
        <f t="shared" si="1251"/>
        <v>2.7762386026140748E-3</v>
      </c>
      <c r="AE978" s="13">
        <f t="shared" si="1252"/>
        <v>2.9535597706282163E-3</v>
      </c>
      <c r="AF978" s="13">
        <f t="shared" si="1253"/>
        <v>1.5711033105114665E-3</v>
      </c>
      <c r="AG978" s="13">
        <f t="shared" si="1254"/>
        <v>5.5715042276483732E-4</v>
      </c>
      <c r="AH978" s="13">
        <f t="shared" si="1255"/>
        <v>8.1777260585574642E-3</v>
      </c>
      <c r="AI978" s="13">
        <f t="shared" si="1256"/>
        <v>6.6409099490397881E-3</v>
      </c>
      <c r="AJ978" s="13">
        <f t="shared" si="1257"/>
        <v>2.6964515951904541E-3</v>
      </c>
      <c r="AK978" s="13">
        <f t="shared" si="1258"/>
        <v>7.2990511450984137E-4</v>
      </c>
      <c r="AL978" s="13">
        <f t="shared" si="1259"/>
        <v>5.1208900132680042E-6</v>
      </c>
      <c r="AM978" s="13">
        <f t="shared" si="1260"/>
        <v>4.5090164246123799E-4</v>
      </c>
      <c r="AN978" s="13">
        <f t="shared" si="1261"/>
        <v>4.79701186500946E-4</v>
      </c>
      <c r="AO978" s="13">
        <f t="shared" si="1262"/>
        <v>2.5517009327615968E-4</v>
      </c>
      <c r="AP978" s="13">
        <f t="shared" si="1263"/>
        <v>9.0489355088605255E-5</v>
      </c>
      <c r="AQ978" s="13">
        <f t="shared" si="1264"/>
        <v>2.4067250434467497E-5</v>
      </c>
      <c r="AR978" s="13">
        <f t="shared" si="1265"/>
        <v>1.740009138914127E-3</v>
      </c>
      <c r="AS978" s="13">
        <f t="shared" si="1266"/>
        <v>1.4130143170965187E-3</v>
      </c>
      <c r="AT978" s="13">
        <f t="shared" si="1267"/>
        <v>5.7373533726545495E-4</v>
      </c>
      <c r="AU978" s="13">
        <f t="shared" si="1268"/>
        <v>1.5530497851028765E-4</v>
      </c>
      <c r="AV978" s="13">
        <f t="shared" si="1269"/>
        <v>3.1529742178301539E-5</v>
      </c>
      <c r="AW978" s="13">
        <f t="shared" si="1270"/>
        <v>1.2289294612264312E-7</v>
      </c>
      <c r="AX978" s="13">
        <f t="shared" si="1271"/>
        <v>6.1027502878296503E-5</v>
      </c>
      <c r="AY978" s="13">
        <f t="shared" si="1272"/>
        <v>6.4925391223043428E-5</v>
      </c>
      <c r="AZ978" s="13">
        <f t="shared" si="1273"/>
        <v>3.4536120819752189E-5</v>
      </c>
      <c r="BA978" s="13">
        <f t="shared" si="1274"/>
        <v>1.2247325931175293E-5</v>
      </c>
      <c r="BB978" s="13">
        <f t="shared" si="1275"/>
        <v>3.2573937569730877E-6</v>
      </c>
      <c r="BC978" s="13">
        <f t="shared" si="1276"/>
        <v>6.9308935828730873E-7</v>
      </c>
      <c r="BD978" s="13">
        <f t="shared" si="1277"/>
        <v>3.0852421380395622E-4</v>
      </c>
      <c r="BE978" s="13">
        <f t="shared" si="1278"/>
        <v>2.5054416182434343E-4</v>
      </c>
      <c r="BF978" s="13">
        <f t="shared" si="1279"/>
        <v>1.0173006560864276E-4</v>
      </c>
      <c r="BG978" s="13">
        <f t="shared" si="1280"/>
        <v>2.7537410765916402E-5</v>
      </c>
      <c r="BH978" s="13">
        <f t="shared" si="1281"/>
        <v>5.5905964511615142E-6</v>
      </c>
      <c r="BI978" s="13">
        <f t="shared" si="1282"/>
        <v>9.0799440645812271E-7</v>
      </c>
      <c r="BJ978" s="14">
        <f t="shared" si="1283"/>
        <v>0.27397786278304165</v>
      </c>
      <c r="BK978" s="14">
        <f t="shared" si="1284"/>
        <v>0.31712626111024161</v>
      </c>
      <c r="BL978" s="14">
        <f t="shared" si="1285"/>
        <v>0.37806929683324164</v>
      </c>
      <c r="BM978" s="14">
        <f t="shared" si="1286"/>
        <v>0.2896453346402344</v>
      </c>
      <c r="BN978" s="14">
        <f t="shared" si="1287"/>
        <v>0.71021034209164613</v>
      </c>
    </row>
    <row r="979" spans="1:66" x14ac:dyDescent="0.25">
      <c r="A979" t="s">
        <v>99</v>
      </c>
      <c r="B979" t="s">
        <v>395</v>
      </c>
      <c r="C979" t="s">
        <v>92</v>
      </c>
      <c r="D979" s="7" t="s">
        <v>531</v>
      </c>
      <c r="E979" s="10">
        <f>VLOOKUP(A979,home!$A$2:$E$405,3,FALSE)</f>
        <v>1.3478000000000001</v>
      </c>
      <c r="F979" s="10">
        <f>VLOOKUP(B979,home!$B$2:$E$405,3,FALSE)</f>
        <v>1.1291</v>
      </c>
      <c r="G979" s="10">
        <f>VLOOKUP(C979,away!$B$2:$E$405,4,FALSE)</f>
        <v>0.86829999999999996</v>
      </c>
      <c r="H979" s="10">
        <f>VLOOKUP(A979,away!$A$2:$E$405,3,FALSE)</f>
        <v>1.2736000000000001</v>
      </c>
      <c r="I979" s="10">
        <f>VLOOKUP(C979,away!$B$2:$E$405,3,FALSE)</f>
        <v>0.74099999999999999</v>
      </c>
      <c r="J979" s="10">
        <f>VLOOKUP(B979,home!$B$2:$E$405,4,FALSE)</f>
        <v>1.0241</v>
      </c>
      <c r="K979" s="12">
        <f t="shared" si="1232"/>
        <v>1.3213797909339999</v>
      </c>
      <c r="L979" s="12">
        <f t="shared" si="1233"/>
        <v>0.96648167616000002</v>
      </c>
      <c r="M979" s="13">
        <f t="shared" si="1234"/>
        <v>0.10148325524210722</v>
      </c>
      <c r="N979" s="13">
        <f t="shared" si="1235"/>
        <v>0.13409792259511738</v>
      </c>
      <c r="O979" s="13">
        <f t="shared" si="1236"/>
        <v>9.8081706628564899E-2</v>
      </c>
      <c r="P979" s="13">
        <f t="shared" si="1237"/>
        <v>0.12960318499930301</v>
      </c>
      <c r="Q979" s="13">
        <f t="shared" si="1238"/>
        <v>8.8597142461709966E-2</v>
      </c>
      <c r="R979" s="13">
        <f t="shared" si="1239"/>
        <v>4.7397086111504387E-2</v>
      </c>
      <c r="S979" s="13">
        <f t="shared" si="1240"/>
        <v>4.1378711990197839E-2</v>
      </c>
      <c r="T979" s="13">
        <f t="shared" si="1241"/>
        <v>8.5627514749379768E-2</v>
      </c>
      <c r="U979" s="13">
        <f t="shared" si="1242"/>
        <v>6.2629551736900463E-2</v>
      </c>
      <c r="V979" s="13">
        <f t="shared" si="1243"/>
        <v>5.871590290442495E-3</v>
      </c>
      <c r="W979" s="13">
        <f t="shared" si="1244"/>
        <v>3.9023491194468039E-2</v>
      </c>
      <c r="X979" s="13">
        <f t="shared" si="1245"/>
        <v>3.7715489179244471E-2</v>
      </c>
      <c r="Y979" s="13">
        <f t="shared" si="1246"/>
        <v>1.822566459957527E-2</v>
      </c>
      <c r="Z979" s="13">
        <f t="shared" si="1247"/>
        <v>1.5269471743382208E-2</v>
      </c>
      <c r="AA979" s="13">
        <f t="shared" si="1248"/>
        <v>2.0176771379943004E-2</v>
      </c>
      <c r="AB979" s="13">
        <f t="shared" si="1249"/>
        <v>1.33305889738761E-2</v>
      </c>
      <c r="AC979" s="13">
        <f t="shared" si="1250"/>
        <v>4.6865909112104144E-4</v>
      </c>
      <c r="AD979" s="13">
        <f t="shared" si="1251"/>
        <v>1.2891213159015247E-2</v>
      </c>
      <c r="AE979" s="13">
        <f t="shared" si="1252"/>
        <v>1.2459121301660906E-2</v>
      </c>
      <c r="AF979" s="13">
        <f t="shared" si="1253"/>
        <v>6.0207562195549961E-3</v>
      </c>
      <c r="AG979" s="13">
        <f t="shared" si="1254"/>
        <v>1.939650187608753E-3</v>
      </c>
      <c r="AH979" s="13">
        <f t="shared" si="1255"/>
        <v>3.689416161155448E-3</v>
      </c>
      <c r="AI979" s="13">
        <f t="shared" si="1256"/>
        <v>4.8751199556961071E-3</v>
      </c>
      <c r="AJ979" s="13">
        <f t="shared" si="1257"/>
        <v>3.2209424939179465E-3</v>
      </c>
      <c r="AK979" s="13">
        <f t="shared" si="1258"/>
        <v>1.4186961064079108E-3</v>
      </c>
      <c r="AL979" s="13">
        <f t="shared" si="1259"/>
        <v>2.3940781459270142E-5</v>
      </c>
      <c r="AM979" s="13">
        <f t="shared" si="1260"/>
        <v>3.4068377097890364E-3</v>
      </c>
      <c r="AN979" s="13">
        <f t="shared" si="1261"/>
        <v>3.2926462201620038E-3</v>
      </c>
      <c r="AO979" s="13">
        <f t="shared" si="1262"/>
        <v>1.5911411189320308E-3</v>
      </c>
      <c r="AP979" s="13">
        <f t="shared" si="1263"/>
        <v>5.1260291187750907E-4</v>
      </c>
      <c r="AQ979" s="13">
        <f t="shared" si="1264"/>
        <v>1.2385533036896794E-4</v>
      </c>
      <c r="AR979" s="13">
        <f t="shared" si="1265"/>
        <v>7.1315062309706219E-4</v>
      </c>
      <c r="AS979" s="13">
        <f t="shared" si="1266"/>
        <v>9.4234282125244787E-4</v>
      </c>
      <c r="AT979" s="13">
        <f t="shared" si="1267"/>
        <v>6.2259638006735769E-4</v>
      </c>
      <c r="AU979" s="13">
        <f t="shared" si="1268"/>
        <v>2.7422875817655675E-4</v>
      </c>
      <c r="AV979" s="13">
        <f t="shared" si="1269"/>
        <v>9.0590084786857289E-5</v>
      </c>
      <c r="AW979" s="13">
        <f t="shared" si="1270"/>
        <v>8.4929214323512559E-7</v>
      </c>
      <c r="AX979" s="13">
        <f t="shared" si="1271"/>
        <v>7.5028775011785182E-4</v>
      </c>
      <c r="AY979" s="13">
        <f t="shared" si="1272"/>
        <v>7.2513936233621677E-4</v>
      </c>
      <c r="AZ979" s="13">
        <f t="shared" si="1273"/>
        <v>3.5041695318015014E-4</v>
      </c>
      <c r="BA979" s="13">
        <f t="shared" si="1274"/>
        <v>1.1289052142147727E-4</v>
      </c>
      <c r="BB979" s="13">
        <f t="shared" si="1275"/>
        <v>2.7276655091501428E-5</v>
      </c>
      <c r="BC979" s="13">
        <f t="shared" si="1276"/>
        <v>5.2724774665745011E-6</v>
      </c>
      <c r="BD979" s="13">
        <f t="shared" si="1277"/>
        <v>1.1487450159423282E-4</v>
      </c>
      <c r="BE979" s="13">
        <f t="shared" si="1278"/>
        <v>1.517928449002348E-4</v>
      </c>
      <c r="BF979" s="13">
        <f t="shared" si="1279"/>
        <v>1.0028799882977469E-4</v>
      </c>
      <c r="BG979" s="13">
        <f t="shared" si="1280"/>
        <v>4.4172844975625632E-5</v>
      </c>
      <c r="BH979" s="13">
        <f t="shared" si="1281"/>
        <v>1.4592276164713055E-5</v>
      </c>
      <c r="BI979" s="13">
        <f t="shared" si="1282"/>
        <v>3.8563877655559421E-6</v>
      </c>
      <c r="BJ979" s="14">
        <f t="shared" si="1283"/>
        <v>0.4474963326580782</v>
      </c>
      <c r="BK979" s="14">
        <f t="shared" si="1284"/>
        <v>0.27955448175696707</v>
      </c>
      <c r="BL979" s="14">
        <f t="shared" si="1285"/>
        <v>0.25789236506957675</v>
      </c>
      <c r="BM979" s="14">
        <f t="shared" si="1286"/>
        <v>0.40022806311950437</v>
      </c>
      <c r="BN979" s="14">
        <f t="shared" si="1287"/>
        <v>0.59926029803830694</v>
      </c>
    </row>
    <row r="980" spans="1:66" x14ac:dyDescent="0.25">
      <c r="A980" t="s">
        <v>122</v>
      </c>
      <c r="B980" t="s">
        <v>139</v>
      </c>
      <c r="C980" t="s">
        <v>112</v>
      </c>
      <c r="D980" s="7" t="s">
        <v>531</v>
      </c>
      <c r="E980" s="10">
        <f>VLOOKUP(A980,home!$A$2:$E$405,3,FALSE)</f>
        <v>1.2608999999999999</v>
      </c>
      <c r="F980" s="10">
        <f>VLOOKUP(B980,home!$B$2:$E$405,3,FALSE)</f>
        <v>0.93100000000000005</v>
      </c>
      <c r="G980" s="10">
        <f>VLOOKUP(C980,away!$B$2:$E$405,4,FALSE)</f>
        <v>1.3226</v>
      </c>
      <c r="H980" s="10">
        <f>VLOOKUP(A980,away!$A$2:$E$405,3,FALSE)</f>
        <v>1.0995999999999999</v>
      </c>
      <c r="I980" s="10">
        <f>VLOOKUP(C980,away!$B$2:$E$405,3,FALSE)</f>
        <v>0.71689999999999998</v>
      </c>
      <c r="J980" s="10">
        <f>VLOOKUP(B980,home!$B$2:$E$405,4,FALSE)</f>
        <v>0.67220000000000002</v>
      </c>
      <c r="K980" s="12">
        <f t="shared" si="1232"/>
        <v>1.55259736254</v>
      </c>
      <c r="L980" s="12">
        <f t="shared" si="1233"/>
        <v>0.52989743792800004</v>
      </c>
      <c r="M980" s="13">
        <f t="shared" si="1234"/>
        <v>0.12461892470826549</v>
      </c>
      <c r="N980" s="13">
        <f t="shared" si="1235"/>
        <v>0.19348301382462385</v>
      </c>
      <c r="O980" s="13">
        <f t="shared" si="1236"/>
        <v>6.6035248920252226E-2</v>
      </c>
      <c r="P980" s="13">
        <f t="shared" si="1237"/>
        <v>0.10252615330825599</v>
      </c>
      <c r="Q980" s="13">
        <f t="shared" si="1238"/>
        <v>0.1502006084802007</v>
      </c>
      <c r="R980" s="13">
        <f t="shared" si="1239"/>
        <v>1.7495954607889691E-2</v>
      </c>
      <c r="S980" s="13">
        <f t="shared" si="1240"/>
        <v>2.1087511661643348E-2</v>
      </c>
      <c r="T980" s="13">
        <f t="shared" si="1241"/>
        <v>7.9590917608884995E-2</v>
      </c>
      <c r="U980" s="13">
        <f t="shared" si="1242"/>
        <v>2.7164172979329094E-2</v>
      </c>
      <c r="V980" s="13">
        <f t="shared" si="1243"/>
        <v>1.9276735576724559E-3</v>
      </c>
      <c r="W980" s="13">
        <f t="shared" si="1244"/>
        <v>7.7733689526087613E-2</v>
      </c>
      <c r="X980" s="13">
        <f t="shared" si="1245"/>
        <v>4.1190882920564435E-2</v>
      </c>
      <c r="Y980" s="13">
        <f t="shared" si="1246"/>
        <v>1.0913471662799653E-2</v>
      </c>
      <c r="Z980" s="13">
        <f t="shared" si="1247"/>
        <v>3.0903538402751118E-3</v>
      </c>
      <c r="AA980" s="13">
        <f t="shared" si="1248"/>
        <v>4.7980752217264989E-3</v>
      </c>
      <c r="AB980" s="13">
        <f t="shared" si="1249"/>
        <v>3.7247394672605453E-3</v>
      </c>
      <c r="AC980" s="13">
        <f t="shared" si="1250"/>
        <v>9.9120656816805724E-5</v>
      </c>
      <c r="AD980" s="13">
        <f t="shared" si="1251"/>
        <v>3.0172280334676702E-2</v>
      </c>
      <c r="AE980" s="13">
        <f t="shared" si="1252"/>
        <v>1.5988214045790563E-2</v>
      </c>
      <c r="AF980" s="13">
        <f t="shared" si="1253"/>
        <v>4.2360568299544413E-3</v>
      </c>
      <c r="AG980" s="13">
        <f t="shared" si="1254"/>
        <v>7.4822522037008832E-4</v>
      </c>
      <c r="AH980" s="13">
        <f t="shared" si="1255"/>
        <v>4.093926455631843E-4</v>
      </c>
      <c r="AI980" s="13">
        <f t="shared" si="1256"/>
        <v>6.3562194174467297E-4</v>
      </c>
      <c r="AJ980" s="13">
        <f t="shared" si="1257"/>
        <v>4.9343247516266651E-4</v>
      </c>
      <c r="AK980" s="13">
        <f t="shared" si="1258"/>
        <v>2.5536731984304674E-4</v>
      </c>
      <c r="AL980" s="13">
        <f t="shared" si="1259"/>
        <v>3.2619314219265808E-6</v>
      </c>
      <c r="AM980" s="13">
        <f t="shared" si="1260"/>
        <v>9.3690805738873093E-3</v>
      </c>
      <c r="AN980" s="13">
        <f t="shared" si="1261"/>
        <v>4.9646517918438809E-3</v>
      </c>
      <c r="AO980" s="13">
        <f t="shared" si="1262"/>
        <v>1.3153781323513635E-3</v>
      </c>
      <c r="AP980" s="13">
        <f t="shared" si="1263"/>
        <v>2.3233850074650181E-4</v>
      </c>
      <c r="AQ980" s="13">
        <f t="shared" si="1264"/>
        <v>3.0778894069400995E-5</v>
      </c>
      <c r="AR980" s="13">
        <f t="shared" si="1265"/>
        <v>4.3387222798099438E-5</v>
      </c>
      <c r="AS980" s="13">
        <f t="shared" si="1266"/>
        <v>6.7362887684264538E-5</v>
      </c>
      <c r="AT980" s="13">
        <f t="shared" si="1267"/>
        <v>5.2293720875833706E-5</v>
      </c>
      <c r="AU980" s="13">
        <f t="shared" si="1268"/>
        <v>2.7063697703074119E-5</v>
      </c>
      <c r="AV980" s="13">
        <f t="shared" si="1269"/>
        <v>1.050475641859318E-5</v>
      </c>
      <c r="AW980" s="13">
        <f t="shared" si="1270"/>
        <v>7.4545767299160337E-8</v>
      </c>
      <c r="AX980" s="13">
        <f t="shared" si="1271"/>
        <v>2.42440163140703E-3</v>
      </c>
      <c r="AY980" s="13">
        <f t="shared" si="1272"/>
        <v>1.2846842129910488E-3</v>
      </c>
      <c r="AZ980" s="13">
        <f t="shared" si="1273"/>
        <v>3.4037543650525286E-4</v>
      </c>
      <c r="BA980" s="13">
        <f t="shared" si="1274"/>
        <v>6.0121357245919393E-5</v>
      </c>
      <c r="BB980" s="13">
        <f t="shared" si="1275"/>
        <v>7.9645382923416704E-6</v>
      </c>
      <c r="BC980" s="13">
        <f t="shared" si="1276"/>
        <v>8.4407768707825997E-7</v>
      </c>
      <c r="BD980" s="13">
        <f t="shared" si="1277"/>
        <v>3.8317963665873666E-6</v>
      </c>
      <c r="BE980" s="13">
        <f t="shared" si="1278"/>
        <v>5.9492369325539005E-6</v>
      </c>
      <c r="BF980" s="13">
        <f t="shared" si="1279"/>
        <v>4.6183847853043744E-6</v>
      </c>
      <c r="BG980" s="13">
        <f t="shared" si="1280"/>
        <v>2.3901640122861454E-6</v>
      </c>
      <c r="BH980" s="13">
        <f t="shared" si="1281"/>
        <v>9.277405853783733E-7</v>
      </c>
      <c r="BI980" s="13">
        <f t="shared" si="1282"/>
        <v>2.8808151719595553E-7</v>
      </c>
      <c r="BJ980" s="14">
        <f t="shared" si="1283"/>
        <v>0.62428797960097993</v>
      </c>
      <c r="BK980" s="14">
        <f t="shared" si="1284"/>
        <v>0.25154733003706709</v>
      </c>
      <c r="BL980" s="14">
        <f t="shared" si="1285"/>
        <v>0.12123062326845077</v>
      </c>
      <c r="BM980" s="14">
        <f t="shared" si="1286"/>
        <v>0.34451177323006132</v>
      </c>
      <c r="BN980" s="14">
        <f t="shared" si="1287"/>
        <v>0.65435990384948794</v>
      </c>
    </row>
    <row r="981" spans="1:66" x14ac:dyDescent="0.25">
      <c r="A981" t="s">
        <v>122</v>
      </c>
      <c r="B981" t="s">
        <v>425</v>
      </c>
      <c r="C981" t="s">
        <v>389</v>
      </c>
      <c r="D981" s="7" t="s">
        <v>531</v>
      </c>
      <c r="E981" s="10">
        <f>VLOOKUP(A981,home!$A$2:$E$405,3,FALSE)</f>
        <v>1.2608999999999999</v>
      </c>
      <c r="F981" s="10">
        <f>VLOOKUP(B981,home!$B$2:$E$405,3,FALSE)</f>
        <v>1.4214</v>
      </c>
      <c r="G981" s="10">
        <f>VLOOKUP(C981,away!$B$2:$E$405,4,FALSE)</f>
        <v>0.79330000000000001</v>
      </c>
      <c r="H981" s="10">
        <f>VLOOKUP(A981,away!$A$2:$E$405,3,FALSE)</f>
        <v>1.0995999999999999</v>
      </c>
      <c r="I981" s="10">
        <f>VLOOKUP(C981,away!$B$2:$E$405,3,FALSE)</f>
        <v>1.1268</v>
      </c>
      <c r="J981" s="10">
        <f>VLOOKUP(B981,home!$B$2:$E$405,4,FALSE)</f>
        <v>0.60099999999999998</v>
      </c>
      <c r="K981" s="12">
        <f t="shared" si="1232"/>
        <v>1.4217865781579999</v>
      </c>
      <c r="L981" s="12">
        <f t="shared" si="1233"/>
        <v>0.74465659728</v>
      </c>
      <c r="M981" s="13">
        <f t="shared" si="1234"/>
        <v>0.11458444975071087</v>
      </c>
      <c r="N981" s="13">
        <f t="shared" si="1235"/>
        <v>0.16291463272118051</v>
      </c>
      <c r="O981" s="13">
        <f t="shared" si="1236"/>
        <v>8.5326066452565491E-2</v>
      </c>
      <c r="P981" s="13">
        <f t="shared" si="1237"/>
        <v>0.12131545604927521</v>
      </c>
      <c r="Q981" s="13">
        <f t="shared" si="1238"/>
        <v>0.11581491909425728</v>
      </c>
      <c r="R981" s="13">
        <f t="shared" si="1239"/>
        <v>3.1769309151927293E-2</v>
      </c>
      <c r="S981" s="13">
        <f t="shared" si="1240"/>
        <v>3.2110465051023038E-2</v>
      </c>
      <c r="T981" s="13">
        <f t="shared" si="1241"/>
        <v>8.6242343566988122E-2</v>
      </c>
      <c r="U981" s="13">
        <f t="shared" si="1242"/>
        <v>4.5169177349562335E-2</v>
      </c>
      <c r="V981" s="13">
        <f t="shared" si="1243"/>
        <v>3.777413582630478E-3</v>
      </c>
      <c r="W981" s="13">
        <f t="shared" si="1244"/>
        <v>5.4888032506223219E-2</v>
      </c>
      <c r="X981" s="13">
        <f t="shared" si="1245"/>
        <v>4.0872735517478213E-2</v>
      </c>
      <c r="Y981" s="13">
        <f t="shared" si="1246"/>
        <v>1.5218076075985361E-2</v>
      </c>
      <c r="Z981" s="13">
        <f t="shared" si="1247"/>
        <v>7.8857418836701804E-3</v>
      </c>
      <c r="AA981" s="13">
        <f t="shared" si="1248"/>
        <v>1.1211841969020647E-2</v>
      </c>
      <c r="AB981" s="13">
        <f t="shared" si="1249"/>
        <v>7.9704232139910583E-3</v>
      </c>
      <c r="AC981" s="13">
        <f t="shared" si="1250"/>
        <v>2.4995682903555393E-4</v>
      </c>
      <c r="AD981" s="13">
        <f t="shared" si="1251"/>
        <v>1.9509766979712059E-2</v>
      </c>
      <c r="AE981" s="13">
        <f t="shared" si="1252"/>
        <v>1.4528076692838085E-2</v>
      </c>
      <c r="AF981" s="13">
        <f t="shared" si="1253"/>
        <v>5.4092140775558418E-3</v>
      </c>
      <c r="AG981" s="13">
        <f t="shared" si="1254"/>
        <v>1.3426689829839358E-3</v>
      </c>
      <c r="AH981" s="13">
        <f t="shared" si="1255"/>
        <v>1.4680424295305532E-3</v>
      </c>
      <c r="AI981" s="13">
        <f t="shared" si="1256"/>
        <v>2.0872430224730021E-3</v>
      </c>
      <c r="AJ981" s="13">
        <f t="shared" si="1257"/>
        <v>1.4838070573530257E-3</v>
      </c>
      <c r="AK981" s="13">
        <f t="shared" si="1258"/>
        <v>7.0321898624021648E-4</v>
      </c>
      <c r="AL981" s="13">
        <f t="shared" si="1259"/>
        <v>1.0585599275661148E-5</v>
      </c>
      <c r="AM981" s="13">
        <f t="shared" si="1260"/>
        <v>5.5477449669489413E-3</v>
      </c>
      <c r="AN981" s="13">
        <f t="shared" si="1261"/>
        <v>4.1311648896654452E-3</v>
      </c>
      <c r="AO981" s="13">
        <f t="shared" si="1262"/>
        <v>1.5381495947704384E-3</v>
      </c>
      <c r="AP981" s="13">
        <f t="shared" si="1263"/>
        <v>3.8179774778312185E-4</v>
      </c>
      <c r="AQ981" s="13">
        <f t="shared" si="1264"/>
        <v>7.1077052928336787E-5</v>
      </c>
      <c r="AR981" s="13">
        <f t="shared" si="1265"/>
        <v>2.1863749604737723E-4</v>
      </c>
      <c r="AS981" s="13">
        <f t="shared" si="1266"/>
        <v>3.1085585736223369E-4</v>
      </c>
      <c r="AT981" s="13">
        <f t="shared" si="1267"/>
        <v>2.209853428697108E-4</v>
      </c>
      <c r="AU981" s="13">
        <f t="shared" si="1268"/>
        <v>1.0473133148726615E-4</v>
      </c>
      <c r="AV981" s="13">
        <f t="shared" si="1269"/>
        <v>3.7226400355302864E-5</v>
      </c>
      <c r="AW981" s="13">
        <f t="shared" si="1270"/>
        <v>3.1131740400386868E-7</v>
      </c>
      <c r="AX981" s="13">
        <f t="shared" si="1271"/>
        <v>1.3146182221752674E-3</v>
      </c>
      <c r="AY981" s="13">
        <f t="shared" si="1272"/>
        <v>9.7893913204731759E-4</v>
      </c>
      <c r="AZ981" s="13">
        <f t="shared" si="1273"/>
        <v>3.6448674150729607E-4</v>
      </c>
      <c r="BA981" s="13">
        <f t="shared" si="1274"/>
        <v>9.0472485561499344E-5</v>
      </c>
      <c r="BB981" s="13">
        <f t="shared" si="1275"/>
        <v>1.6842733311422506E-5</v>
      </c>
      <c r="BC981" s="13">
        <f t="shared" si="1276"/>
        <v>2.5084104953156782E-6</v>
      </c>
      <c r="BD981" s="13">
        <f t="shared" si="1277"/>
        <v>2.7134975640743225E-5</v>
      </c>
      <c r="BE981" s="13">
        <f t="shared" si="1278"/>
        <v>3.8580144164652994E-5</v>
      </c>
      <c r="BF981" s="13">
        <f t="shared" si="1279"/>
        <v>2.7426365578352155E-5</v>
      </c>
      <c r="BG981" s="13">
        <f t="shared" si="1280"/>
        <v>1.2998146155651887E-5</v>
      </c>
      <c r="BH981" s="13">
        <f t="shared" si="1281"/>
        <v>4.6201474362604674E-6</v>
      </c>
      <c r="BI981" s="13">
        <f t="shared" si="1282"/>
        <v>1.3137727227972435E-6</v>
      </c>
      <c r="BJ981" s="14">
        <f t="shared" si="1283"/>
        <v>0.53117826819239689</v>
      </c>
      <c r="BK981" s="14">
        <f t="shared" si="1284"/>
        <v>0.27302726599399813</v>
      </c>
      <c r="BL981" s="14">
        <f t="shared" si="1285"/>
        <v>0.18819363961248398</v>
      </c>
      <c r="BM981" s="14">
        <f t="shared" si="1286"/>
        <v>0.36758145464798925</v>
      </c>
      <c r="BN981" s="14">
        <f t="shared" si="1287"/>
        <v>0.63172483321991657</v>
      </c>
    </row>
    <row r="982" spans="1:66" x14ac:dyDescent="0.25">
      <c r="A982" t="s">
        <v>145</v>
      </c>
      <c r="B982" t="s">
        <v>357</v>
      </c>
      <c r="C982" t="s">
        <v>388</v>
      </c>
      <c r="D982" s="7" t="s">
        <v>531</v>
      </c>
      <c r="E982" s="10">
        <f>VLOOKUP(A982,home!$A$2:$E$405,3,FALSE)</f>
        <v>1.4406000000000001</v>
      </c>
      <c r="F982" s="10">
        <f>VLOOKUP(B982,home!$B$2:$E$405,3,FALSE)</f>
        <v>0.86770000000000003</v>
      </c>
      <c r="G982" s="10">
        <f>VLOOKUP(C982,away!$B$2:$E$405,4,FALSE)</f>
        <v>0.79330000000000001</v>
      </c>
      <c r="H982" s="10">
        <f>VLOOKUP(A982,away!$A$2:$E$405,3,FALSE)</f>
        <v>1.2678</v>
      </c>
      <c r="I982" s="10">
        <f>VLOOKUP(C982,away!$B$2:$E$405,3,FALSE)</f>
        <v>1.1268</v>
      </c>
      <c r="J982" s="10">
        <f>VLOOKUP(B982,home!$B$2:$E$405,4,FALSE)</f>
        <v>0.94650000000000001</v>
      </c>
      <c r="K982" s="12">
        <f t="shared" si="1232"/>
        <v>0.99163183824600021</v>
      </c>
      <c r="L982" s="12">
        <f t="shared" si="1233"/>
        <v>1.3521292383600001</v>
      </c>
      <c r="M982" s="13">
        <f t="shared" si="1234"/>
        <v>9.5966023061284475E-2</v>
      </c>
      <c r="N982" s="13">
        <f t="shared" si="1235"/>
        <v>9.5162963857419583E-2</v>
      </c>
      <c r="O982" s="13">
        <f t="shared" si="1236"/>
        <v>0.12975846567029278</v>
      </c>
      <c r="P982" s="13">
        <f t="shared" si="1237"/>
        <v>0.12867262584061295</v>
      </c>
      <c r="Q982" s="13">
        <f t="shared" si="1238"/>
        <v>4.718331239143532E-2</v>
      </c>
      <c r="R982" s="13">
        <f t="shared" si="1239"/>
        <v>8.7725107678767608E-2</v>
      </c>
      <c r="S982" s="13">
        <f t="shared" si="1240"/>
        <v>4.3131527473388165E-2</v>
      </c>
      <c r="T982" s="13">
        <f t="shared" si="1241"/>
        <v>6.3797936247133397E-2</v>
      </c>
      <c r="U982" s="13">
        <f t="shared" si="1242"/>
        <v>8.6991009787824647E-2</v>
      </c>
      <c r="V982" s="13">
        <f t="shared" si="1243"/>
        <v>6.4257081360431425E-3</v>
      </c>
      <c r="W982" s="13">
        <f t="shared" si="1244"/>
        <v>1.5596158267084766E-2</v>
      </c>
      <c r="X982" s="13">
        <f t="shared" si="1245"/>
        <v>2.1088021599015343E-2</v>
      </c>
      <c r="Y982" s="13">
        <f t="shared" si="1246"/>
        <v>1.4256865291597925E-2</v>
      </c>
      <c r="Z982" s="13">
        <f t="shared" si="1247"/>
        <v>3.9538561010247025E-2</v>
      </c>
      <c r="AA982" s="13">
        <f t="shared" si="1248"/>
        <v>3.9207695936192888E-2</v>
      </c>
      <c r="AB982" s="13">
        <f t="shared" si="1249"/>
        <v>1.9439799797298589E-2</v>
      </c>
      <c r="AC982" s="13">
        <f t="shared" si="1250"/>
        <v>5.3848012581367874E-4</v>
      </c>
      <c r="AD982" s="13">
        <f t="shared" si="1251"/>
        <v>3.8664117729912042E-3</v>
      </c>
      <c r="AE982" s="13">
        <f t="shared" si="1252"/>
        <v>5.2278884058007341E-3</v>
      </c>
      <c r="AF982" s="13">
        <f t="shared" si="1253"/>
        <v>3.5343903841832114E-3</v>
      </c>
      <c r="AG982" s="13">
        <f t="shared" si="1254"/>
        <v>1.592984192744185E-3</v>
      </c>
      <c r="AH982" s="13">
        <f t="shared" si="1255"/>
        <v>1.3365311096158929E-2</v>
      </c>
      <c r="AI982" s="13">
        <f t="shared" si="1256"/>
        <v>1.3253468011013745E-2</v>
      </c>
      <c r="AJ982" s="13">
        <f t="shared" si="1257"/>
        <v>6.5712804234480584E-3</v>
      </c>
      <c r="AK982" s="13">
        <f t="shared" si="1258"/>
        <v>2.172096961977918E-3</v>
      </c>
      <c r="AL982" s="13">
        <f t="shared" si="1259"/>
        <v>2.8880076319170674E-5</v>
      </c>
      <c r="AM982" s="13">
        <f t="shared" si="1260"/>
        <v>7.668114027734492E-4</v>
      </c>
      <c r="AN982" s="13">
        <f t="shared" si="1261"/>
        <v>1.0368281179978271E-3</v>
      </c>
      <c r="AO982" s="13">
        <f t="shared" si="1262"/>
        <v>7.0096280674931716E-4</v>
      </c>
      <c r="AP982" s="13">
        <f t="shared" si="1263"/>
        <v>3.1593076866954747E-4</v>
      </c>
      <c r="AQ982" s="13">
        <f t="shared" si="1264"/>
        <v>1.0679480740391117E-4</v>
      </c>
      <c r="AR982" s="13">
        <f t="shared" si="1265"/>
        <v>3.6143255825787676E-3</v>
      </c>
      <c r="AS982" s="13">
        <f t="shared" si="1266"/>
        <v>3.5840803214721292E-3</v>
      </c>
      <c r="AT982" s="13">
        <f t="shared" si="1267"/>
        <v>1.7770440788013612E-3</v>
      </c>
      <c r="AU982" s="13">
        <f t="shared" si="1268"/>
        <v>5.8739116216865474E-4</v>
      </c>
      <c r="AV982" s="13">
        <f t="shared" si="1269"/>
        <v>1.4561894447768934E-4</v>
      </c>
      <c r="AW982" s="13">
        <f t="shared" si="1270"/>
        <v>1.0756339518009177E-6</v>
      </c>
      <c r="AX982" s="13">
        <f t="shared" si="1271"/>
        <v>1.2673243348670484E-4</v>
      </c>
      <c r="AY982" s="13">
        <f t="shared" si="1272"/>
        <v>1.7135862876588759E-4</v>
      </c>
      <c r="AZ982" s="13">
        <f t="shared" si="1273"/>
        <v>1.1584950609981681E-4</v>
      </c>
      <c r="BA982" s="13">
        <f t="shared" si="1274"/>
        <v>5.221450148237584E-5</v>
      </c>
      <c r="BB982" s="13">
        <f t="shared" si="1275"/>
        <v>1.7650188530177989E-5</v>
      </c>
      <c r="BC982" s="13">
        <f t="shared" si="1276"/>
        <v>4.7730671948439966E-6</v>
      </c>
      <c r="BD982" s="13">
        <f t="shared" si="1277"/>
        <v>8.145058828595476E-4</v>
      </c>
      <c r="BE982" s="13">
        <f t="shared" si="1278"/>
        <v>8.0768996588219454E-4</v>
      </c>
      <c r="BF982" s="13">
        <f t="shared" si="1279"/>
        <v>4.0046554280030483E-4</v>
      </c>
      <c r="BG982" s="13">
        <f t="shared" si="1280"/>
        <v>1.3237146078708288E-4</v>
      </c>
      <c r="BH982" s="13">
        <f t="shared" si="1281"/>
        <v>3.2815938747900822E-5</v>
      </c>
      <c r="BI982" s="13">
        <f t="shared" si="1282"/>
        <v>6.5082659328698102E-6</v>
      </c>
      <c r="BJ982" s="14">
        <f t="shared" si="1283"/>
        <v>0.27472283863855945</v>
      </c>
      <c r="BK982" s="14">
        <f t="shared" si="1284"/>
        <v>0.27493460334222752</v>
      </c>
      <c r="BL982" s="14">
        <f t="shared" si="1285"/>
        <v>0.4103870525094836</v>
      </c>
      <c r="BM982" s="14">
        <f t="shared" si="1286"/>
        <v>0.41494427400589079</v>
      </c>
      <c r="BN982" s="14">
        <f t="shared" si="1287"/>
        <v>0.58446849849981275</v>
      </c>
    </row>
    <row r="983" spans="1:66" x14ac:dyDescent="0.25">
      <c r="A983" t="s">
        <v>145</v>
      </c>
      <c r="B983" t="s">
        <v>366</v>
      </c>
      <c r="C983" t="s">
        <v>355</v>
      </c>
      <c r="D983" s="7" t="s">
        <v>531</v>
      </c>
      <c r="E983" s="10">
        <f>VLOOKUP(A983,home!$A$2:$E$405,3,FALSE)</f>
        <v>1.4406000000000001</v>
      </c>
      <c r="F983" s="10">
        <f>VLOOKUP(B983,home!$B$2:$E$405,3,FALSE)</f>
        <v>1.0578000000000001</v>
      </c>
      <c r="G983" s="10">
        <f>VLOOKUP(C983,away!$B$2:$E$405,4,FALSE)</f>
        <v>1.6407</v>
      </c>
      <c r="H983" s="10">
        <f>VLOOKUP(A983,away!$A$2:$E$405,3,FALSE)</f>
        <v>1.2678</v>
      </c>
      <c r="I983" s="10">
        <f>VLOOKUP(C983,away!$B$2:$E$405,3,FALSE)</f>
        <v>0.78879999999999995</v>
      </c>
      <c r="J983" s="10">
        <f>VLOOKUP(B983,home!$B$2:$E$405,4,FALSE)</f>
        <v>0.71360000000000001</v>
      </c>
      <c r="K983" s="12">
        <f t="shared" si="1232"/>
        <v>2.5002080618760005</v>
      </c>
      <c r="L983" s="12">
        <f t="shared" si="1233"/>
        <v>0.71362900070399993</v>
      </c>
      <c r="M983" s="13">
        <f t="shared" si="1234"/>
        <v>4.0202059127976496E-2</v>
      </c>
      <c r="N983" s="13">
        <f t="shared" si="1235"/>
        <v>0.1005135123357825</v>
      </c>
      <c r="O983" s="13">
        <f t="shared" si="1236"/>
        <v>2.8689355281740984E-2</v>
      </c>
      <c r="P983" s="13">
        <f t="shared" si="1237"/>
        <v>7.1729357365433635E-2</v>
      </c>
      <c r="Q983" s="13">
        <f t="shared" si="1238"/>
        <v>0.12565234693469815</v>
      </c>
      <c r="R983" s="13">
        <f t="shared" si="1239"/>
        <v>1.023677797027542E-2</v>
      </c>
      <c r="S983" s="13">
        <f t="shared" si="1240"/>
        <v>3.1995256086756185E-2</v>
      </c>
      <c r="T983" s="13">
        <f t="shared" si="1241"/>
        <v>8.9669158779120933E-2</v>
      </c>
      <c r="U983" s="13">
        <f t="shared" si="1242"/>
        <v>2.5594074808917247E-2</v>
      </c>
      <c r="V983" s="13">
        <f t="shared" si="1243"/>
        <v>6.3429563549351649E-3</v>
      </c>
      <c r="W983" s="13">
        <f t="shared" si="1244"/>
        <v>0.10471900359992414</v>
      </c>
      <c r="X983" s="13">
        <f t="shared" si="1245"/>
        <v>7.4730517893732432E-2</v>
      </c>
      <c r="Y983" s="13">
        <f t="shared" si="1246"/>
        <v>2.6664932403298328E-2</v>
      </c>
      <c r="Z983" s="13">
        <f t="shared" si="1247"/>
        <v>2.4350872111187898E-3</v>
      </c>
      <c r="AA983" s="13">
        <f t="shared" si="1248"/>
        <v>6.0882246766103447E-3</v>
      </c>
      <c r="AB983" s="13">
        <f t="shared" si="1249"/>
        <v>7.6109142094867967E-3</v>
      </c>
      <c r="AC983" s="13">
        <f t="shared" si="1250"/>
        <v>7.0732723802802069E-4</v>
      </c>
      <c r="AD983" s="13">
        <f t="shared" si="1251"/>
        <v>6.5454824258038058E-2</v>
      </c>
      <c r="AE983" s="13">
        <f t="shared" si="1252"/>
        <v>4.6710460826519633E-2</v>
      </c>
      <c r="AF983" s="13">
        <f t="shared" si="1253"/>
        <v>1.6666969741026268E-2</v>
      </c>
      <c r="AG983" s="13">
        <f t="shared" si="1254"/>
        <v>3.9646776536841274E-3</v>
      </c>
      <c r="AH983" s="13">
        <f t="shared" si="1255"/>
        <v>4.3443721327444799E-4</v>
      </c>
      <c r="AI983" s="13">
        <f t="shared" si="1256"/>
        <v>1.0861834230077182E-3</v>
      </c>
      <c r="AJ983" s="13">
        <f t="shared" si="1257"/>
        <v>1.3578422754399839E-3</v>
      </c>
      <c r="AK983" s="13">
        <f t="shared" si="1258"/>
        <v>1.1316294012703669E-3</v>
      </c>
      <c r="AL983" s="13">
        <f t="shared" si="1259"/>
        <v>5.0481123933783693E-5</v>
      </c>
      <c r="AM983" s="13">
        <f t="shared" si="1260"/>
        <v>3.2730135859724709E-2</v>
      </c>
      <c r="AN983" s="13">
        <f t="shared" si="1261"/>
        <v>2.3357174146481498E-2</v>
      </c>
      <c r="AO983" s="13">
        <f t="shared" si="1262"/>
        <v>8.3341784227114468E-3</v>
      </c>
      <c r="AP983" s="13">
        <f t="shared" si="1263"/>
        <v>1.982503806496136E-3</v>
      </c>
      <c r="AQ983" s="13">
        <f t="shared" si="1264"/>
        <v>3.5369305258042838E-4</v>
      </c>
      <c r="AR983" s="13">
        <f t="shared" si="1265"/>
        <v>6.2005398875534978E-5</v>
      </c>
      <c r="AS983" s="13">
        <f t="shared" si="1266"/>
        <v>1.5502639814844965E-4</v>
      </c>
      <c r="AT983" s="13">
        <f t="shared" si="1267"/>
        <v>1.9379912522717629E-4</v>
      </c>
      <c r="AU983" s="13">
        <f t="shared" si="1268"/>
        <v>1.6151271175916755E-4</v>
      </c>
      <c r="AV983" s="13">
        <f t="shared" si="1269"/>
        <v>1.0095384600893136E-4</v>
      </c>
      <c r="AW983" s="13">
        <f t="shared" si="1270"/>
        <v>2.501930012623053E-6</v>
      </c>
      <c r="AX983" s="13">
        <f t="shared" si="1271"/>
        <v>1.3638691590463421E-2</v>
      </c>
      <c r="AY983" s="13">
        <f t="shared" si="1272"/>
        <v>9.7329658506124586E-3</v>
      </c>
      <c r="AZ983" s="13">
        <f t="shared" si="1273"/>
        <v>3.4728633469293625E-3</v>
      </c>
      <c r="BA983" s="13">
        <f t="shared" si="1274"/>
        <v>8.2611199995024991E-4</v>
      </c>
      <c r="BB983" s="13">
        <f t="shared" si="1275"/>
        <v>1.4738437024851991E-4</v>
      </c>
      <c r="BC983" s="13">
        <f t="shared" si="1276"/>
        <v>2.1035552171967923E-5</v>
      </c>
      <c r="BD983" s="13">
        <f t="shared" si="1277"/>
        <v>7.3748084729668207E-6</v>
      </c>
      <c r="BE983" s="13">
        <f t="shared" si="1278"/>
        <v>1.8438555598903082E-5</v>
      </c>
      <c r="BF983" s="13">
        <f t="shared" si="1279"/>
        <v>2.3050112678863183E-5</v>
      </c>
      <c r="BG983" s="13">
        <f t="shared" si="1280"/>
        <v>1.9210025848947979E-5</v>
      </c>
      <c r="BH983" s="13">
        <f t="shared" si="1281"/>
        <v>1.2007265374096525E-5</v>
      </c>
      <c r="BI983" s="13">
        <f t="shared" si="1282"/>
        <v>6.0041323378801355E-6</v>
      </c>
      <c r="BJ983" s="14">
        <f t="shared" si="1283"/>
        <v>0.74934314242419464</v>
      </c>
      <c r="BK983" s="14">
        <f t="shared" si="1284"/>
        <v>0.16076040314767573</v>
      </c>
      <c r="BL983" s="14">
        <f t="shared" si="1285"/>
        <v>8.2988821640354232E-2</v>
      </c>
      <c r="BM983" s="14">
        <f t="shared" si="1286"/>
        <v>0.60877358148683647</v>
      </c>
      <c r="BN983" s="14">
        <f t="shared" si="1287"/>
        <v>0.37702340901590725</v>
      </c>
    </row>
    <row r="984" spans="1:66" x14ac:dyDescent="0.25">
      <c r="A984" t="s">
        <v>145</v>
      </c>
      <c r="B984" t="s">
        <v>371</v>
      </c>
      <c r="C984" t="s">
        <v>433</v>
      </c>
      <c r="D984" s="7" t="s">
        <v>531</v>
      </c>
      <c r="E984" s="10">
        <f>VLOOKUP(A984,home!$A$2:$E$405,3,FALSE)</f>
        <v>1.4406000000000001</v>
      </c>
      <c r="F984" s="10">
        <f>VLOOKUP(B984,home!$B$2:$E$405,3,FALSE)</f>
        <v>0.90239999999999998</v>
      </c>
      <c r="G984" s="10">
        <f>VLOOKUP(C984,away!$B$2:$E$405,4,FALSE)</f>
        <v>1.0759000000000001</v>
      </c>
      <c r="H984" s="10">
        <f>VLOOKUP(A984,away!$A$2:$E$405,3,FALSE)</f>
        <v>1.2678</v>
      </c>
      <c r="I984" s="10">
        <f>VLOOKUP(C984,away!$B$2:$E$405,3,FALSE)</f>
        <v>0.78879999999999995</v>
      </c>
      <c r="J984" s="10">
        <f>VLOOKUP(B984,home!$B$2:$E$405,4,FALSE)</f>
        <v>0.82820000000000005</v>
      </c>
      <c r="K984" s="12">
        <f t="shared" si="1232"/>
        <v>1.3986672456960001</v>
      </c>
      <c r="L984" s="12">
        <f t="shared" si="1233"/>
        <v>0.82823365804799998</v>
      </c>
      <c r="M984" s="13">
        <f t="shared" si="1234"/>
        <v>0.10786218799778403</v>
      </c>
      <c r="N984" s="13">
        <f t="shared" si="1235"/>
        <v>0.15086330940160475</v>
      </c>
      <c r="O984" s="13">
        <f t="shared" si="1236"/>
        <v>8.9335094530465745E-2</v>
      </c>
      <c r="P984" s="13">
        <f t="shared" si="1237"/>
        <v>0.12495007061091833</v>
      </c>
      <c r="Q984" s="13">
        <f t="shared" si="1238"/>
        <v>0.10550378471866301</v>
      </c>
      <c r="R984" s="13">
        <f t="shared" si="1239"/>
        <v>3.699516606751576E-2</v>
      </c>
      <c r="S984" s="13">
        <f t="shared" si="1240"/>
        <v>3.618626794867686E-2</v>
      </c>
      <c r="T984" s="13">
        <f t="shared" si="1241"/>
        <v>8.7381785555446942E-2</v>
      </c>
      <c r="U984" s="13">
        <f t="shared" si="1242"/>
        <v>5.1743927027718392E-2</v>
      </c>
      <c r="V984" s="13">
        <f t="shared" si="1243"/>
        <v>4.6576683938229215E-3</v>
      </c>
      <c r="W984" s="13">
        <f t="shared" si="1244"/>
        <v>4.9188229327652037E-2</v>
      </c>
      <c r="X984" s="13">
        <f t="shared" si="1245"/>
        <v>4.0739347108945161E-2</v>
      </c>
      <c r="Y984" s="13">
        <f t="shared" si="1246"/>
        <v>1.6870849241264432E-2</v>
      </c>
      <c r="Z984" s="13">
        <f t="shared" si="1247"/>
        <v>1.0213547240730605E-2</v>
      </c>
      <c r="AA984" s="13">
        <f t="shared" si="1248"/>
        <v>1.4285353987978658E-2</v>
      </c>
      <c r="AB984" s="13">
        <f t="shared" si="1249"/>
        <v>9.9902283580792419E-3</v>
      </c>
      <c r="AC984" s="13">
        <f t="shared" si="1250"/>
        <v>3.3722197132602484E-4</v>
      </c>
      <c r="AD984" s="13">
        <f t="shared" si="1251"/>
        <v>1.7199491308592569E-2</v>
      </c>
      <c r="AE984" s="13">
        <f t="shared" si="1252"/>
        <v>1.4245197603080404E-2</v>
      </c>
      <c r="AF984" s="13">
        <f t="shared" si="1253"/>
        <v>5.8991760602079427E-3</v>
      </c>
      <c r="AG984" s="13">
        <f t="shared" si="1254"/>
        <v>1.6286320559384042E-3</v>
      </c>
      <c r="AH984" s="13">
        <f t="shared" si="1255"/>
        <v>2.1148008982090913E-3</v>
      </c>
      <c r="AI984" s="13">
        <f t="shared" si="1256"/>
        <v>2.9579027474935368E-3</v>
      </c>
      <c r="AJ984" s="13">
        <f t="shared" si="1257"/>
        <v>2.0685608444367086E-3</v>
      </c>
      <c r="AK984" s="13">
        <f t="shared" si="1258"/>
        <v>9.6440943294762767E-4</v>
      </c>
      <c r="AL984" s="13">
        <f t="shared" si="1259"/>
        <v>1.5625831409837729E-5</v>
      </c>
      <c r="AM984" s="13">
        <f t="shared" si="1260"/>
        <v>4.8112730271922923E-3</v>
      </c>
      <c r="AN984" s="13">
        <f t="shared" si="1261"/>
        <v>3.9848582591791469E-3</v>
      </c>
      <c r="AO984" s="13">
        <f t="shared" si="1262"/>
        <v>1.650196866401365E-3</v>
      </c>
      <c r="AP984" s="13">
        <f t="shared" si="1263"/>
        <v>4.5558286238631639E-4</v>
      </c>
      <c r="AQ984" s="13">
        <f t="shared" si="1264"/>
        <v>9.4332265164549339E-5</v>
      </c>
      <c r="AR984" s="13">
        <f t="shared" si="1265"/>
        <v>3.5030985679338248E-4</v>
      </c>
      <c r="AS984" s="13">
        <f t="shared" si="1266"/>
        <v>4.8996692254136057E-4</v>
      </c>
      <c r="AT984" s="13">
        <f t="shared" si="1267"/>
        <v>3.4265034301653516E-4</v>
      </c>
      <c r="AU984" s="13">
        <f t="shared" si="1268"/>
        <v>1.5975127050124228E-4</v>
      </c>
      <c r="AV984" s="13">
        <f t="shared" si="1269"/>
        <v>5.5859717377102283E-5</v>
      </c>
      <c r="AW984" s="13">
        <f t="shared" si="1270"/>
        <v>5.0281463943747042E-7</v>
      </c>
      <c r="AX984" s="13">
        <f t="shared" si="1271"/>
        <v>1.1215616655390825E-3</v>
      </c>
      <c r="AY984" s="13">
        <f t="shared" si="1272"/>
        <v>9.2891512097584164E-4</v>
      </c>
      <c r="AZ984" s="13">
        <f t="shared" si="1273"/>
        <v>3.846793843309609E-4</v>
      </c>
      <c r="BA984" s="13">
        <f t="shared" si="1274"/>
        <v>1.0620147122002807E-4</v>
      </c>
      <c r="BB984" s="13">
        <f t="shared" si="1275"/>
        <v>2.1989908249660809E-5</v>
      </c>
      <c r="BC984" s="13">
        <f t="shared" si="1276"/>
        <v>3.6425564299512941E-6</v>
      </c>
      <c r="BD984" s="13">
        <f t="shared" si="1277"/>
        <v>4.8356402357042347E-5</v>
      </c>
      <c r="BE984" s="13">
        <f t="shared" si="1278"/>
        <v>6.7634516096491982E-5</v>
      </c>
      <c r="BF984" s="13">
        <f t="shared" si="1279"/>
        <v>4.7299091171331121E-5</v>
      </c>
      <c r="BG984" s="13">
        <f t="shared" si="1280"/>
        <v>2.2051896524176562E-5</v>
      </c>
      <c r="BH984" s="13">
        <f t="shared" si="1281"/>
        <v>7.7108163434608059E-6</v>
      </c>
      <c r="BI984" s="13">
        <f t="shared" si="1282"/>
        <v>2.1569732514352054E-6</v>
      </c>
      <c r="BJ984" s="14">
        <f t="shared" si="1283"/>
        <v>0.5030830357684648</v>
      </c>
      <c r="BK984" s="14">
        <f t="shared" si="1284"/>
        <v>0.27493795787491382</v>
      </c>
      <c r="BL984" s="14">
        <f t="shared" si="1285"/>
        <v>0.21204919170081823</v>
      </c>
      <c r="BM984" s="14">
        <f t="shared" si="1286"/>
        <v>0.38384570695163955</v>
      </c>
      <c r="BN984" s="14">
        <f t="shared" si="1287"/>
        <v>0.61550961332695164</v>
      </c>
    </row>
    <row r="985" spans="1:66" x14ac:dyDescent="0.25">
      <c r="A985" t="s">
        <v>145</v>
      </c>
      <c r="B985" t="s">
        <v>375</v>
      </c>
      <c r="C985" t="s">
        <v>149</v>
      </c>
      <c r="D985" s="7" t="s">
        <v>531</v>
      </c>
      <c r="E985" s="10">
        <f>VLOOKUP(A985,home!$A$2:$E$405,3,FALSE)</f>
        <v>1.4406000000000001</v>
      </c>
      <c r="F985" s="10">
        <f>VLOOKUP(B985,home!$B$2:$E$405,3,FALSE)</f>
        <v>0.82640000000000002</v>
      </c>
      <c r="G985" s="10">
        <f>VLOOKUP(C985,away!$B$2:$E$405,4,FALSE)</f>
        <v>1.9668000000000001</v>
      </c>
      <c r="H985" s="10">
        <f>VLOOKUP(A985,away!$A$2:$E$405,3,FALSE)</f>
        <v>1.2678</v>
      </c>
      <c r="I985" s="10">
        <f>VLOOKUP(C985,away!$B$2:$E$405,3,FALSE)</f>
        <v>0.39439999999999997</v>
      </c>
      <c r="J985" s="10">
        <f>VLOOKUP(B985,home!$B$2:$E$405,4,FALSE)</f>
        <v>0.45069999999999999</v>
      </c>
      <c r="K985" s="12">
        <f t="shared" si="1232"/>
        <v>2.3414986869120002</v>
      </c>
      <c r="L985" s="12">
        <f t="shared" si="1233"/>
        <v>0.22535915822399999</v>
      </c>
      <c r="M985" s="13">
        <f t="shared" si="1234"/>
        <v>7.6776410179241181E-2</v>
      </c>
      <c r="N985" s="13">
        <f t="shared" si="1235"/>
        <v>0.17977186362051037</v>
      </c>
      <c r="O985" s="13">
        <f t="shared" si="1236"/>
        <v>1.7302267169454336E-2</v>
      </c>
      <c r="P985" s="13">
        <f t="shared" si="1237"/>
        <v>4.0513235857877937E-2</v>
      </c>
      <c r="Q985" s="13">
        <f t="shared" si="1238"/>
        <v>0.21046779130557414</v>
      </c>
      <c r="R985" s="13">
        <f t="shared" si="1239"/>
        <v>1.9496121823374898E-3</v>
      </c>
      <c r="S985" s="13">
        <f t="shared" si="1240"/>
        <v>5.3444875706100282E-3</v>
      </c>
      <c r="T985" s="13">
        <f t="shared" si="1241"/>
        <v>4.7430844281888686E-2</v>
      </c>
      <c r="U985" s="13">
        <f t="shared" si="1242"/>
        <v>4.565014364930872E-3</v>
      </c>
      <c r="V985" s="13">
        <f t="shared" si="1243"/>
        <v>3.1335215969206445E-4</v>
      </c>
      <c r="W985" s="13">
        <f t="shared" si="1244"/>
        <v>0.16427001899309024</v>
      </c>
      <c r="X985" s="13">
        <f t="shared" si="1245"/>
        <v>3.7019753201723307E-2</v>
      </c>
      <c r="Y985" s="13">
        <f t="shared" si="1246"/>
        <v>4.1713702096002961E-3</v>
      </c>
      <c r="Z985" s="13">
        <f t="shared" si="1247"/>
        <v>1.4645432009161079E-4</v>
      </c>
      <c r="AA985" s="13">
        <f t="shared" si="1248"/>
        <v>3.4292259818709649E-4</v>
      </c>
      <c r="AB985" s="13">
        <f t="shared" si="1249"/>
        <v>4.0147640668376902E-4</v>
      </c>
      <c r="AC985" s="13">
        <f t="shared" si="1250"/>
        <v>1.0334318447019295E-5</v>
      </c>
      <c r="AD985" s="13">
        <f t="shared" si="1251"/>
        <v>9.6159508442832539E-2</v>
      </c>
      <c r="AE985" s="13">
        <f t="shared" si="1252"/>
        <v>2.1670425877910359E-2</v>
      </c>
      <c r="AF985" s="13">
        <f t="shared" si="1253"/>
        <v>2.4418144671007323E-3</v>
      </c>
      <c r="AG985" s="13">
        <f t="shared" si="1254"/>
        <v>1.8342841761500209E-4</v>
      </c>
      <c r="AH985" s="13">
        <f t="shared" si="1255"/>
        <v>8.251205573528411E-6</v>
      </c>
      <c r="AI985" s="13">
        <f t="shared" si="1256"/>
        <v>1.9320187015857751E-5</v>
      </c>
      <c r="AJ985" s="13">
        <f t="shared" si="1257"/>
        <v>2.2619096264262605E-5</v>
      </c>
      <c r="AK985" s="13">
        <f t="shared" si="1258"/>
        <v>1.7654194733969005E-5</v>
      </c>
      <c r="AL985" s="13">
        <f t="shared" si="1259"/>
        <v>2.1812777111983986E-7</v>
      </c>
      <c r="AM985" s="13">
        <f t="shared" si="1260"/>
        <v>4.5031472550599159E-2</v>
      </c>
      <c r="AN985" s="13">
        <f t="shared" si="1261"/>
        <v>1.0148254747590188E-2</v>
      </c>
      <c r="AO985" s="13">
        <f t="shared" si="1262"/>
        <v>1.143501073679818E-3</v>
      </c>
      <c r="AP985" s="13">
        <f t="shared" si="1263"/>
        <v>8.5899479797574676E-5</v>
      </c>
      <c r="AQ985" s="13">
        <f t="shared" si="1264"/>
        <v>4.8395586147652276E-6</v>
      </c>
      <c r="AR985" s="13">
        <f t="shared" si="1265"/>
        <v>3.7189694847670795E-7</v>
      </c>
      <c r="AS985" s="13">
        <f t="shared" si="1266"/>
        <v>8.7079621652479157E-7</v>
      </c>
      <c r="AT985" s="13">
        <f t="shared" si="1267"/>
        <v>1.0194840987803688E-6</v>
      </c>
      <c r="AU985" s="13">
        <f t="shared" si="1268"/>
        <v>7.9570689287396581E-7</v>
      </c>
      <c r="AV985" s="13">
        <f t="shared" si="1269"/>
        <v>4.6578666120780466E-7</v>
      </c>
      <c r="AW985" s="13">
        <f t="shared" si="1270"/>
        <v>3.197257326646588E-9</v>
      </c>
      <c r="AX985" s="13">
        <f t="shared" si="1271"/>
        <v>1.7573522307823622E-2</v>
      </c>
      <c r="AY985" s="13">
        <f t="shared" si="1272"/>
        <v>3.9603541943218174E-3</v>
      </c>
      <c r="AZ985" s="13">
        <f t="shared" si="1273"/>
        <v>4.4625104375062616E-4</v>
      </c>
      <c r="BA985" s="13">
        <f t="shared" si="1274"/>
        <v>3.3522253192074174E-5</v>
      </c>
      <c r="BB985" s="13">
        <f t="shared" si="1275"/>
        <v>1.8886366902844071E-6</v>
      </c>
      <c r="BC985" s="13">
        <f t="shared" si="1276"/>
        <v>8.5124314942691081E-8</v>
      </c>
      <c r="BD985" s="13">
        <f t="shared" si="1277"/>
        <v>1.3968397209130867E-8</v>
      </c>
      <c r="BE985" s="13">
        <f t="shared" si="1278"/>
        <v>3.2706983723445177E-8</v>
      </c>
      <c r="BF985" s="13">
        <f t="shared" si="1279"/>
        <v>3.8291679720649527E-8</v>
      </c>
      <c r="BG985" s="13">
        <f t="shared" si="1280"/>
        <v>2.9886639261851913E-8</v>
      </c>
      <c r="BH985" s="13">
        <f t="shared" si="1281"/>
        <v>1.7494881646959722E-8</v>
      </c>
      <c r="BI985" s="13">
        <f t="shared" si="1282"/>
        <v>8.1928484808074087E-9</v>
      </c>
      <c r="BJ985" s="14">
        <f t="shared" si="1283"/>
        <v>0.84201640978822034</v>
      </c>
      <c r="BK985" s="14">
        <f t="shared" si="1284"/>
        <v>0.12691839240796116</v>
      </c>
      <c r="BL985" s="14">
        <f t="shared" si="1285"/>
        <v>2.4632801617429076E-2</v>
      </c>
      <c r="BM985" s="14">
        <f t="shared" si="1286"/>
        <v>0.46297252682164236</v>
      </c>
      <c r="BN985" s="14">
        <f t="shared" si="1287"/>
        <v>0.52678118031499532</v>
      </c>
    </row>
    <row r="986" spans="1:66" x14ac:dyDescent="0.25">
      <c r="A986" t="s">
        <v>145</v>
      </c>
      <c r="B986" t="s">
        <v>133</v>
      </c>
      <c r="C986" t="s">
        <v>148</v>
      </c>
      <c r="D986" s="7" t="s">
        <v>531</v>
      </c>
      <c r="E986" s="10">
        <f>VLOOKUP(A986,home!$A$2:$E$405,3,FALSE)</f>
        <v>1.4406000000000001</v>
      </c>
      <c r="F986" s="10">
        <f>VLOOKUP(B986,home!$B$2:$E$405,3,FALSE)</f>
        <v>0.58620000000000005</v>
      </c>
      <c r="G986" s="10">
        <f>VLOOKUP(C986,away!$B$2:$E$405,4,FALSE)</f>
        <v>0.86770000000000003</v>
      </c>
      <c r="H986" s="10">
        <f>VLOOKUP(A986,away!$A$2:$E$405,3,FALSE)</f>
        <v>1.2678</v>
      </c>
      <c r="I986" s="10">
        <f>VLOOKUP(C986,away!$B$2:$E$405,3,FALSE)</f>
        <v>1.2225999999999999</v>
      </c>
      <c r="J986" s="10">
        <f>VLOOKUP(B986,home!$B$2:$E$405,4,FALSE)</f>
        <v>1.1861999999999999</v>
      </c>
      <c r="K986" s="12">
        <f t="shared" si="1232"/>
        <v>0.73275505304400013</v>
      </c>
      <c r="L986" s="12">
        <f t="shared" si="1233"/>
        <v>1.8386245665359999</v>
      </c>
      <c r="M986" s="13">
        <f t="shared" si="1234"/>
        <v>7.6430028290366755E-2</v>
      </c>
      <c r="N986" s="13">
        <f t="shared" si="1235"/>
        <v>5.6004489434062124E-2</v>
      </c>
      <c r="O986" s="13">
        <f t="shared" si="1236"/>
        <v>0.14052612763570979</v>
      </c>
      <c r="P986" s="13">
        <f t="shared" si="1237"/>
        <v>0.10297123010977245</v>
      </c>
      <c r="Q986" s="13">
        <f t="shared" si="1238"/>
        <v>2.0518786312979168E-2</v>
      </c>
      <c r="R986" s="13">
        <f t="shared" si="1239"/>
        <v>0.12918739525559481</v>
      </c>
      <c r="S986" s="13">
        <f t="shared" si="1240"/>
        <v>3.4682291984890333E-2</v>
      </c>
      <c r="T986" s="13">
        <f t="shared" si="1241"/>
        <v>3.7726344590546128E-2</v>
      </c>
      <c r="U986" s="13">
        <f t="shared" si="1242"/>
        <v>9.4662716663129573E-2</v>
      </c>
      <c r="V986" s="13">
        <f t="shared" si="1243"/>
        <v>5.1917905226445951E-3</v>
      </c>
      <c r="W986" s="13">
        <f t="shared" si="1244"/>
        <v>5.0117481177218521E-3</v>
      </c>
      <c r="X986" s="13">
        <f t="shared" si="1245"/>
        <v>9.2147232105339524E-3</v>
      </c>
      <c r="Y986" s="13">
        <f t="shared" si="1246"/>
        <v>8.4712082343586063E-3</v>
      </c>
      <c r="Z986" s="13">
        <f t="shared" si="1247"/>
        <v>7.9175706201244297E-2</v>
      </c>
      <c r="AA986" s="13">
        <f t="shared" si="1248"/>
        <v>5.8016398797288933E-2</v>
      </c>
      <c r="AB986" s="13">
        <f t="shared" si="1249"/>
        <v>2.1255904689064659E-2</v>
      </c>
      <c r="AC986" s="13">
        <f t="shared" si="1250"/>
        <v>4.3716869905989747E-4</v>
      </c>
      <c r="AD986" s="13">
        <f t="shared" si="1251"/>
        <v>9.1809593946111086E-4</v>
      </c>
      <c r="AE986" s="13">
        <f t="shared" si="1252"/>
        <v>1.6880337487301463E-3</v>
      </c>
      <c r="AF986" s="13">
        <f t="shared" si="1253"/>
        <v>1.5518301597785527E-3</v>
      </c>
      <c r="AG986" s="13">
        <f t="shared" si="1254"/>
        <v>9.5107768495344437E-4</v>
      </c>
      <c r="AH986" s="13">
        <f t="shared" si="1255"/>
        <v>3.6393599623611134E-2</v>
      </c>
      <c r="AI986" s="13">
        <f t="shared" si="1256"/>
        <v>2.6667594022661282E-2</v>
      </c>
      <c r="AJ986" s="13">
        <f t="shared" si="1257"/>
        <v>9.7704071363155145E-3</v>
      </c>
      <c r="AK986" s="13">
        <f t="shared" si="1258"/>
        <v>2.3864383998107841E-3</v>
      </c>
      <c r="AL986" s="13">
        <f t="shared" si="1259"/>
        <v>2.355922127186254E-5</v>
      </c>
      <c r="AM986" s="13">
        <f t="shared" si="1260"/>
        <v>1.345478877638615E-4</v>
      </c>
      <c r="AN986" s="13">
        <f t="shared" si="1261"/>
        <v>2.4738305181816423E-4</v>
      </c>
      <c r="AO986" s="13">
        <f t="shared" si="1262"/>
        <v>2.2742227820876258E-4</v>
      </c>
      <c r="AP986" s="13">
        <f t="shared" si="1263"/>
        <v>1.3938139589740522E-4</v>
      </c>
      <c r="AQ986" s="13">
        <f t="shared" si="1264"/>
        <v>6.4067514653762351E-5</v>
      </c>
      <c r="AR986" s="13">
        <f t="shared" si="1265"/>
        <v>1.338283326652936E-2</v>
      </c>
      <c r="AS986" s="13">
        <f t="shared" si="1266"/>
        <v>9.80633870009473E-3</v>
      </c>
      <c r="AT986" s="13">
        <f t="shared" si="1267"/>
        <v>3.5928221171776724E-3</v>
      </c>
      <c r="AU986" s="13">
        <f t="shared" si="1268"/>
        <v>8.7755285368339413E-4</v>
      </c>
      <c r="AV986" s="13">
        <f t="shared" si="1269"/>
        <v>1.6075782196242229E-4</v>
      </c>
      <c r="AW986" s="13">
        <f t="shared" si="1270"/>
        <v>8.8167862272071135E-7</v>
      </c>
      <c r="AX986" s="13">
        <f t="shared" si="1271"/>
        <v>1.6431774105894412E-5</v>
      </c>
      <c r="AY986" s="13">
        <f t="shared" si="1272"/>
        <v>3.021186354286758E-5</v>
      </c>
      <c r="AZ986" s="13">
        <f t="shared" si="1273"/>
        <v>2.777413725537485E-5</v>
      </c>
      <c r="BA986" s="13">
        <f t="shared" si="1274"/>
        <v>1.702207035735832E-5</v>
      </c>
      <c r="BB986" s="13">
        <f t="shared" si="1275"/>
        <v>7.8242991830858119E-6</v>
      </c>
      <c r="BC986" s="13">
        <f t="shared" si="1276"/>
        <v>2.8771897387898273E-6</v>
      </c>
      <c r="BD986" s="13">
        <f t="shared" si="1277"/>
        <v>4.1010010022826801E-3</v>
      </c>
      <c r="BE986" s="13">
        <f t="shared" si="1278"/>
        <v>3.0050292069611424E-3</v>
      </c>
      <c r="BF986" s="13">
        <f t="shared" si="1279"/>
        <v>1.1009751679727908E-3</v>
      </c>
      <c r="BG986" s="13">
        <f t="shared" si="1280"/>
        <v>2.6891503920267642E-4</v>
      </c>
      <c r="BH986" s="13">
        <f t="shared" si="1281"/>
        <v>4.9262213453821638E-5</v>
      </c>
      <c r="BI986" s="13">
        <f t="shared" si="1282"/>
        <v>7.2194271664839882E-6</v>
      </c>
      <c r="BJ986" s="14">
        <f t="shared" si="1283"/>
        <v>0.14297128089565042</v>
      </c>
      <c r="BK986" s="14">
        <f t="shared" si="1284"/>
        <v>0.2197662806915488</v>
      </c>
      <c r="BL986" s="14">
        <f t="shared" si="1285"/>
        <v>0.55521928903967366</v>
      </c>
      <c r="BM986" s="14">
        <f t="shared" si="1286"/>
        <v>0.47146516960471174</v>
      </c>
      <c r="BN986" s="14">
        <f t="shared" si="1287"/>
        <v>0.5256380570384851</v>
      </c>
    </row>
    <row r="987" spans="1:66" x14ac:dyDescent="0.25">
      <c r="A987" t="s">
        <v>145</v>
      </c>
      <c r="B987" t="s">
        <v>146</v>
      </c>
      <c r="C987" t="s">
        <v>423</v>
      </c>
      <c r="D987" s="7" t="s">
        <v>531</v>
      </c>
      <c r="E987" s="10">
        <f>VLOOKUP(A987,home!$A$2:$E$405,3,FALSE)</f>
        <v>1.4406000000000001</v>
      </c>
      <c r="F987" s="10">
        <f>VLOOKUP(B987,home!$B$2:$E$405,3,FALSE)</f>
        <v>0.99170000000000003</v>
      </c>
      <c r="G987" s="10">
        <f>VLOOKUP(C987,away!$B$2:$E$405,4,FALSE)</f>
        <v>0.55530000000000002</v>
      </c>
      <c r="H987" s="10">
        <f>VLOOKUP(A987,away!$A$2:$E$405,3,FALSE)</f>
        <v>1.2678</v>
      </c>
      <c r="I987" s="10">
        <f>VLOOKUP(C987,away!$B$2:$E$405,3,FALSE)</f>
        <v>1.4592000000000001</v>
      </c>
      <c r="J987" s="10">
        <f>VLOOKUP(B987,home!$B$2:$E$405,4,FALSE)</f>
        <v>1.2770999999999999</v>
      </c>
      <c r="K987" s="12">
        <f t="shared" si="1232"/>
        <v>0.79332546900600009</v>
      </c>
      <c r="L987" s="12">
        <f t="shared" si="1233"/>
        <v>2.3626014888959999</v>
      </c>
      <c r="M987" s="13">
        <f t="shared" si="1234"/>
        <v>4.2598895302808679E-2</v>
      </c>
      <c r="N987" s="13">
        <f t="shared" si="1235"/>
        <v>3.3794788595238191E-2</v>
      </c>
      <c r="O987" s="13">
        <f t="shared" si="1236"/>
        <v>0.10064421346774059</v>
      </c>
      <c r="P987" s="13">
        <f t="shared" si="1237"/>
        <v>7.9843617852035295E-2</v>
      </c>
      <c r="Q987" s="13">
        <f t="shared" si="1238"/>
        <v>1.340513325613798E-2</v>
      </c>
      <c r="R987" s="13">
        <f t="shared" si="1239"/>
        <v>0.11889108429382542</v>
      </c>
      <c r="S987" s="13">
        <f t="shared" si="1240"/>
        <v>3.7412961453495298E-2</v>
      </c>
      <c r="T987" s="13">
        <f t="shared" si="1241"/>
        <v>3.1670987789800875E-2</v>
      </c>
      <c r="U987" s="13">
        <f t="shared" si="1242"/>
        <v>9.4319325208030949E-2</v>
      </c>
      <c r="V987" s="13">
        <f t="shared" si="1243"/>
        <v>7.7915066831135789E-3</v>
      </c>
      <c r="W987" s="13">
        <f t="shared" si="1244"/>
        <v>3.5448778758378641E-3</v>
      </c>
      <c r="X987" s="13">
        <f t="shared" si="1245"/>
        <v>8.3751337474090252E-3</v>
      </c>
      <c r="Y987" s="13">
        <f t="shared" si="1246"/>
        <v>9.8935517306658529E-3</v>
      </c>
      <c r="Z987" s="13">
        <f t="shared" si="1247"/>
        <v>9.3630750923017245E-2</v>
      </c>
      <c r="AA987" s="13">
        <f t="shared" si="1248"/>
        <v>7.4279659389386632E-2</v>
      </c>
      <c r="AB987" s="13">
        <f t="shared" si="1249"/>
        <v>2.9463972811345544E-2</v>
      </c>
      <c r="AC987" s="13">
        <f t="shared" si="1250"/>
        <v>9.1273212262308733E-4</v>
      </c>
      <c r="AD987" s="13">
        <f t="shared" si="1251"/>
        <v>7.0306047585451663E-4</v>
      </c>
      <c r="AE987" s="13">
        <f t="shared" si="1252"/>
        <v>1.661051727037811E-3</v>
      </c>
      <c r="AF987" s="13">
        <f t="shared" si="1253"/>
        <v>1.9622016417164029E-3</v>
      </c>
      <c r="AG987" s="13">
        <f t="shared" si="1254"/>
        <v>1.5453001734111159E-3</v>
      </c>
      <c r="AH987" s="13">
        <f t="shared" si="1255"/>
        <v>5.5303037884292763E-2</v>
      </c>
      <c r="AI987" s="13">
        <f t="shared" si="1256"/>
        <v>4.387330846701315E-2</v>
      </c>
      <c r="AJ987" s="13">
        <f t="shared" si="1257"/>
        <v>1.740290650821906E-2</v>
      </c>
      <c r="AK987" s="13">
        <f t="shared" si="1258"/>
        <v>4.6020563225668189E-3</v>
      </c>
      <c r="AL987" s="13">
        <f t="shared" si="1259"/>
        <v>6.8429788408329851E-5</v>
      </c>
      <c r="AM987" s="13">
        <f t="shared" si="1260"/>
        <v>1.1155115634937323E-4</v>
      </c>
      <c r="AN987" s="13">
        <f t="shared" si="1261"/>
        <v>2.6355092807909961E-4</v>
      </c>
      <c r="AO987" s="13">
        <f t="shared" si="1262"/>
        <v>3.1133290753980177E-4</v>
      </c>
      <c r="AP987" s="13">
        <f t="shared" si="1263"/>
        <v>2.4518519696528542E-4</v>
      </c>
      <c r="AQ987" s="13">
        <f t="shared" si="1264"/>
        <v>1.4481872785136057E-4</v>
      </c>
      <c r="AR987" s="13">
        <f t="shared" si="1265"/>
        <v>2.6131807929180403E-2</v>
      </c>
      <c r="AS987" s="13">
        <f t="shared" si="1266"/>
        <v>2.0731028781391755E-2</v>
      </c>
      <c r="AT987" s="13">
        <f t="shared" si="1267"/>
        <v>8.2232265654872509E-3</v>
      </c>
      <c r="AU987" s="13">
        <f t="shared" si="1268"/>
        <v>2.1745650239359238E-3</v>
      </c>
      <c r="AV987" s="13">
        <f t="shared" si="1269"/>
        <v>4.3128445437450264E-4</v>
      </c>
      <c r="AW987" s="13">
        <f t="shared" si="1270"/>
        <v>3.5627435853366437E-6</v>
      </c>
      <c r="AX987" s="13">
        <f t="shared" si="1271"/>
        <v>1.4749395571504688E-5</v>
      </c>
      <c r="AY987" s="13">
        <f t="shared" si="1272"/>
        <v>3.4846943937553038E-5</v>
      </c>
      <c r="AZ987" s="13">
        <f t="shared" si="1273"/>
        <v>4.1164720815169137E-5</v>
      </c>
      <c r="BA987" s="13">
        <f t="shared" si="1274"/>
        <v>3.241861022930225E-5</v>
      </c>
      <c r="BB987" s="13">
        <f t="shared" si="1275"/>
        <v>1.9148064198922146E-5</v>
      </c>
      <c r="BC987" s="13">
        <f t="shared" si="1276"/>
        <v>9.0478489971699332E-6</v>
      </c>
      <c r="BD987" s="13">
        <f t="shared" si="1277"/>
        <v>1.0289841386837651E-2</v>
      </c>
      <c r="BE987" s="13">
        <f t="shared" si="1278"/>
        <v>8.1631932442103299E-3</v>
      </c>
      <c r="BF987" s="13">
        <f t="shared" si="1279"/>
        <v>3.238034554524886E-3</v>
      </c>
      <c r="BG987" s="13">
        <f t="shared" si="1280"/>
        <v>8.5627176054202988E-4</v>
      </c>
      <c r="BH987" s="13">
        <f t="shared" si="1281"/>
        <v>1.6982554900714979E-4</v>
      </c>
      <c r="BI987" s="13">
        <f t="shared" si="1282"/>
        <v>2.6945386663059718E-5</v>
      </c>
      <c r="BJ987" s="14">
        <f t="shared" si="1283"/>
        <v>0.1077839015136442</v>
      </c>
      <c r="BK987" s="14">
        <f t="shared" si="1284"/>
        <v>0.16866299014642178</v>
      </c>
      <c r="BL987" s="14">
        <f t="shared" si="1285"/>
        <v>0.61921558898857565</v>
      </c>
      <c r="BM987" s="14">
        <f t="shared" si="1286"/>
        <v>0.60008421460352046</v>
      </c>
      <c r="BN987" s="14">
        <f t="shared" si="1287"/>
        <v>0.38917773276778611</v>
      </c>
    </row>
    <row r="988" spans="1:66" x14ac:dyDescent="0.25">
      <c r="A988" t="s">
        <v>145</v>
      </c>
      <c r="B988" t="s">
        <v>404</v>
      </c>
      <c r="C988" t="s">
        <v>432</v>
      </c>
      <c r="D988" s="7" t="s">
        <v>531</v>
      </c>
      <c r="E988" s="10">
        <f>VLOOKUP(A988,home!$A$2:$E$405,3,FALSE)</f>
        <v>1.4406000000000001</v>
      </c>
      <c r="F988" s="10">
        <f>VLOOKUP(B988,home!$B$2:$E$405,3,FALSE)</f>
        <v>1.0908</v>
      </c>
      <c r="G988" s="10">
        <f>VLOOKUP(C988,away!$B$2:$E$405,4,FALSE)</f>
        <v>1.5966</v>
      </c>
      <c r="H988" s="10">
        <f>VLOOKUP(A988,away!$A$2:$E$405,3,FALSE)</f>
        <v>1.2678</v>
      </c>
      <c r="I988" s="10">
        <f>VLOOKUP(C988,away!$B$2:$E$405,3,FALSE)</f>
        <v>0.51270000000000004</v>
      </c>
      <c r="J988" s="10">
        <f>VLOOKUP(B988,home!$B$2:$E$405,4,FALSE)</f>
        <v>0.75119999999999998</v>
      </c>
      <c r="K988" s="12">
        <f t="shared" si="1232"/>
        <v>2.5089075859680001</v>
      </c>
      <c r="L988" s="12">
        <f t="shared" si="1233"/>
        <v>0.48828079627200011</v>
      </c>
      <c r="M988" s="13">
        <f t="shared" si="1234"/>
        <v>4.9927247546293886E-2</v>
      </c>
      <c r="N988" s="13">
        <f t="shared" si="1235"/>
        <v>0.12526285011539895</v>
      </c>
      <c r="O988" s="13">
        <f t="shared" si="1236"/>
        <v>2.4378516187573643E-2</v>
      </c>
      <c r="P988" s="13">
        <f t="shared" si="1237"/>
        <v>6.1163444197647202E-2</v>
      </c>
      <c r="Q988" s="13">
        <f t="shared" si="1238"/>
        <v>0.15713645744724855</v>
      </c>
      <c r="R988" s="13">
        <f t="shared" si="1239"/>
        <v>5.9517806479991511E-3</v>
      </c>
      <c r="S988" s="13">
        <f t="shared" si="1240"/>
        <v>1.8732090641738156E-2</v>
      </c>
      <c r="T988" s="13">
        <f t="shared" si="1241"/>
        <v>7.6726714565703777E-2</v>
      </c>
      <c r="U988" s="13">
        <f t="shared" si="1242"/>
        <v>1.4932467617782609E-2</v>
      </c>
      <c r="V988" s="13">
        <f t="shared" si="1243"/>
        <v>2.5497526389303402E-3</v>
      </c>
      <c r="W988" s="13">
        <f t="shared" si="1244"/>
        <v>0.13141361670717988</v>
      </c>
      <c r="X988" s="13">
        <f t="shared" si="1245"/>
        <v>6.4166745406765202E-2</v>
      </c>
      <c r="Y988" s="13">
        <f t="shared" si="1246"/>
        <v>1.5665694770699009E-2</v>
      </c>
      <c r="Z988" s="13">
        <f t="shared" si="1247"/>
        <v>9.6871339801376881E-4</v>
      </c>
      <c r="AA988" s="13">
        <f t="shared" si="1248"/>
        <v>2.4304123929055834E-3</v>
      </c>
      <c r="AB988" s="13">
        <f t="shared" si="1249"/>
        <v>3.0488400447957298E-3</v>
      </c>
      <c r="AC988" s="13">
        <f t="shared" si="1250"/>
        <v>1.9522362651828672E-4</v>
      </c>
      <c r="AD988" s="13">
        <f t="shared" si="1251"/>
        <v>8.2426154964033715E-2</v>
      </c>
      <c r="AE988" s="13">
        <f t="shared" si="1252"/>
        <v>4.024710857947765E-2</v>
      </c>
      <c r="AF988" s="13">
        <f t="shared" si="1253"/>
        <v>9.8259451124164971E-3</v>
      </c>
      <c r="AG988" s="13">
        <f t="shared" si="1254"/>
        <v>1.5992734345385653E-3</v>
      </c>
      <c r="AH988" s="13">
        <f t="shared" si="1255"/>
        <v>1.1825103733537949E-4</v>
      </c>
      <c r="AI988" s="13">
        <f t="shared" si="1256"/>
        <v>2.9668092461931878E-4</v>
      </c>
      <c r="AJ988" s="13">
        <f t="shared" si="1257"/>
        <v>3.7217251119470477E-4</v>
      </c>
      <c r="AK988" s="13">
        <f t="shared" si="1258"/>
        <v>3.1124881220838499E-4</v>
      </c>
      <c r="AL988" s="13">
        <f t="shared" si="1259"/>
        <v>9.5663590311418185E-6</v>
      </c>
      <c r="AM988" s="13">
        <f t="shared" si="1260"/>
        <v>4.1359921094287599E-2</v>
      </c>
      <c r="AN988" s="13">
        <f t="shared" si="1261"/>
        <v>2.0195255205665844E-2</v>
      </c>
      <c r="AO988" s="13">
        <f t="shared" si="1262"/>
        <v>4.9304776463693868E-3</v>
      </c>
      <c r="AP988" s="13">
        <f t="shared" si="1263"/>
        <v>8.024858503901805E-4</v>
      </c>
      <c r="AQ988" s="13">
        <f t="shared" si="1264"/>
        <v>9.795960750638259E-5</v>
      </c>
      <c r="AR988" s="13">
        <f t="shared" si="1265"/>
        <v>1.1547942134021822E-5</v>
      </c>
      <c r="AS988" s="13">
        <f t="shared" si="1266"/>
        <v>2.8972719622366846E-5</v>
      </c>
      <c r="AT988" s="13">
        <f t="shared" si="1267"/>
        <v>3.6344938023340063E-5</v>
      </c>
      <c r="AU988" s="13">
        <f t="shared" si="1268"/>
        <v>3.0395363572764891E-5</v>
      </c>
      <c r="AV988" s="13">
        <f t="shared" si="1269"/>
        <v>1.9064789561491321E-5</v>
      </c>
      <c r="AW988" s="13">
        <f t="shared" si="1270"/>
        <v>3.2553559625453573E-7</v>
      </c>
      <c r="AX988" s="13">
        <f t="shared" si="1271"/>
        <v>1.7294703298082685E-2</v>
      </c>
      <c r="AY988" s="13">
        <f t="shared" si="1272"/>
        <v>8.444671497675799E-3</v>
      </c>
      <c r="AZ988" s="13">
        <f t="shared" si="1273"/>
        <v>2.0616854615703012E-3</v>
      </c>
      <c r="BA988" s="13">
        <f t="shared" si="1274"/>
        <v>3.3556047294598434E-4</v>
      </c>
      <c r="BB988" s="13">
        <f t="shared" si="1275"/>
        <v>4.0961933731868534E-5</v>
      </c>
      <c r="BC988" s="13">
        <f t="shared" si="1276"/>
        <v>4.0001851238875344E-6</v>
      </c>
      <c r="BD988" s="13">
        <f t="shared" si="1277"/>
        <v>9.3977306341719252E-7</v>
      </c>
      <c r="BE988" s="13">
        <f t="shared" si="1278"/>
        <v>2.3578037678957809E-6</v>
      </c>
      <c r="BF988" s="13">
        <f t="shared" si="1279"/>
        <v>2.9577558797488301E-6</v>
      </c>
      <c r="BG988" s="13">
        <f t="shared" si="1280"/>
        <v>2.4735787213810976E-6</v>
      </c>
      <c r="BH988" s="13">
        <f t="shared" si="1281"/>
        <v>1.5514951046405163E-6</v>
      </c>
      <c r="BI988" s="13">
        <f t="shared" si="1282"/>
        <v>7.7851156752496113E-7</v>
      </c>
      <c r="BJ988" s="14">
        <f t="shared" si="1283"/>
        <v>0.80003824335681184</v>
      </c>
      <c r="BK988" s="14">
        <f t="shared" si="1284"/>
        <v>0.14102199650783481</v>
      </c>
      <c r="BL988" s="14">
        <f t="shared" si="1285"/>
        <v>5.1977754847433083E-2</v>
      </c>
      <c r="BM988" s="14">
        <f t="shared" si="1286"/>
        <v>0.56174206600585241</v>
      </c>
      <c r="BN988" s="14">
        <f t="shared" si="1287"/>
        <v>0.42382029614216143</v>
      </c>
    </row>
    <row r="989" spans="1:66" x14ac:dyDescent="0.25">
      <c r="A989" t="s">
        <v>145</v>
      </c>
      <c r="B989" t="s">
        <v>419</v>
      </c>
      <c r="C989" t="s">
        <v>427</v>
      </c>
      <c r="D989" s="7" t="s">
        <v>531</v>
      </c>
      <c r="E989" s="10">
        <f>VLOOKUP(A989,home!$A$2:$E$405,3,FALSE)</f>
        <v>1.4406000000000001</v>
      </c>
      <c r="F989" s="10">
        <f>VLOOKUP(B989,home!$B$2:$E$405,3,FALSE)</f>
        <v>1.2148000000000001</v>
      </c>
      <c r="G989" s="10">
        <f>VLOOKUP(C989,away!$B$2:$E$405,4,FALSE)</f>
        <v>0.65939999999999999</v>
      </c>
      <c r="H989" s="10">
        <f>VLOOKUP(A989,away!$A$2:$E$405,3,FALSE)</f>
        <v>1.2678</v>
      </c>
      <c r="I989" s="10">
        <f>VLOOKUP(C989,away!$B$2:$E$405,3,FALSE)</f>
        <v>1.3409</v>
      </c>
      <c r="J989" s="10">
        <f>VLOOKUP(B989,home!$B$2:$E$405,4,FALSE)</f>
        <v>0.63100000000000001</v>
      </c>
      <c r="K989" s="12">
        <f t="shared" si="1232"/>
        <v>1.1539769562720001</v>
      </c>
      <c r="L989" s="12">
        <f t="shared" si="1233"/>
        <v>1.0726955956199999</v>
      </c>
      <c r="M989" s="13">
        <f t="shared" si="1234"/>
        <v>0.10788682134060179</v>
      </c>
      <c r="N989" s="13">
        <f t="shared" si="1235"/>
        <v>0.12449890571248871</v>
      </c>
      <c r="O989" s="13">
        <f t="shared" si="1236"/>
        <v>0.11572971807750536</v>
      </c>
      <c r="P989" s="13">
        <f t="shared" si="1237"/>
        <v>0.13354942781729628</v>
      </c>
      <c r="Q989" s="13">
        <f t="shared" si="1238"/>
        <v>7.1834434136646252E-2</v>
      </c>
      <c r="R989" s="13">
        <f t="shared" si="1239"/>
        <v>6.2071379432042134E-2</v>
      </c>
      <c r="S989" s="13">
        <f t="shared" si="1240"/>
        <v>4.1329073951535317E-2</v>
      </c>
      <c r="T989" s="13">
        <f t="shared" si="1241"/>
        <v>7.7056481112235398E-2</v>
      </c>
      <c r="U989" s="13">
        <f t="shared" si="1242"/>
        <v>7.1628941508592406E-2</v>
      </c>
      <c r="V989" s="13">
        <f t="shared" si="1243"/>
        <v>5.6844283768461871E-3</v>
      </c>
      <c r="W989" s="13">
        <f t="shared" si="1244"/>
        <v>2.7631760553509497E-2</v>
      </c>
      <c r="X989" s="13">
        <f t="shared" si="1245"/>
        <v>2.9640467844976086E-2</v>
      </c>
      <c r="Y989" s="13">
        <f t="shared" si="1246"/>
        <v>1.5897599654711041E-2</v>
      </c>
      <c r="Z989" s="13">
        <f t="shared" si="1247"/>
        <v>2.2194565110269817E-2</v>
      </c>
      <c r="AA989" s="13">
        <f t="shared" si="1248"/>
        <v>2.561201669172989E-2</v>
      </c>
      <c r="AB989" s="13">
        <f t="shared" si="1249"/>
        <v>1.4777838532955065E-2</v>
      </c>
      <c r="AC989" s="13">
        <f t="shared" si="1250"/>
        <v>4.3978503801656715E-4</v>
      </c>
      <c r="AD989" s="13">
        <f t="shared" si="1251"/>
        <v>7.9716037349938981E-3</v>
      </c>
      <c r="AE989" s="13">
        <f t="shared" si="1252"/>
        <v>8.5511042165558968E-3</v>
      </c>
      <c r="AF989" s="13">
        <f t="shared" si="1253"/>
        <v>4.5863659153935598E-3</v>
      </c>
      <c r="AG989" s="13">
        <f t="shared" si="1254"/>
        <v>1.6399248391147868E-3</v>
      </c>
      <c r="AH989" s="13">
        <f t="shared" si="1255"/>
        <v>5.9520030601219369E-3</v>
      </c>
      <c r="AI989" s="13">
        <f t="shared" si="1256"/>
        <v>6.8684743750411425E-3</v>
      </c>
      <c r="AJ989" s="13">
        <f t="shared" si="1257"/>
        <v>3.9630305767711042E-3</v>
      </c>
      <c r="AK989" s="13">
        <f t="shared" si="1258"/>
        <v>1.5244153208650625E-3</v>
      </c>
      <c r="AL989" s="13">
        <f t="shared" si="1259"/>
        <v>2.1775797807333144E-5</v>
      </c>
      <c r="AM989" s="13">
        <f t="shared" si="1260"/>
        <v>1.8398094029429537E-3</v>
      </c>
      <c r="AN989" s="13">
        <f t="shared" si="1261"/>
        <v>1.9735554433171682E-3</v>
      </c>
      <c r="AO989" s="13">
        <f t="shared" si="1262"/>
        <v>1.0585121158791012E-3</v>
      </c>
      <c r="AP989" s="13">
        <f t="shared" si="1263"/>
        <v>3.7848709487130628E-4</v>
      </c>
      <c r="AQ989" s="13">
        <f t="shared" si="1264"/>
        <v>1.0150035991686481E-4</v>
      </c>
      <c r="AR989" s="13">
        <f t="shared" si="1265"/>
        <v>1.2769374935419132E-3</v>
      </c>
      <c r="AS989" s="13">
        <f t="shared" si="1266"/>
        <v>1.4735564421470937E-3</v>
      </c>
      <c r="AT989" s="13">
        <f t="shared" si="1267"/>
        <v>8.5022508900195069E-4</v>
      </c>
      <c r="AU989" s="13">
        <f t="shared" si="1268"/>
        <v>3.2704672011752041E-4</v>
      </c>
      <c r="AV989" s="13">
        <f t="shared" si="1269"/>
        <v>9.4351094659989203E-5</v>
      </c>
      <c r="AW989" s="13">
        <f t="shared" si="1270"/>
        <v>7.487644359611342E-7</v>
      </c>
      <c r="AX989" s="13">
        <f t="shared" si="1271"/>
        <v>3.5384960915478563E-4</v>
      </c>
      <c r="AY989" s="13">
        <f t="shared" si="1272"/>
        <v>3.7957291725219694E-4</v>
      </c>
      <c r="AZ989" s="13">
        <f t="shared" si="1273"/>
        <v>2.0358309827653317E-4</v>
      </c>
      <c r="BA989" s="13">
        <f t="shared" si="1274"/>
        <v>7.2794230954636906E-5</v>
      </c>
      <c r="BB989" s="13">
        <f t="shared" si="1275"/>
        <v>1.9521512732896015E-5</v>
      </c>
      <c r="BC989" s="13">
        <f t="shared" si="1276"/>
        <v>4.1881281456834621E-6</v>
      </c>
      <c r="BD989" s="13">
        <f t="shared" si="1277"/>
        <v>2.2829420420074193E-4</v>
      </c>
      <c r="BE989" s="13">
        <f t="shared" si="1278"/>
        <v>2.6344625089811064E-4</v>
      </c>
      <c r="BF989" s="13">
        <f t="shared" si="1279"/>
        <v>1.5200545137633576E-4</v>
      </c>
      <c r="BG989" s="13">
        <f t="shared" si="1280"/>
        <v>5.8470262705338468E-5</v>
      </c>
      <c r="BH989" s="13">
        <f t="shared" si="1281"/>
        <v>1.6868333947282677E-5</v>
      </c>
      <c r="BI989" s="13">
        <f t="shared" si="1282"/>
        <v>3.8931337331729839E-6</v>
      </c>
      <c r="BJ989" s="14">
        <f t="shared" si="1283"/>
        <v>0.37569402163406934</v>
      </c>
      <c r="BK989" s="14">
        <f t="shared" si="1284"/>
        <v>0.28929088523935564</v>
      </c>
      <c r="BL989" s="14">
        <f t="shared" si="1285"/>
        <v>0.3128729120519535</v>
      </c>
      <c r="BM989" s="14">
        <f t="shared" si="1286"/>
        <v>0.38410287336625148</v>
      </c>
      <c r="BN989" s="14">
        <f t="shared" si="1287"/>
        <v>0.61557068651658053</v>
      </c>
    </row>
    <row r="990" spans="1:66" x14ac:dyDescent="0.25">
      <c r="A990" t="s">
        <v>145</v>
      </c>
      <c r="B990" t="s">
        <v>134</v>
      </c>
      <c r="C990" t="s">
        <v>347</v>
      </c>
      <c r="D990" s="7" t="s">
        <v>531</v>
      </c>
      <c r="E990" s="10">
        <f>VLOOKUP(A990,home!$A$2:$E$405,3,FALSE)</f>
        <v>1.4406000000000001</v>
      </c>
      <c r="F990" s="10">
        <f>VLOOKUP(B990,home!$B$2:$E$405,3,FALSE)</f>
        <v>0.55169999999999997</v>
      </c>
      <c r="G990" s="10">
        <f>VLOOKUP(C990,away!$B$2:$E$405,4,FALSE)</f>
        <v>0.95860000000000001</v>
      </c>
      <c r="H990" s="10">
        <f>VLOOKUP(A990,away!$A$2:$E$405,3,FALSE)</f>
        <v>1.2678</v>
      </c>
      <c r="I990" s="10">
        <f>VLOOKUP(C990,away!$B$2:$E$405,3,FALSE)</f>
        <v>1.1268</v>
      </c>
      <c r="J990" s="10">
        <f>VLOOKUP(B990,home!$B$2:$E$405,4,FALSE)</f>
        <v>1.1467000000000001</v>
      </c>
      <c r="K990" s="12">
        <f t="shared" si="1232"/>
        <v>0.76187516857199999</v>
      </c>
      <c r="L990" s="12">
        <f t="shared" si="1233"/>
        <v>1.6381263577680001</v>
      </c>
      <c r="M990" s="13">
        <f t="shared" si="1234"/>
        <v>9.071781482307735E-2</v>
      </c>
      <c r="N990" s="13">
        <f t="shared" si="1235"/>
        <v>6.9115650460815525E-2</v>
      </c>
      <c r="O990" s="13">
        <f t="shared" si="1236"/>
        <v>0.14860724358079958</v>
      </c>
      <c r="P990" s="13">
        <f t="shared" si="1237"/>
        <v>0.11322016875414193</v>
      </c>
      <c r="Q990" s="13">
        <f t="shared" si="1238"/>
        <v>2.6328748922898628E-2</v>
      </c>
      <c r="R990" s="13">
        <f t="shared" si="1239"/>
        <v>0.12171872133247863</v>
      </c>
      <c r="S990" s="13">
        <f t="shared" si="1240"/>
        <v>3.5326045489842015E-2</v>
      </c>
      <c r="T990" s="13">
        <f t="shared" si="1241"/>
        <v>4.3129817577656084E-2</v>
      </c>
      <c r="U990" s="13">
        <f t="shared" si="1242"/>
        <v>9.2734471333550436E-2</v>
      </c>
      <c r="V990" s="13">
        <f t="shared" si="1243"/>
        <v>4.8987325753879754E-3</v>
      </c>
      <c r="W990" s="13">
        <f t="shared" si="1244"/>
        <v>6.6864066746410858E-3</v>
      </c>
      <c r="X990" s="13">
        <f t="shared" si="1245"/>
        <v>1.0953179012485447E-2</v>
      </c>
      <c r="Y990" s="13">
        <f t="shared" si="1246"/>
        <v>8.9713456208518443E-3</v>
      </c>
      <c r="Z990" s="13">
        <f t="shared" si="1247"/>
        <v>6.646354854951711E-2</v>
      </c>
      <c r="AA990" s="13">
        <f t="shared" si="1248"/>
        <v>5.0636927255056648E-2</v>
      </c>
      <c r="AB990" s="13">
        <f t="shared" si="1249"/>
        <v>1.9289508744207193E-2</v>
      </c>
      <c r="AC990" s="13">
        <f t="shared" si="1250"/>
        <v>3.8211577430279135E-4</v>
      </c>
      <c r="AD990" s="13">
        <f t="shared" si="1251"/>
        <v>1.2735518030957804E-3</v>
      </c>
      <c r="AE990" s="13">
        <f t="shared" si="1252"/>
        <v>2.08623877663416E-3</v>
      </c>
      <c r="AF990" s="13">
        <f t="shared" si="1253"/>
        <v>1.7087613643010425E-3</v>
      </c>
      <c r="AG990" s="13">
        <f t="shared" si="1254"/>
        <v>9.3305567666571501E-4</v>
      </c>
      <c r="AH990" s="13">
        <f t="shared" si="1255"/>
        <v>2.7218922677439295E-2</v>
      </c>
      <c r="AI990" s="13">
        <f t="shared" si="1256"/>
        <v>2.0737421303222293E-2</v>
      </c>
      <c r="AJ990" s="13">
        <f t="shared" si="1257"/>
        <v>7.899663175570535E-3</v>
      </c>
      <c r="AK990" s="13">
        <f t="shared" si="1258"/>
        <v>2.006185737849941E-3</v>
      </c>
      <c r="AL990" s="13">
        <f t="shared" si="1259"/>
        <v>1.9075949981624154E-5</v>
      </c>
      <c r="AM990" s="13">
        <f t="shared" si="1260"/>
        <v>1.9405749893375453E-4</v>
      </c>
      <c r="AN990" s="13">
        <f t="shared" si="1261"/>
        <v>3.1789070392591884E-4</v>
      </c>
      <c r="AO990" s="13">
        <f t="shared" si="1262"/>
        <v>2.6037257049523561E-4</v>
      </c>
      <c r="AP990" s="13">
        <f t="shared" si="1263"/>
        <v>1.4217439018935068E-4</v>
      </c>
      <c r="AQ990" s="13">
        <f t="shared" si="1264"/>
        <v>5.8224903992191911E-5</v>
      </c>
      <c r="AR990" s="13">
        <f t="shared" si="1265"/>
        <v>8.9176069335924861E-3</v>
      </c>
      <c r="AS990" s="13">
        <f t="shared" si="1266"/>
        <v>6.7941032857896091E-3</v>
      </c>
      <c r="AT990" s="13">
        <f t="shared" si="1267"/>
        <v>2.5881292930782689E-3</v>
      </c>
      <c r="AU990" s="13">
        <f t="shared" si="1268"/>
        <v>6.5727714715004589E-4</v>
      </c>
      <c r="AV990" s="13">
        <f t="shared" si="1269"/>
        <v>1.2519078432086608E-4</v>
      </c>
      <c r="AW990" s="13">
        <f t="shared" si="1270"/>
        <v>6.6132492531838096E-7</v>
      </c>
      <c r="AX990" s="13">
        <f t="shared" si="1271"/>
        <v>2.4641264952135813E-5</v>
      </c>
      <c r="AY990" s="13">
        <f t="shared" si="1272"/>
        <v>4.0365505606838512E-5</v>
      </c>
      <c r="AZ990" s="13">
        <f t="shared" si="1273"/>
        <v>3.3061899339597084E-5</v>
      </c>
      <c r="BA990" s="13">
        <f t="shared" si="1274"/>
        <v>1.8053189582022134E-5</v>
      </c>
      <c r="BB990" s="13">
        <f t="shared" si="1275"/>
        <v>7.393351424023286E-6</v>
      </c>
      <c r="BC990" s="13">
        <f t="shared" si="1276"/>
        <v>2.4222487679868229E-6</v>
      </c>
      <c r="BD990" s="13">
        <f t="shared" si="1277"/>
        <v>2.4346944943554241E-3</v>
      </c>
      <c r="BE990" s="13">
        <f t="shared" si="1278"/>
        <v>1.8549332783083586E-3</v>
      </c>
      <c r="BF990" s="13">
        <f t="shared" si="1279"/>
        <v>7.0661380205049658E-4</v>
      </c>
      <c r="BG990" s="13">
        <f t="shared" si="1280"/>
        <v>1.7945050318417469E-4</v>
      </c>
      <c r="BH990" s="13">
        <f t="shared" si="1281"/>
        <v>3.4179720590943319E-5</v>
      </c>
      <c r="BI990" s="13">
        <f t="shared" si="1282"/>
        <v>5.2081360773937615E-6</v>
      </c>
      <c r="BJ990" s="14">
        <f t="shared" si="1283"/>
        <v>0.17228541341725437</v>
      </c>
      <c r="BK990" s="14">
        <f t="shared" si="1284"/>
        <v>0.24460431887234055</v>
      </c>
      <c r="BL990" s="14">
        <f t="shared" si="1285"/>
        <v>0.51514645251867253</v>
      </c>
      <c r="BM990" s="14">
        <f t="shared" si="1286"/>
        <v>0.42875168130289165</v>
      </c>
      <c r="BN990" s="14">
        <f t="shared" si="1287"/>
        <v>0.56970834787421154</v>
      </c>
    </row>
    <row r="991" spans="1:66" x14ac:dyDescent="0.25">
      <c r="A991" t="s">
        <v>154</v>
      </c>
      <c r="B991" t="s">
        <v>159</v>
      </c>
      <c r="C991" t="s">
        <v>174</v>
      </c>
      <c r="D991" s="7" t="s">
        <v>531</v>
      </c>
      <c r="E991" s="10">
        <f>VLOOKUP(A991,home!$A$2:$E$405,3,FALSE)</f>
        <v>1.3447</v>
      </c>
      <c r="F991" s="10">
        <f>VLOOKUP(B991,home!$B$2:$E$405,3,FALSE)</f>
        <v>0.82189999999999996</v>
      </c>
      <c r="G991" s="10">
        <f>VLOOKUP(C991,away!$B$2:$E$405,4,FALSE)</f>
        <v>0.74370000000000003</v>
      </c>
      <c r="H991" s="10">
        <f>VLOOKUP(A991,away!$A$2:$E$405,3,FALSE)</f>
        <v>1.05</v>
      </c>
      <c r="I991" s="10">
        <f>VLOOKUP(C991,away!$B$2:$E$405,3,FALSE)</f>
        <v>1.1028</v>
      </c>
      <c r="J991" s="10">
        <f>VLOOKUP(B991,home!$B$2:$E$405,4,FALSE)</f>
        <v>0.85209999999999997</v>
      </c>
      <c r="K991" s="12">
        <f t="shared" si="1232"/>
        <v>0.82194388124099993</v>
      </c>
      <c r="L991" s="12">
        <f t="shared" si="1233"/>
        <v>0.98668067399999992</v>
      </c>
      <c r="M991" s="13">
        <f t="shared" si="1234"/>
        <v>0.16387938890285644</v>
      </c>
      <c r="N991" s="13">
        <f t="shared" si="1235"/>
        <v>0.13469966097021707</v>
      </c>
      <c r="O991" s="13">
        <f t="shared" si="1236"/>
        <v>0.16169662589737849</v>
      </c>
      <c r="P991" s="13">
        <f t="shared" si="1237"/>
        <v>0.13290555227366524</v>
      </c>
      <c r="Q991" s="13">
        <f t="shared" si="1238"/>
        <v>5.5357781069853534E-2</v>
      </c>
      <c r="R991" s="13">
        <f t="shared" si="1239"/>
        <v>7.9771467911975633E-2</v>
      </c>
      <c r="S991" s="13">
        <f t="shared" si="1240"/>
        <v>2.6946472560436925E-2</v>
      </c>
      <c r="T991" s="13">
        <f t="shared" si="1241"/>
        <v>5.462045273714751E-2</v>
      </c>
      <c r="U991" s="13">
        <f t="shared" si="1242"/>
        <v>6.5567669947861132E-2</v>
      </c>
      <c r="V991" s="13">
        <f t="shared" si="1243"/>
        <v>2.428165034086245E-3</v>
      </c>
      <c r="W991" s="13">
        <f t="shared" si="1244"/>
        <v>1.5166996476481655E-2</v>
      </c>
      <c r="X991" s="13">
        <f t="shared" si="1245"/>
        <v>1.4964982305970541E-2</v>
      </c>
      <c r="Y991" s="13">
        <f t="shared" si="1246"/>
        <v>7.3828294140265436E-3</v>
      </c>
      <c r="Z991" s="13">
        <f t="shared" si="1247"/>
        <v>2.6236321908452494E-2</v>
      </c>
      <c r="AA991" s="13">
        <f t="shared" si="1248"/>
        <v>2.1564784258921721E-2</v>
      </c>
      <c r="AB991" s="13">
        <f t="shared" si="1249"/>
        <v>8.8625212359514701E-3</v>
      </c>
      <c r="AC991" s="13">
        <f t="shared" si="1250"/>
        <v>1.2307702978519989E-4</v>
      </c>
      <c r="AD991" s="13">
        <f t="shared" si="1251"/>
        <v>3.1166049876619746E-3</v>
      </c>
      <c r="AE991" s="13">
        <f t="shared" si="1252"/>
        <v>3.0750939098180782E-3</v>
      </c>
      <c r="AF991" s="13">
        <f t="shared" si="1253"/>
        <v>1.5170678657762983E-3</v>
      </c>
      <c r="AG991" s="13">
        <f t="shared" si="1254"/>
        <v>4.9895384810263316E-4</v>
      </c>
      <c r="AH991" s="13">
        <f t="shared" si="1255"/>
        <v>6.471717945978216E-3</v>
      </c>
      <c r="AI991" s="13">
        <f t="shared" si="1256"/>
        <v>5.3193889668143668E-3</v>
      </c>
      <c r="AJ991" s="13">
        <f t="shared" si="1257"/>
        <v>2.1861196066069767E-3</v>
      </c>
      <c r="AK991" s="13">
        <f t="shared" si="1258"/>
        <v>5.9895587810386206E-4</v>
      </c>
      <c r="AL991" s="13">
        <f t="shared" si="1259"/>
        <v>3.992599856593494E-6</v>
      </c>
      <c r="AM991" s="13">
        <f t="shared" si="1260"/>
        <v>5.1233487997078865E-4</v>
      </c>
      <c r="AN991" s="13">
        <f t="shared" si="1261"/>
        <v>5.0551092468328668E-4</v>
      </c>
      <c r="AO991" s="13">
        <f t="shared" si="1262"/>
        <v>2.4938892994043425E-4</v>
      </c>
      <c r="AP991" s="13">
        <f t="shared" si="1263"/>
        <v>8.2022412493922152E-5</v>
      </c>
      <c r="AQ991" s="13">
        <f t="shared" si="1264"/>
        <v>2.0232482310652275E-5</v>
      </c>
      <c r="AR991" s="13">
        <f t="shared" si="1265"/>
        <v>1.2771038049751368E-3</v>
      </c>
      <c r="AS991" s="13">
        <f t="shared" si="1266"/>
        <v>1.0497076582089129E-3</v>
      </c>
      <c r="AT991" s="13">
        <f t="shared" si="1267"/>
        <v>4.3140039337831747E-4</v>
      </c>
      <c r="AU991" s="13">
        <f t="shared" si="1268"/>
        <v>1.1819563790075613E-4</v>
      </c>
      <c r="AV991" s="13">
        <f t="shared" si="1269"/>
        <v>2.4287545340475827E-5</v>
      </c>
      <c r="AW991" s="13">
        <f t="shared" si="1270"/>
        <v>8.9943974532606482E-8</v>
      </c>
      <c r="AX991" s="13">
        <f t="shared" si="1271"/>
        <v>7.0185086623055279E-5</v>
      </c>
      <c r="AY991" s="13">
        <f t="shared" si="1272"/>
        <v>6.9250268573984561E-5</v>
      </c>
      <c r="AZ991" s="13">
        <f t="shared" si="1273"/>
        <v>3.4163950835630051E-5</v>
      </c>
      <c r="BA991" s="13">
        <f t="shared" si="1274"/>
        <v>1.123630334566744E-5</v>
      </c>
      <c r="BB991" s="13">
        <f t="shared" si="1275"/>
        <v>2.7716608395929002E-6</v>
      </c>
      <c r="BC991" s="13">
        <f t="shared" si="1276"/>
        <v>5.4694883706178589E-7</v>
      </c>
      <c r="BD991" s="13">
        <f t="shared" si="1277"/>
        <v>2.1001560717680534E-4</v>
      </c>
      <c r="BE991" s="13">
        <f t="shared" si="1278"/>
        <v>1.7262104328408858E-4</v>
      </c>
      <c r="BF991" s="13">
        <f t="shared" si="1279"/>
        <v>7.0942405150397199E-5</v>
      </c>
      <c r="BG991" s="13">
        <f t="shared" si="1280"/>
        <v>1.9436891944629661E-5</v>
      </c>
      <c r="BH991" s="13">
        <f t="shared" si="1281"/>
        <v>3.9940086010577062E-6</v>
      </c>
      <c r="BI991" s="13">
        <f t="shared" si="1282"/>
        <v>6.5657018625266172E-7</v>
      </c>
      <c r="BJ991" s="14">
        <f t="shared" si="1283"/>
        <v>0.29195806743350988</v>
      </c>
      <c r="BK991" s="14">
        <f t="shared" si="1284"/>
        <v>0.32635589866926062</v>
      </c>
      <c r="BL991" s="14">
        <f t="shared" si="1285"/>
        <v>0.35541761321573873</v>
      </c>
      <c r="BM991" s="14">
        <f t="shared" si="1286"/>
        <v>0.27158826387641583</v>
      </c>
      <c r="BN991" s="14">
        <f t="shared" si="1287"/>
        <v>0.72831047702594642</v>
      </c>
    </row>
    <row r="992" spans="1:66" s="10" customFormat="1" x14ac:dyDescent="0.25">
      <c r="A992" t="s">
        <v>337</v>
      </c>
      <c r="B992" t="s">
        <v>338</v>
      </c>
      <c r="C992" t="s">
        <v>224</v>
      </c>
      <c r="D992" s="7" t="s">
        <v>531</v>
      </c>
      <c r="E992" s="10">
        <f>VLOOKUP(A992,home!$A$2:$E$405,3,FALSE)</f>
        <v>1.4091</v>
      </c>
      <c r="F992" s="10">
        <f>VLOOKUP(B992,home!$B$2:$E$405,3,FALSE)</f>
        <v>1.3548</v>
      </c>
      <c r="G992" s="10">
        <f>VLOOKUP(C992,away!$B$2:$E$405,4,FALSE)</f>
        <v>1.5403</v>
      </c>
      <c r="H992" s="10">
        <f>VLOOKUP(A992,away!$A$2:$E$405,3,FALSE)</f>
        <v>1.1182000000000001</v>
      </c>
      <c r="I992" s="10">
        <f>VLOOKUP(C992,away!$B$2:$E$405,3,FALSE)</f>
        <v>0.72870000000000001</v>
      </c>
      <c r="J992" s="10">
        <f>VLOOKUP(B992,home!$B$2:$E$405,4,FALSE)</f>
        <v>0.89429999999999998</v>
      </c>
      <c r="K992" s="12">
        <f t="shared" si="1232"/>
        <v>2.9405076818040001</v>
      </c>
      <c r="L992" s="12">
        <f t="shared" si="1233"/>
        <v>0.72870456166200004</v>
      </c>
      <c r="M992" s="13">
        <f t="shared" si="1234"/>
        <v>2.5496547109264512E-2</v>
      </c>
      <c r="N992" s="13">
        <f t="shared" si="1235"/>
        <v>7.4972792634269869E-2</v>
      </c>
      <c r="O992" s="13">
        <f t="shared" si="1236"/>
        <v>1.8579450185151131E-2</v>
      </c>
      <c r="P992" s="13">
        <f t="shared" si="1237"/>
        <v>5.4633015993131653E-2</v>
      </c>
      <c r="Q992" s="13">
        <f t="shared" si="1238"/>
        <v>0.11022903633368447</v>
      </c>
      <c r="R992" s="13">
        <f t="shared" si="1239"/>
        <v>6.7694650515457587E-3</v>
      </c>
      <c r="S992" s="13">
        <f t="shared" si="1240"/>
        <v>2.9266378930788869E-2</v>
      </c>
      <c r="T992" s="13">
        <f t="shared" si="1241"/>
        <v>8.0324401603962217E-2</v>
      </c>
      <c r="U992" s="13">
        <f t="shared" si="1242"/>
        <v>1.9905663985774018E-2</v>
      </c>
      <c r="V992" s="13">
        <f t="shared" si="1243"/>
        <v>6.9678739954462908E-3</v>
      </c>
      <c r="W992" s="13">
        <f t="shared" si="1244"/>
        <v>0.1080431093656838</v>
      </c>
      <c r="X992" s="13">
        <f t="shared" si="1245"/>
        <v>7.8731506650920144E-2</v>
      </c>
      <c r="Y992" s="13">
        <f t="shared" si="1246"/>
        <v>2.8686004021523798E-2</v>
      </c>
      <c r="Z992" s="13">
        <f t="shared" si="1247"/>
        <v>1.6443133543576271E-3</v>
      </c>
      <c r="AA992" s="13">
        <f t="shared" si="1248"/>
        <v>4.8351160497815057E-3</v>
      </c>
      <c r="AB992" s="13">
        <f t="shared" si="1249"/>
        <v>7.1088479433981657E-3</v>
      </c>
      <c r="AC992" s="13">
        <f t="shared" si="1250"/>
        <v>9.3315569800483803E-4</v>
      </c>
      <c r="AD992" s="13">
        <f t="shared" si="1251"/>
        <v>7.9425398263945748E-2</v>
      </c>
      <c r="AE992" s="13">
        <f t="shared" si="1252"/>
        <v>5.7877650026758362E-2</v>
      </c>
      <c r="AF992" s="13">
        <f t="shared" si="1253"/>
        <v>2.1087853796387796E-2</v>
      </c>
      <c r="AG992" s="13">
        <f t="shared" si="1254"/>
        <v>5.1222717523630385E-3</v>
      </c>
      <c r="AH992" s="13">
        <f t="shared" si="1255"/>
        <v>2.9955466053053684E-4</v>
      </c>
      <c r="AI992" s="13">
        <f t="shared" si="1256"/>
        <v>8.8084278041023313E-4</v>
      </c>
      <c r="AJ992" s="13">
        <f t="shared" si="1257"/>
        <v>1.2950624811289425E-3</v>
      </c>
      <c r="AK992" s="13">
        <f t="shared" si="1258"/>
        <v>1.2693803913919343E-3</v>
      </c>
      <c r="AL992" s="13">
        <f t="shared" si="1259"/>
        <v>7.9981198951689574E-5</v>
      </c>
      <c r="AM992" s="13">
        <f t="shared" si="1260"/>
        <v>4.6710198745094918E-2</v>
      </c>
      <c r="AN992" s="13">
        <f t="shared" si="1261"/>
        <v>3.4037934901689292E-2</v>
      </c>
      <c r="AO992" s="13">
        <f t="shared" si="1262"/>
        <v>1.2401799216207593E-2</v>
      </c>
      <c r="AP992" s="13">
        <f t="shared" si="1263"/>
        <v>3.0124158872222302E-3</v>
      </c>
      <c r="AQ992" s="13">
        <f t="shared" si="1264"/>
        <v>5.4879029966047998E-4</v>
      </c>
      <c r="AR992" s="13">
        <f t="shared" si="1265"/>
        <v>4.3657369519142836E-5</v>
      </c>
      <c r="AS992" s="13">
        <f t="shared" si="1266"/>
        <v>1.2837483043839532E-4</v>
      </c>
      <c r="AT992" s="13">
        <f t="shared" si="1267"/>
        <v>1.8874358752719373E-4</v>
      </c>
      <c r="AU992" s="13">
        <f t="shared" si="1268"/>
        <v>1.850006563383196E-4</v>
      </c>
      <c r="AV992" s="13">
        <f t="shared" si="1269"/>
        <v>1.3599896277540269E-4</v>
      </c>
      <c r="AW992" s="13">
        <f t="shared" si="1270"/>
        <v>4.7605728540762776E-6</v>
      </c>
      <c r="AX992" s="13">
        <f t="shared" si="1271"/>
        <v>2.2891949704757192E-2</v>
      </c>
      <c r="AY992" s="13">
        <f t="shared" si="1272"/>
        <v>1.6681468175193642E-2</v>
      </c>
      <c r="AZ992" s="13">
        <f t="shared" si="1273"/>
        <v>6.0779309772415425E-3</v>
      </c>
      <c r="BA992" s="13">
        <f t="shared" si="1274"/>
        <v>1.4763386761942299E-3</v>
      </c>
      <c r="BB992" s="13">
        <f t="shared" si="1275"/>
        <v>2.6895368197519344E-4</v>
      </c>
      <c r="BC992" s="13">
        <f t="shared" si="1276"/>
        <v>3.9197554986222876E-5</v>
      </c>
      <c r="BD992" s="13">
        <f t="shared" si="1277"/>
        <v>5.3022207197938208E-6</v>
      </c>
      <c r="BE992" s="13">
        <f t="shared" si="1278"/>
        <v>1.5591220757174067E-5</v>
      </c>
      <c r="BF992" s="13">
        <f t="shared" si="1279"/>
        <v>2.292305220258616E-5</v>
      </c>
      <c r="BG992" s="13">
        <f t="shared" si="1280"/>
        <v>2.2468470364032902E-5</v>
      </c>
      <c r="BH992" s="13">
        <f t="shared" si="1281"/>
        <v>1.651717742595607E-5</v>
      </c>
      <c r="BI992" s="13">
        <f t="shared" si="1282"/>
        <v>9.7137774205486892E-6</v>
      </c>
      <c r="BJ992" s="14">
        <f t="shared" si="1283"/>
        <v>0.78864700226972184</v>
      </c>
      <c r="BK992" s="14">
        <f t="shared" si="1284"/>
        <v>0.13405842110078151</v>
      </c>
      <c r="BL992" s="14">
        <f t="shared" si="1285"/>
        <v>6.1717674854600751E-2</v>
      </c>
      <c r="BM992" s="14">
        <f t="shared" si="1286"/>
        <v>0.6787103966700746</v>
      </c>
      <c r="BN992" s="14">
        <f t="shared" si="1287"/>
        <v>0.29068030730704736</v>
      </c>
    </row>
    <row r="993" spans="1:66" x14ac:dyDescent="0.25">
      <c r="A993" t="s">
        <v>80</v>
      </c>
      <c r="B993" t="s">
        <v>82</v>
      </c>
      <c r="C993" t="s">
        <v>76</v>
      </c>
      <c r="D993" s="7" t="s">
        <v>532</v>
      </c>
      <c r="E993" s="10">
        <f>VLOOKUP(A993,home!$A$2:$E$405,3,FALSE)</f>
        <v>1.2518</v>
      </c>
      <c r="F993" s="10">
        <f>VLOOKUP(B993,home!$B$2:$E$405,3,FALSE)</f>
        <v>0.62519999999999998</v>
      </c>
      <c r="G993" s="10">
        <f>VLOOKUP(C993,away!$B$2:$E$405,4,FALSE)</f>
        <v>0.9728</v>
      </c>
      <c r="H993" s="10">
        <f>VLOOKUP(A993,away!$A$2:$E$405,3,FALSE)</f>
        <v>1.0562</v>
      </c>
      <c r="I993" s="10">
        <f>VLOOKUP(C993,away!$B$2:$E$405,3,FALSE)</f>
        <v>0.70589999999999997</v>
      </c>
      <c r="J993" s="10">
        <f>VLOOKUP(B993,home!$B$2:$E$405,4,FALSE)</f>
        <v>1.5230999999999999</v>
      </c>
      <c r="K993" s="12">
        <f t="shared" si="1232"/>
        <v>0.76133795020799999</v>
      </c>
      <c r="L993" s="12">
        <f t="shared" si="1233"/>
        <v>1.1355800734979999</v>
      </c>
      <c r="M993" s="13">
        <f t="shared" si="1234"/>
        <v>0.150030297236312</v>
      </c>
      <c r="N993" s="13">
        <f t="shared" si="1235"/>
        <v>0.11422375896699076</v>
      </c>
      <c r="O993" s="13">
        <f t="shared" si="1236"/>
        <v>0.17037141596253799</v>
      </c>
      <c r="P993" s="13">
        <f t="shared" si="1237"/>
        <v>0.1297102246029532</v>
      </c>
      <c r="Q993" s="13">
        <f t="shared" si="1238"/>
        <v>4.348144125849069E-2</v>
      </c>
      <c r="R993" s="13">
        <f t="shared" si="1239"/>
        <v>9.6735192530348638E-2</v>
      </c>
      <c r="S993" s="13">
        <f t="shared" si="1240"/>
        <v>2.8035574608053986E-2</v>
      </c>
      <c r="T993" s="13">
        <f t="shared" si="1241"/>
        <v>4.9376658260115822E-2</v>
      </c>
      <c r="U993" s="13">
        <f t="shared" si="1242"/>
        <v>7.3648173194031857E-2</v>
      </c>
      <c r="V993" s="13">
        <f t="shared" si="1243"/>
        <v>2.6931602381289536E-3</v>
      </c>
      <c r="W993" s="13">
        <f t="shared" si="1244"/>
        <v>1.1034690453276291E-2</v>
      </c>
      <c r="X993" s="13">
        <f t="shared" si="1245"/>
        <v>1.2530774595959169E-2</v>
      </c>
      <c r="Y993" s="13">
        <f t="shared" si="1246"/>
        <v>7.1148489683330943E-3</v>
      </c>
      <c r="Z993" s="13">
        <f t="shared" si="1247"/>
        <v>3.6616852347818807E-2</v>
      </c>
      <c r="AA993" s="13">
        <f t="shared" si="1248"/>
        <v>2.7877799309557364E-2</v>
      </c>
      <c r="AB993" s="13">
        <f t="shared" si="1249"/>
        <v>1.0612213291324196E-2</v>
      </c>
      <c r="AC993" s="13">
        <f t="shared" si="1250"/>
        <v>1.4552494804983494E-4</v>
      </c>
      <c r="AD993" s="13">
        <f t="shared" si="1251"/>
        <v>2.1002821527192892E-3</v>
      </c>
      <c r="AE993" s="13">
        <f t="shared" si="1252"/>
        <v>2.3850385613515082E-3</v>
      </c>
      <c r="AF993" s="13">
        <f t="shared" si="1253"/>
        <v>1.3542011323975551E-3</v>
      </c>
      <c r="AG993" s="13">
        <f t="shared" si="1254"/>
        <v>5.1260127381969652E-4</v>
      </c>
      <c r="AH993" s="13">
        <f t="shared" si="1255"/>
        <v>1.0395341970100377E-2</v>
      </c>
      <c r="AI993" s="13">
        <f t="shared" si="1256"/>
        <v>7.914368347227415E-3</v>
      </c>
      <c r="AJ993" s="13">
        <f t="shared" si="1257"/>
        <v>3.0127544873345975E-3</v>
      </c>
      <c r="AK993" s="13">
        <f t="shared" si="1258"/>
        <v>7.6457477528909233E-4</v>
      </c>
      <c r="AL993" s="13">
        <f t="shared" si="1259"/>
        <v>5.0326031593860183E-6</v>
      </c>
      <c r="AM993" s="13">
        <f t="shared" si="1260"/>
        <v>3.1980490180194993E-4</v>
      </c>
      <c r="AN993" s="13">
        <f t="shared" si="1261"/>
        <v>3.6316407389327894E-4</v>
      </c>
      <c r="AO993" s="13">
        <f t="shared" si="1262"/>
        <v>2.0620094286178146E-4</v>
      </c>
      <c r="AP993" s="13">
        <f t="shared" si="1263"/>
        <v>7.8052560616779525E-5</v>
      </c>
      <c r="AQ993" s="13">
        <f t="shared" si="1264"/>
        <v>2.2158733130477408E-5</v>
      </c>
      <c r="AR993" s="13">
        <f t="shared" si="1265"/>
        <v>2.3609486396886856E-3</v>
      </c>
      <c r="AS993" s="13">
        <f t="shared" si="1266"/>
        <v>1.7974797978869497E-3</v>
      </c>
      <c r="AT993" s="13">
        <f t="shared" si="1267"/>
        <v>6.8424479243177003E-4</v>
      </c>
      <c r="AU993" s="13">
        <f t="shared" si="1268"/>
        <v>1.736471759035008E-4</v>
      </c>
      <c r="AV993" s="13">
        <f t="shared" si="1269"/>
        <v>3.3051046240444822E-5</v>
      </c>
      <c r="AW993" s="13">
        <f t="shared" si="1270"/>
        <v>1.2086078948464739E-7</v>
      </c>
      <c r="AX993" s="13">
        <f t="shared" si="1271"/>
        <v>4.0579934734061202E-5</v>
      </c>
      <c r="AY993" s="13">
        <f t="shared" si="1272"/>
        <v>4.6081765267849261E-5</v>
      </c>
      <c r="AZ993" s="13">
        <f t="shared" si="1273"/>
        <v>2.6164767194890931E-5</v>
      </c>
      <c r="BA993" s="13">
        <f t="shared" si="1274"/>
        <v>9.9040627514107625E-6</v>
      </c>
      <c r="BB993" s="13">
        <f t="shared" si="1275"/>
        <v>2.8117140767939608E-6</v>
      </c>
      <c r="BC993" s="13">
        <f t="shared" si="1276"/>
        <v>6.3858529559620916E-7</v>
      </c>
      <c r="BD993" s="13">
        <f t="shared" si="1277"/>
        <v>4.4684103829711289E-4</v>
      </c>
      <c r="BE993" s="13">
        <f t="shared" si="1278"/>
        <v>3.4019704016593832E-4</v>
      </c>
      <c r="BF993" s="13">
        <f t="shared" si="1279"/>
        <v>1.2950245861338203E-4</v>
      </c>
      <c r="BG993" s="13">
        <f t="shared" si="1280"/>
        <v>3.286504546253622E-5</v>
      </c>
      <c r="BH993" s="13">
        <f t="shared" si="1281"/>
        <v>6.2553515864850142E-6</v>
      </c>
      <c r="BI993" s="13">
        <f t="shared" si="1282"/>
        <v>9.524873109369725E-7</v>
      </c>
      <c r="BJ993" s="14">
        <f t="shared" si="1283"/>
        <v>0.24522985766507871</v>
      </c>
      <c r="BK993" s="14">
        <f t="shared" si="1284"/>
        <v>0.31066589600192518</v>
      </c>
      <c r="BL993" s="14">
        <f t="shared" si="1285"/>
        <v>0.40733781874133934</v>
      </c>
      <c r="BM993" s="14">
        <f t="shared" si="1286"/>
        <v>0.29525213329405031</v>
      </c>
      <c r="BN993" s="14">
        <f t="shared" si="1287"/>
        <v>0.70455233055763344</v>
      </c>
    </row>
    <row r="994" spans="1:66" x14ac:dyDescent="0.25">
      <c r="A994" t="s">
        <v>80</v>
      </c>
      <c r="B994" t="s">
        <v>87</v>
      </c>
      <c r="C994" t="s">
        <v>86</v>
      </c>
      <c r="D994" s="7" t="s">
        <v>532</v>
      </c>
      <c r="E994" s="10">
        <f>VLOOKUP(A994,home!$A$2:$E$405,3,FALSE)</f>
        <v>1.2518</v>
      </c>
      <c r="F994" s="10">
        <f>VLOOKUP(B994,home!$B$2:$E$405,3,FALSE)</f>
        <v>0.62519999999999998</v>
      </c>
      <c r="G994" s="10">
        <f>VLOOKUP(C994,away!$B$2:$E$405,4,FALSE)</f>
        <v>1.0072000000000001</v>
      </c>
      <c r="H994" s="10">
        <f>VLOOKUP(A994,away!$A$2:$E$405,3,FALSE)</f>
        <v>1.0562</v>
      </c>
      <c r="I994" s="10">
        <f>VLOOKUP(C994,away!$B$2:$E$405,3,FALSE)</f>
        <v>0.65859999999999996</v>
      </c>
      <c r="J994" s="10">
        <f>VLOOKUP(B994,home!$B$2:$E$405,4,FALSE)</f>
        <v>1.2349000000000001</v>
      </c>
      <c r="K994" s="12">
        <f t="shared" si="1232"/>
        <v>0.78826026259199999</v>
      </c>
      <c r="L994" s="12">
        <f t="shared" si="1233"/>
        <v>0.85901288886800009</v>
      </c>
      <c r="M994" s="13">
        <f t="shared" si="1234"/>
        <v>0.19257431429616523</v>
      </c>
      <c r="N994" s="13">
        <f t="shared" si="1235"/>
        <v>0.15179867955556955</v>
      </c>
      <c r="O994" s="13">
        <f t="shared" si="1236"/>
        <v>0.16542381804532311</v>
      </c>
      <c r="P994" s="13">
        <f t="shared" si="1237"/>
        <v>0.13039702225137761</v>
      </c>
      <c r="Q994" s="13">
        <f t="shared" si="1238"/>
        <v>5.9828433503796047E-2</v>
      </c>
      <c r="R994" s="13">
        <f t="shared" si="1239"/>
        <v>7.10505959133437E-2</v>
      </c>
      <c r="S994" s="13">
        <f t="shared" si="1240"/>
        <v>2.2073794568828509E-2</v>
      </c>
      <c r="T994" s="13">
        <f t="shared" si="1241"/>
        <v>5.1393395500542886E-2</v>
      </c>
      <c r="U994" s="13">
        <f t="shared" si="1242"/>
        <v>5.6006361391970384E-2</v>
      </c>
      <c r="V994" s="13">
        <f t="shared" si="1243"/>
        <v>1.6607482398469855E-3</v>
      </c>
      <c r="W994" s="13">
        <f t="shared" si="1244"/>
        <v>1.5720125568056759E-2</v>
      </c>
      <c r="X994" s="13">
        <f t="shared" si="1245"/>
        <v>1.3503790477584147E-2</v>
      </c>
      <c r="Y994" s="13">
        <f t="shared" si="1246"/>
        <v>5.7999650344088749E-3</v>
      </c>
      <c r="Z994" s="13">
        <f t="shared" si="1247"/>
        <v>2.0344459217104763E-2</v>
      </c>
      <c r="AA994" s="13">
        <f t="shared" si="1248"/>
        <v>1.6036728764767236E-2</v>
      </c>
      <c r="AB994" s="13">
        <f t="shared" si="1249"/>
        <v>6.3205580136160488E-3</v>
      </c>
      <c r="AC994" s="13">
        <f t="shared" si="1250"/>
        <v>7.0283459783029295E-5</v>
      </c>
      <c r="AD994" s="13">
        <f t="shared" si="1251"/>
        <v>3.0978875770639085E-3</v>
      </c>
      <c r="AE994" s="13">
        <f t="shared" si="1252"/>
        <v>2.6611253569619573E-3</v>
      </c>
      <c r="AF994" s="13">
        <f t="shared" si="1253"/>
        <v>1.1429704902618893E-3</v>
      </c>
      <c r="AG994" s="13">
        <f t="shared" si="1254"/>
        <v>3.2727546091024663E-4</v>
      </c>
      <c r="AH994" s="13">
        <f t="shared" si="1255"/>
        <v>4.3690381711355931E-3</v>
      </c>
      <c r="AI994" s="13">
        <f t="shared" si="1256"/>
        <v>3.4439391760538139E-3</v>
      </c>
      <c r="AJ994" s="13">
        <f t="shared" si="1257"/>
        <v>1.3573601996335275E-3</v>
      </c>
      <c r="AK994" s="13">
        <f t="shared" si="1258"/>
        <v>3.566510357983513E-4</v>
      </c>
      <c r="AL994" s="13">
        <f t="shared" si="1259"/>
        <v>1.9036295474248467E-6</v>
      </c>
      <c r="AM994" s="13">
        <f t="shared" si="1260"/>
        <v>4.8838833499537831E-4</v>
      </c>
      <c r="AN994" s="13">
        <f t="shared" si="1261"/>
        <v>4.1953187453381251E-4</v>
      </c>
      <c r="AO994" s="13">
        <f t="shared" si="1262"/>
        <v>1.8019164375774883E-4</v>
      </c>
      <c r="AP994" s="13">
        <f t="shared" si="1263"/>
        <v>5.159564815140578E-5</v>
      </c>
      <c r="AQ994" s="13">
        <f t="shared" si="1264"/>
        <v>1.108033169288899E-5</v>
      </c>
      <c r="AR994" s="13">
        <f t="shared" si="1265"/>
        <v>7.5061202019235018E-4</v>
      </c>
      <c r="AS994" s="13">
        <f t="shared" si="1266"/>
        <v>5.9167762814153356E-4</v>
      </c>
      <c r="AT994" s="13">
        <f t="shared" si="1267"/>
        <v>2.3319798126432846E-4</v>
      </c>
      <c r="AU994" s="13">
        <f t="shared" si="1268"/>
        <v>6.1273567315781274E-5</v>
      </c>
      <c r="AV994" s="13">
        <f t="shared" si="1269"/>
        <v>1.2074879565571584E-5</v>
      </c>
      <c r="AW994" s="13">
        <f t="shared" si="1270"/>
        <v>3.5805459391551144E-8</v>
      </c>
      <c r="AX994" s="13">
        <f t="shared" si="1271"/>
        <v>6.4162852865054404E-5</v>
      </c>
      <c r="AY994" s="13">
        <f t="shared" si="1272"/>
        <v>5.5116717597622815E-5</v>
      </c>
      <c r="AZ994" s="13">
        <f t="shared" si="1273"/>
        <v>2.3672985404227857E-5</v>
      </c>
      <c r="BA994" s="13">
        <f t="shared" si="1274"/>
        <v>6.7784665267385902E-6</v>
      </c>
      <c r="BB994" s="13">
        <f t="shared" si="1275"/>
        <v>1.4556975283071886E-6</v>
      </c>
      <c r="BC994" s="13">
        <f t="shared" si="1276"/>
        <v>2.5009258782183319E-7</v>
      </c>
      <c r="BD994" s="13">
        <f t="shared" si="1277"/>
        <v>1.0746423331407935E-4</v>
      </c>
      <c r="BE994" s="13">
        <f t="shared" si="1278"/>
        <v>8.4709784771404143E-5</v>
      </c>
      <c r="BF994" s="13">
        <f t="shared" si="1279"/>
        <v>3.338667859400941E-5</v>
      </c>
      <c r="BG994" s="13">
        <f t="shared" si="1280"/>
        <v>8.7724640118628533E-6</v>
      </c>
      <c r="BH994" s="13">
        <f t="shared" si="1281"/>
        <v>1.7287461963924707E-6</v>
      </c>
      <c r="BI994" s="13">
        <f t="shared" si="1282"/>
        <v>2.7254038614465009E-7</v>
      </c>
      <c r="BJ994" s="14">
        <f t="shared" si="1283"/>
        <v>0.30657587317079726</v>
      </c>
      <c r="BK994" s="14">
        <f t="shared" si="1284"/>
        <v>0.34683318316314643</v>
      </c>
      <c r="BL994" s="14">
        <f t="shared" si="1285"/>
        <v>0.32625022123539521</v>
      </c>
      <c r="BM994" s="14">
        <f t="shared" si="1286"/>
        <v>0.22887579230873023</v>
      </c>
      <c r="BN994" s="14">
        <f t="shared" si="1287"/>
        <v>0.77107286356557536</v>
      </c>
    </row>
    <row r="995" spans="1:66" x14ac:dyDescent="0.25">
      <c r="A995" t="s">
        <v>80</v>
      </c>
      <c r="B995" t="s">
        <v>369</v>
      </c>
      <c r="C995" t="s">
        <v>89</v>
      </c>
      <c r="D995" s="7" t="s">
        <v>532</v>
      </c>
      <c r="E995" s="10">
        <f>VLOOKUP(A995,home!$A$2:$E$405,3,FALSE)</f>
        <v>1.2518</v>
      </c>
      <c r="F995" s="10">
        <f>VLOOKUP(B995,home!$B$2:$E$405,3,FALSE)</f>
        <v>1.042</v>
      </c>
      <c r="G995" s="10">
        <f>VLOOKUP(C995,away!$B$2:$E$405,4,FALSE)</f>
        <v>0.79879999999999995</v>
      </c>
      <c r="H995" s="10">
        <f>VLOOKUP(A995,away!$A$2:$E$405,3,FALSE)</f>
        <v>1.0562</v>
      </c>
      <c r="I995" s="10">
        <f>VLOOKUP(C995,away!$B$2:$E$405,3,FALSE)</f>
        <v>1.1938</v>
      </c>
      <c r="J995" s="10">
        <f>VLOOKUP(B995,home!$B$2:$E$405,4,FALSE)</f>
        <v>0.90559999999999996</v>
      </c>
      <c r="K995" s="12">
        <f t="shared" si="1232"/>
        <v>1.0419352292799999</v>
      </c>
      <c r="L995" s="12">
        <f t="shared" si="1233"/>
        <v>1.1418633967359999</v>
      </c>
      <c r="M995" s="13">
        <f t="shared" si="1234"/>
        <v>0.11261294267932141</v>
      </c>
      <c r="N995" s="13">
        <f t="shared" si="1235"/>
        <v>0.11733539225047425</v>
      </c>
      <c r="O995" s="13">
        <f t="shared" si="1236"/>
        <v>0.12858859724424637</v>
      </c>
      <c r="P995" s="13">
        <f t="shared" si="1237"/>
        <v>0.13398098955247742</v>
      </c>
      <c r="Q995" s="13">
        <f t="shared" si="1238"/>
        <v>6.112793941357831E-2</v>
      </c>
      <c r="R995" s="13">
        <f t="shared" si="1239"/>
        <v>7.3415306215416323E-2</v>
      </c>
      <c r="S995" s="13">
        <f t="shared" si="1240"/>
        <v>3.98508935437785E-2</v>
      </c>
      <c r="T995" s="13">
        <f t="shared" si="1241"/>
        <v>6.9799756534260918E-2</v>
      </c>
      <c r="U995" s="13">
        <f t="shared" si="1242"/>
        <v>7.6493993914221209E-2</v>
      </c>
      <c r="V995" s="13">
        <f t="shared" si="1243"/>
        <v>5.2680565488916952E-3</v>
      </c>
      <c r="W995" s="13">
        <f t="shared" si="1244"/>
        <v>2.1230451189433553E-2</v>
      </c>
      <c r="X995" s="13">
        <f t="shared" si="1245"/>
        <v>2.4242275109404444E-2</v>
      </c>
      <c r="Y995" s="13">
        <f t="shared" si="1246"/>
        <v>1.3840683300516575E-2</v>
      </c>
      <c r="Z995" s="13">
        <f t="shared" si="1247"/>
        <v>2.7943416975849615E-2</v>
      </c>
      <c r="AA995" s="13">
        <f t="shared" si="1248"/>
        <v>2.9115230573598511E-2</v>
      </c>
      <c r="AB995" s="13">
        <f t="shared" si="1249"/>
        <v>1.5168092221621216E-2</v>
      </c>
      <c r="AC995" s="13">
        <f t="shared" si="1250"/>
        <v>3.917286351849573E-4</v>
      </c>
      <c r="AD995" s="13">
        <f t="shared" si="1251"/>
        <v>5.5301887569450736E-3</v>
      </c>
      <c r="AE995" s="13">
        <f t="shared" si="1252"/>
        <v>6.3147201185965373E-3</v>
      </c>
      <c r="AF995" s="13">
        <f t="shared" si="1253"/>
        <v>3.6052738820289E-3</v>
      </c>
      <c r="AG995" s="13">
        <f t="shared" si="1254"/>
        <v>1.3722434270323682E-3</v>
      </c>
      <c r="AH995" s="13">
        <f t="shared" si="1255"/>
        <v>7.9768912561135122E-3</v>
      </c>
      <c r="AI995" s="13">
        <f t="shared" si="1256"/>
        <v>8.3114040198802586E-3</v>
      </c>
      <c r="AJ995" s="13">
        <f t="shared" si="1257"/>
        <v>4.3299723265463252E-3</v>
      </c>
      <c r="AK995" s="13">
        <f t="shared" si="1258"/>
        <v>1.5038502362787001E-3</v>
      </c>
      <c r="AL995" s="13">
        <f t="shared" si="1259"/>
        <v>1.8642329710742722E-5</v>
      </c>
      <c r="AM995" s="13">
        <f t="shared" si="1260"/>
        <v>1.1524196980858489E-3</v>
      </c>
      <c r="AN995" s="13">
        <f t="shared" si="1261"/>
        <v>1.3159058709217826E-3</v>
      </c>
      <c r="AO995" s="13">
        <f t="shared" si="1262"/>
        <v>7.5129237377779569E-4</v>
      </c>
      <c r="AP995" s="13">
        <f t="shared" si="1263"/>
        <v>2.8595775395458874E-4</v>
      </c>
      <c r="AQ995" s="13">
        <f t="shared" si="1264"/>
        <v>8.1631173063396003E-5</v>
      </c>
      <c r="AR995" s="13">
        <f t="shared" si="1265"/>
        <v>1.8217040290198939E-3</v>
      </c>
      <c r="AS995" s="13">
        <f t="shared" si="1266"/>
        <v>1.8980976051571428E-3</v>
      </c>
      <c r="AT995" s="13">
        <f t="shared" si="1267"/>
        <v>9.8884738171261329E-4</v>
      </c>
      <c r="AU995" s="13">
        <f t="shared" si="1268"/>
        <v>3.4343830779588644E-4</v>
      </c>
      <c r="AV995" s="13">
        <f t="shared" si="1269"/>
        <v>8.9460117994210513E-5</v>
      </c>
      <c r="AW995" s="13">
        <f t="shared" si="1270"/>
        <v>6.1610191382150747E-7</v>
      </c>
      <c r="AX995" s="13">
        <f t="shared" si="1271"/>
        <v>2.0012444705864448E-4</v>
      </c>
      <c r="AY995" s="13">
        <f t="shared" si="1272"/>
        <v>2.2851478088829755E-4</v>
      </c>
      <c r="AZ995" s="13">
        <f t="shared" si="1273"/>
        <v>1.3046633195474712E-4</v>
      </c>
      <c r="BA995" s="13">
        <f t="shared" si="1274"/>
        <v>4.9658242988511363E-5</v>
      </c>
      <c r="BB995" s="13">
        <f t="shared" si="1275"/>
        <v>1.4175732503700808E-5</v>
      </c>
      <c r="BC995" s="13">
        <f t="shared" si="1276"/>
        <v>3.2373500135793447E-6</v>
      </c>
      <c r="BD995" s="13">
        <f t="shared" si="1277"/>
        <v>3.4668952507071864E-4</v>
      </c>
      <c r="BE995" s="13">
        <f t="shared" si="1278"/>
        <v>3.6122802979353353E-4</v>
      </c>
      <c r="BF995" s="13">
        <f t="shared" si="1279"/>
        <v>1.88188105022644E-4</v>
      </c>
      <c r="BG995" s="13">
        <f t="shared" si="1280"/>
        <v>6.5359938784845768E-5</v>
      </c>
      <c r="BH995" s="13">
        <f t="shared" si="1281"/>
        <v>1.7025205700878755E-5</v>
      </c>
      <c r="BI995" s="13">
        <f t="shared" si="1282"/>
        <v>3.5478323210968544E-6</v>
      </c>
      <c r="BJ995" s="14">
        <f t="shared" si="1283"/>
        <v>0.32861230773748179</v>
      </c>
      <c r="BK995" s="14">
        <f t="shared" si="1284"/>
        <v>0.29235176807025298</v>
      </c>
      <c r="BL995" s="14">
        <f t="shared" si="1285"/>
        <v>0.35102692408629582</v>
      </c>
      <c r="BM995" s="14">
        <f t="shared" si="1286"/>
        <v>0.37264535083539169</v>
      </c>
      <c r="BN995" s="14">
        <f t="shared" si="1287"/>
        <v>0.62706116735551409</v>
      </c>
    </row>
    <row r="996" spans="1:66" x14ac:dyDescent="0.25">
      <c r="A996" t="s">
        <v>80</v>
      </c>
      <c r="B996" t="s">
        <v>93</v>
      </c>
      <c r="C996" t="s">
        <v>81</v>
      </c>
      <c r="D996" s="7" t="s">
        <v>532</v>
      </c>
      <c r="E996" s="10">
        <f>VLOOKUP(A996,home!$A$2:$E$405,3,FALSE)</f>
        <v>1.2518</v>
      </c>
      <c r="F996" s="10">
        <f>VLOOKUP(B996,home!$B$2:$E$405,3,FALSE)</f>
        <v>0.72940000000000005</v>
      </c>
      <c r="G996" s="10">
        <f>VLOOKUP(C996,away!$B$2:$E$405,4,FALSE)</f>
        <v>0.97250000000000003</v>
      </c>
      <c r="H996" s="10">
        <f>VLOOKUP(A996,away!$A$2:$E$405,3,FALSE)</f>
        <v>1.0562</v>
      </c>
      <c r="I996" s="10">
        <f>VLOOKUP(C996,away!$B$2:$E$405,3,FALSE)</f>
        <v>1.0290999999999999</v>
      </c>
      <c r="J996" s="10">
        <f>VLOOKUP(B996,home!$B$2:$E$405,4,FALSE)</f>
        <v>0.98799999999999999</v>
      </c>
      <c r="K996" s="12">
        <f t="shared" si="1232"/>
        <v>0.8879536897000001</v>
      </c>
      <c r="L996" s="12">
        <f t="shared" si="1233"/>
        <v>1.0738921949599998</v>
      </c>
      <c r="M996" s="13">
        <f t="shared" si="1234"/>
        <v>0.14059865234780619</v>
      </c>
      <c r="N996" s="13">
        <f t="shared" si="1235"/>
        <v>0.1248450921190821</v>
      </c>
      <c r="O996" s="13">
        <f t="shared" si="1236"/>
        <v>0.1509877953782035</v>
      </c>
      <c r="P996" s="13">
        <f t="shared" si="1237"/>
        <v>0.13407017000574445</v>
      </c>
      <c r="Q996" s="13">
        <f t="shared" si="1238"/>
        <v>5.5428330094037664E-2</v>
      </c>
      <c r="R996" s="13">
        <f t="shared" si="1239"/>
        <v>8.1072307495435134E-2</v>
      </c>
      <c r="S996" s="13">
        <f t="shared" si="1240"/>
        <v>3.1961206926976772E-2</v>
      </c>
      <c r="T996" s="13">
        <f t="shared" si="1241"/>
        <v>5.9524051067653516E-2</v>
      </c>
      <c r="U996" s="13">
        <f t="shared" si="1242"/>
        <v>7.1988454573064603E-2</v>
      </c>
      <c r="V996" s="13">
        <f t="shared" si="1243"/>
        <v>3.386348600339525E-3</v>
      </c>
      <c r="W996" s="13">
        <f t="shared" si="1244"/>
        <v>1.6405930073636769E-2</v>
      </c>
      <c r="X996" s="13">
        <f t="shared" si="1245"/>
        <v>1.7618200257138058E-2</v>
      </c>
      <c r="Y996" s="13">
        <f t="shared" si="1246"/>
        <v>9.4600238726914102E-3</v>
      </c>
      <c r="Z996" s="13">
        <f t="shared" si="1247"/>
        <v>2.9020972748914957E-2</v>
      </c>
      <c r="AA996" s="13">
        <f t="shared" si="1248"/>
        <v>2.5769279831082192E-2</v>
      </c>
      <c r="AB996" s="13">
        <f t="shared" si="1249"/>
        <v>1.1440963553460611E-2</v>
      </c>
      <c r="AC996" s="13">
        <f t="shared" si="1250"/>
        <v>2.0181929421304607E-4</v>
      </c>
      <c r="AD996" s="13">
        <f t="shared" si="1251"/>
        <v>3.6419265354614904E-3</v>
      </c>
      <c r="AE996" s="13">
        <f t="shared" si="1252"/>
        <v>3.9110364810498073E-3</v>
      </c>
      <c r="AF996" s="13">
        <f t="shared" si="1253"/>
        <v>2.1000157756016057E-3</v>
      </c>
      <c r="AG996" s="13">
        <f t="shared" si="1254"/>
        <v>7.5173018357047809E-4</v>
      </c>
      <c r="AH996" s="13">
        <f t="shared" si="1255"/>
        <v>7.7913490313016552E-3</v>
      </c>
      <c r="AI996" s="13">
        <f t="shared" si="1256"/>
        <v>6.9183571200848266E-3</v>
      </c>
      <c r="AJ996" s="13">
        <f t="shared" si="1257"/>
        <v>3.0715903657207934E-3</v>
      </c>
      <c r="AK996" s="13">
        <f t="shared" si="1258"/>
        <v>9.0914333282958383E-4</v>
      </c>
      <c r="AL996" s="13">
        <f t="shared" si="1259"/>
        <v>7.6979250181282835E-6</v>
      </c>
      <c r="AM996" s="13">
        <f t="shared" si="1260"/>
        <v>6.4677242095587389E-4</v>
      </c>
      <c r="AN996" s="13">
        <f t="shared" si="1261"/>
        <v>6.9456385477989632E-4</v>
      </c>
      <c r="AO996" s="13">
        <f t="shared" si="1262"/>
        <v>3.7294335127473069E-4</v>
      </c>
      <c r="AP996" s="13">
        <f t="shared" si="1263"/>
        <v>1.3350031803205291E-4</v>
      </c>
      <c r="AQ996" s="13">
        <f t="shared" si="1264"/>
        <v>3.584123738982483E-5</v>
      </c>
      <c r="AR996" s="13">
        <f t="shared" si="1265"/>
        <v>1.6734137825848009E-3</v>
      </c>
      <c r="AS996" s="13">
        <f t="shared" si="1266"/>
        <v>1.4859139426410079E-3</v>
      </c>
      <c r="AT996" s="13">
        <f t="shared" si="1267"/>
        <v>6.5971138397237841E-4</v>
      </c>
      <c r="AU996" s="13">
        <f t="shared" si="1268"/>
        <v>1.9526438584512235E-4</v>
      </c>
      <c r="AV996" s="13">
        <f t="shared" si="1269"/>
        <v>4.3346432969545214E-5</v>
      </c>
      <c r="AW996" s="13">
        <f t="shared" si="1270"/>
        <v>2.039023250140062E-7</v>
      </c>
      <c r="AX996" s="13">
        <f t="shared" si="1271"/>
        <v>9.5717326263994939E-5</v>
      </c>
      <c r="AY996" s="13">
        <f t="shared" si="1272"/>
        <v>1.0279008959734395E-4</v>
      </c>
      <c r="AZ996" s="13">
        <f t="shared" si="1273"/>
        <v>5.5192737468913366E-5</v>
      </c>
      <c r="BA996" s="13">
        <f t="shared" si="1274"/>
        <v>1.975701666211413E-5</v>
      </c>
      <c r="BB996" s="13">
        <f t="shared" si="1275"/>
        <v>5.3042264972847571E-6</v>
      </c>
      <c r="BC996" s="13">
        <f t="shared" si="1276"/>
        <v>1.1392334871468241E-6</v>
      </c>
      <c r="BD996" s="13">
        <f t="shared" si="1277"/>
        <v>2.995110000093845E-4</v>
      </c>
      <c r="BE996" s="13">
        <f t="shared" si="1278"/>
        <v>2.6595189756406978E-4</v>
      </c>
      <c r="BF996" s="13">
        <f t="shared" si="1279"/>
        <v>1.1807648436236606E-4</v>
      </c>
      <c r="BG996" s="13">
        <f t="shared" si="1280"/>
        <v>3.4948816652122443E-5</v>
      </c>
      <c r="BH996" s="13">
        <f t="shared" si="1281"/>
        <v>7.7582326742252314E-6</v>
      </c>
      <c r="BI996" s="13">
        <f t="shared" si="1282"/>
        <v>1.377790265725879E-6</v>
      </c>
      <c r="BJ996" s="14">
        <f t="shared" si="1283"/>
        <v>0.29584985827233212</v>
      </c>
      <c r="BK996" s="14">
        <f t="shared" si="1284"/>
        <v>0.31032868518969547</v>
      </c>
      <c r="BL996" s="14">
        <f t="shared" si="1285"/>
        <v>0.36473451483072361</v>
      </c>
      <c r="BM996" s="14">
        <f t="shared" si="1286"/>
        <v>0.31282909741408482</v>
      </c>
      <c r="BN996" s="14">
        <f t="shared" si="1287"/>
        <v>0.68700234744030908</v>
      </c>
    </row>
    <row r="997" spans="1:66" x14ac:dyDescent="0.25">
      <c r="A997" t="s">
        <v>80</v>
      </c>
      <c r="B997" t="s">
        <v>84</v>
      </c>
      <c r="C997" t="s">
        <v>97</v>
      </c>
      <c r="D997" s="7" t="s">
        <v>532</v>
      </c>
      <c r="E997" s="10">
        <f>VLOOKUP(A997,home!$A$2:$E$405,3,FALSE)</f>
        <v>1.2518</v>
      </c>
      <c r="F997" s="10">
        <f>VLOOKUP(B997,home!$B$2:$E$405,3,FALSE)</f>
        <v>1.0072000000000001</v>
      </c>
      <c r="G997" s="10">
        <f>VLOOKUP(C997,away!$B$2:$E$405,4,FALSE)</f>
        <v>0.97250000000000003</v>
      </c>
      <c r="H997" s="10">
        <f>VLOOKUP(A997,away!$A$2:$E$405,3,FALSE)</f>
        <v>1.0562</v>
      </c>
      <c r="I997" s="10">
        <f>VLOOKUP(C997,away!$B$2:$E$405,3,FALSE)</f>
        <v>1.1526000000000001</v>
      </c>
      <c r="J997" s="10">
        <f>VLOOKUP(B997,home!$B$2:$E$405,4,FALSE)</f>
        <v>1.1526000000000001</v>
      </c>
      <c r="K997" s="12">
        <f t="shared" si="1232"/>
        <v>1.2261406036000002</v>
      </c>
      <c r="L997" s="12">
        <f t="shared" si="1233"/>
        <v>1.4031477159120003</v>
      </c>
      <c r="M997" s="13">
        <f t="shared" si="1234"/>
        <v>7.2129777331755768E-2</v>
      </c>
      <c r="N997" s="13">
        <f t="shared" si="1235"/>
        <v>8.8441248715092638E-2</v>
      </c>
      <c r="O997" s="13">
        <f t="shared" si="1236"/>
        <v>0.10120873231229428</v>
      </c>
      <c r="P997" s="13">
        <f t="shared" si="1237"/>
        <v>0.12409613612698735</v>
      </c>
      <c r="Q997" s="13">
        <f t="shared" si="1238"/>
        <v>5.4220703041330719E-2</v>
      </c>
      <c r="R997" s="13">
        <f t="shared" si="1239"/>
        <v>7.1005400787172407E-2</v>
      </c>
      <c r="S997" s="13">
        <f t="shared" si="1240"/>
        <v>5.3375497510609465E-2</v>
      </c>
      <c r="T997" s="13">
        <f t="shared" si="1241"/>
        <v>7.6079655627586035E-2</v>
      </c>
      <c r="U997" s="13">
        <f t="shared" si="1242"/>
        <v>8.7062604980043506E-2</v>
      </c>
      <c r="V997" s="13">
        <f t="shared" si="1243"/>
        <v>1.0203357290994884E-2</v>
      </c>
      <c r="W997" s="13">
        <f t="shared" si="1244"/>
        <v>2.216073518490454E-2</v>
      </c>
      <c r="X997" s="13">
        <f t="shared" si="1245"/>
        <v>3.1094784957629504E-2</v>
      </c>
      <c r="Y997" s="13">
        <f t="shared" si="1246"/>
        <v>2.1815288245036337E-2</v>
      </c>
      <c r="Z997" s="13">
        <f t="shared" si="1247"/>
        <v>3.3210355310645708E-2</v>
      </c>
      <c r="AA997" s="13">
        <f t="shared" si="1248"/>
        <v>4.0720565106365604E-2</v>
      </c>
      <c r="AB997" s="13">
        <f t="shared" si="1249"/>
        <v>2.4964569139226116E-2</v>
      </c>
      <c r="AC997" s="13">
        <f t="shared" si="1250"/>
        <v>1.0971519514678088E-3</v>
      </c>
      <c r="AD997" s="13">
        <f t="shared" si="1251"/>
        <v>6.7930443039596541E-3</v>
      </c>
      <c r="AE997" s="13">
        <f t="shared" si="1252"/>
        <v>9.5316445991900124E-3</v>
      </c>
      <c r="AF997" s="13">
        <f t="shared" si="1253"/>
        <v>6.687152674119211E-3</v>
      </c>
      <c r="AG997" s="13">
        <f t="shared" si="1254"/>
        <v>3.1276876668817327E-3</v>
      </c>
      <c r="AH997" s="13">
        <f t="shared" si="1255"/>
        <v>1.1649758549689622E-2</v>
      </c>
      <c r="AI997" s="13">
        <f t="shared" si="1256"/>
        <v>1.4284241979910696E-2</v>
      </c>
      <c r="AJ997" s="13">
        <f t="shared" si="1257"/>
        <v>8.7572445416080821E-3</v>
      </c>
      <c r="AK997" s="13">
        <f t="shared" si="1258"/>
        <v>3.5792043693733807E-3</v>
      </c>
      <c r="AL997" s="13">
        <f t="shared" si="1259"/>
        <v>7.5504083310900036E-5</v>
      </c>
      <c r="AM997" s="13">
        <f t="shared" si="1260"/>
        <v>1.6658454886277268E-3</v>
      </c>
      <c r="AN997" s="13">
        <f t="shared" si="1261"/>
        <v>2.3374272924303048E-3</v>
      </c>
      <c r="AO997" s="13">
        <f t="shared" si="1262"/>
        <v>1.639877883241977E-3</v>
      </c>
      <c r="AP997" s="13">
        <f t="shared" si="1263"/>
        <v>7.6699696874852881E-4</v>
      </c>
      <c r="AQ997" s="13">
        <f t="shared" si="1264"/>
        <v>2.6905251120273144E-4</v>
      </c>
      <c r="AR997" s="13">
        <f t="shared" si="1265"/>
        <v>3.2692664199846554E-3</v>
      </c>
      <c r="AS997" s="13">
        <f t="shared" si="1266"/>
        <v>4.0085803015291969E-3</v>
      </c>
      <c r="AT997" s="13">
        <f t="shared" si="1267"/>
        <v>2.4575415352480405E-3</v>
      </c>
      <c r="AU997" s="13">
        <f t="shared" si="1268"/>
        <v>1.0044304871337014E-3</v>
      </c>
      <c r="AV997" s="13">
        <f t="shared" si="1269"/>
        <v>3.078932509420897E-4</v>
      </c>
      <c r="AW997" s="13">
        <f t="shared" si="1270"/>
        <v>3.6083745111557304E-6</v>
      </c>
      <c r="AX997" s="13">
        <f t="shared" si="1271"/>
        <v>3.4042679882172303E-4</v>
      </c>
      <c r="AY997" s="13">
        <f t="shared" si="1272"/>
        <v>4.7766908520193466E-4</v>
      </c>
      <c r="AZ997" s="13">
        <f t="shared" si="1273"/>
        <v>3.351201429314347E-4</v>
      </c>
      <c r="BA997" s="13">
        <f t="shared" si="1274"/>
        <v>1.5674102103678194E-4</v>
      </c>
      <c r="BB997" s="13">
        <f t="shared" si="1275"/>
        <v>5.498270141436883E-5</v>
      </c>
      <c r="BC997" s="13">
        <f t="shared" si="1276"/>
        <v>1.5429770380848612E-5</v>
      </c>
      <c r="BD997" s="13">
        <f t="shared" si="1277"/>
        <v>7.6454395165154578E-4</v>
      </c>
      <c r="BE997" s="13">
        <f t="shared" si="1278"/>
        <v>9.3743838235675571E-4</v>
      </c>
      <c r="BF997" s="13">
        <f t="shared" si="1279"/>
        <v>5.7471563199036017E-4</v>
      </c>
      <c r="BG997" s="13">
        <f t="shared" si="1280"/>
        <v>2.3489405730233863E-4</v>
      </c>
      <c r="BH997" s="13">
        <f t="shared" si="1281"/>
        <v>7.2003285300685645E-5</v>
      </c>
      <c r="BI997" s="13">
        <f t="shared" si="1282"/>
        <v>1.7657230339953143E-5</v>
      </c>
      <c r="BJ997" s="14">
        <f t="shared" si="1283"/>
        <v>0.32801151467976875</v>
      </c>
      <c r="BK997" s="14">
        <f t="shared" si="1284"/>
        <v>0.26145509338032813</v>
      </c>
      <c r="BL997" s="14">
        <f t="shared" si="1285"/>
        <v>0.37688128629946305</v>
      </c>
      <c r="BM997" s="14">
        <f t="shared" si="1286"/>
        <v>0.48798219064488163</v>
      </c>
      <c r="BN997" s="14">
        <f t="shared" si="1287"/>
        <v>0.5111019983146331</v>
      </c>
    </row>
    <row r="998" spans="1:66" s="15" customFormat="1" x14ac:dyDescent="0.25">
      <c r="A998" s="15" t="s">
        <v>80</v>
      </c>
      <c r="B998" s="15" t="s">
        <v>98</v>
      </c>
      <c r="C998" s="15" t="s">
        <v>94</v>
      </c>
      <c r="D998" s="24" t="s">
        <v>532</v>
      </c>
      <c r="E998" s="15">
        <f>VLOOKUP(A998,home!$A$2:$E$405,3,FALSE)</f>
        <v>1.2518</v>
      </c>
      <c r="F998" s="15">
        <f>VLOOKUP(B998,home!$B$2:$E$405,3,FALSE)</f>
        <v>0.93779999999999997</v>
      </c>
      <c r="G998" s="15">
        <f>VLOOKUP(C998,away!$B$2:$E$405,4,FALSE)</f>
        <v>0.97250000000000003</v>
      </c>
      <c r="H998" s="15">
        <f>VLOOKUP(A998,away!$A$2:$E$405,3,FALSE)</f>
        <v>1.0562</v>
      </c>
      <c r="I998" s="15">
        <f>VLOOKUP(C998,away!$B$2:$E$405,3,FALSE)</f>
        <v>0.94679999999999997</v>
      </c>
      <c r="J998" s="15">
        <f>VLOOKUP(B998,home!$B$2:$E$405,4,FALSE)</f>
        <v>0.65859999999999996</v>
      </c>
      <c r="K998" s="20">
        <f t="shared" si="1232"/>
        <v>1.1416547439</v>
      </c>
      <c r="L998" s="20">
        <f t="shared" si="1233"/>
        <v>0.65860669137599992</v>
      </c>
      <c r="M998" s="21">
        <f t="shared" si="1234"/>
        <v>0.16525567890958717</v>
      </c>
      <c r="N998" s="21">
        <f t="shared" si="1235"/>
        <v>0.18866492978354535</v>
      </c>
      <c r="O998" s="21">
        <f t="shared" si="1236"/>
        <v>0.10883849591773781</v>
      </c>
      <c r="P998" s="21">
        <f t="shared" si="1237"/>
        <v>0.12425598518342613</v>
      </c>
      <c r="Q998" s="21">
        <f t="shared" si="1238"/>
        <v>0.10769510604747251</v>
      </c>
      <c r="R998" s="21">
        <f t="shared" si="1239"/>
        <v>3.584088084536078E-2</v>
      </c>
      <c r="S998" s="21">
        <f t="shared" si="1240"/>
        <v>2.3357063968662359E-2</v>
      </c>
      <c r="T998" s="21">
        <f t="shared" si="1241"/>
        <v>7.0928717471313296E-2</v>
      </c>
      <c r="U998" s="21">
        <f t="shared" si="1242"/>
        <v>4.0917911642660773E-2</v>
      </c>
      <c r="V998" s="21">
        <f t="shared" si="1243"/>
        <v>1.9513567054723307E-3</v>
      </c>
      <c r="W998" s="21">
        <f t="shared" si="1244"/>
        <v>4.0983542904636849E-2</v>
      </c>
      <c r="X998" s="21">
        <f t="shared" si="1245"/>
        <v>2.699203559328921E-2</v>
      </c>
      <c r="Y998" s="21">
        <f t="shared" si="1246"/>
        <v>8.8885676277997133E-3</v>
      </c>
      <c r="Z998" s="21">
        <f t="shared" si="1247"/>
        <v>7.8683479831881745E-3</v>
      </c>
      <c r="AA998" s="21">
        <f t="shared" si="1248"/>
        <v>8.9829368016627748E-3</v>
      </c>
      <c r="AB998" s="21">
        <f t="shared" si="1249"/>
        <v>5.1277062068861021E-3</v>
      </c>
      <c r="AC998" s="21">
        <f t="shared" si="1250"/>
        <v>9.1701746455338725E-5</v>
      </c>
      <c r="AD998" s="21">
        <f t="shared" si="1251"/>
        <v>1.1697264044726968E-2</v>
      </c>
      <c r="AE998" s="21">
        <f t="shared" si="1252"/>
        <v>7.7038963706490739E-3</v>
      </c>
      <c r="AF998" s="21">
        <f t="shared" si="1253"/>
        <v>2.5369188496883795E-3</v>
      </c>
      <c r="AG998" s="21">
        <f t="shared" si="1254"/>
        <v>5.5694390996089067E-4</v>
      </c>
      <c r="AH998" s="21">
        <f t="shared" si="1255"/>
        <v>1.2955366579506459E-3</v>
      </c>
      <c r="AI998" s="21">
        <f t="shared" si="1256"/>
        <v>1.4790555714457062E-3</v>
      </c>
      <c r="AJ998" s="21">
        <f t="shared" si="1257"/>
        <v>8.4428540481635824E-4</v>
      </c>
      <c r="AK998" s="21">
        <f t="shared" si="1258"/>
        <v>3.2129414587137571E-4</v>
      </c>
      <c r="AL998" s="21">
        <f t="shared" si="1259"/>
        <v>2.7580270582006157E-6</v>
      </c>
      <c r="AM998" s="21">
        <f t="shared" si="1260"/>
        <v>2.6708473974626852E-3</v>
      </c>
      <c r="AN998" s="21">
        <f t="shared" si="1261"/>
        <v>1.759037967613099E-3</v>
      </c>
      <c r="AO998" s="21">
        <f t="shared" si="1262"/>
        <v>5.7925708792721305E-4</v>
      </c>
      <c r="AP998" s="21">
        <f t="shared" si="1263"/>
        <v>1.2716753137861288E-4</v>
      </c>
      <c r="AQ998" s="21">
        <f t="shared" si="1264"/>
        <v>2.0938346772930461E-5</v>
      </c>
      <c r="AR998" s="21">
        <f t="shared" si="1265"/>
        <v>1.706498223698391E-4</v>
      </c>
      <c r="AS998" s="21">
        <f t="shared" si="1266"/>
        <v>1.9482317925421911E-4</v>
      </c>
      <c r="AT998" s="21">
        <f t="shared" si="1267"/>
        <v>1.1121040340862969E-4</v>
      </c>
      <c r="AU998" s="21">
        <f t="shared" si="1268"/>
        <v>4.2321294874164932E-5</v>
      </c>
      <c r="AV998" s="21">
        <f t="shared" si="1269"/>
        <v>1.2079076765270294E-5</v>
      </c>
      <c r="AW998" s="21">
        <f t="shared" si="1270"/>
        <v>5.7604570946017271E-8</v>
      </c>
      <c r="AX998" s="21">
        <f t="shared" si="1271"/>
        <v>5.0819760025770753E-4</v>
      </c>
      <c r="AY998" s="21">
        <f t="shared" si="1272"/>
        <v>3.3470234007095169E-4</v>
      </c>
      <c r="AZ998" s="21">
        <f t="shared" si="1273"/>
        <v>1.1021860039496711E-4</v>
      </c>
      <c r="BA998" s="21">
        <f t="shared" si="1274"/>
        <v>2.4196902578074265E-5</v>
      </c>
      <c r="BB998" s="21">
        <f t="shared" si="1275"/>
        <v>3.9840604871232221E-6</v>
      </c>
      <c r="BC998" s="21">
        <f t="shared" si="1276"/>
        <v>5.2478577913321596E-7</v>
      </c>
      <c r="BD998" s="21">
        <f t="shared" si="1277"/>
        <v>1.8731852482483636E-5</v>
      </c>
      <c r="BE998" s="21">
        <f t="shared" si="1278"/>
        <v>2.1385308248662431E-5</v>
      </c>
      <c r="BF998" s="21">
        <f t="shared" si="1279"/>
        <v>1.2207319305924637E-5</v>
      </c>
      <c r="BG998" s="21">
        <f t="shared" si="1280"/>
        <v>4.6455146653036384E-6</v>
      </c>
      <c r="BH998" s="21">
        <f t="shared" si="1281"/>
        <v>1.3258934638752307E-6</v>
      </c>
      <c r="BI998" s="21">
        <f t="shared" si="1282"/>
        <v>3.0274251258783163E-7</v>
      </c>
      <c r="BJ998" s="22">
        <f t="shared" si="1283"/>
        <v>0.4727869952238048</v>
      </c>
      <c r="BK998" s="22">
        <f t="shared" si="1284"/>
        <v>0.31524924688073247</v>
      </c>
      <c r="BL998" s="22">
        <f t="shared" si="1285"/>
        <v>0.20423778560174327</v>
      </c>
      <c r="BM998" s="22">
        <f t="shared" si="1286"/>
        <v>0.26925665426683892</v>
      </c>
      <c r="BN998" s="22">
        <f t="shared" si="1287"/>
        <v>0.73055107668712971</v>
      </c>
    </row>
    <row r="999" spans="1:66" x14ac:dyDescent="0.25">
      <c r="A999" t="s">
        <v>10</v>
      </c>
      <c r="B999" t="s">
        <v>242</v>
      </c>
      <c r="C999" t="s">
        <v>11</v>
      </c>
      <c r="D999" s="25" t="s">
        <v>533</v>
      </c>
      <c r="E999" s="10">
        <f>VLOOKUP(A999,home!$A$2:$E$405,3,FALSE)</f>
        <v>1.5425</v>
      </c>
      <c r="F999" s="10">
        <f>VLOOKUP(B999,home!$B$2:$E$405,3,FALSE)</f>
        <v>0.95340000000000003</v>
      </c>
      <c r="G999" s="10">
        <f>VLOOKUP(C999,away!$B$2:$E$405,4,FALSE)</f>
        <v>0.95340000000000003</v>
      </c>
      <c r="H999" s="10">
        <f>VLOOKUP(A999,away!$A$2:$E$405,3,FALSE)</f>
        <v>1.4443999999999999</v>
      </c>
      <c r="I999" s="10">
        <f>VLOOKUP(C999,away!$B$2:$E$405,3,FALSE)</f>
        <v>0.8145</v>
      </c>
      <c r="J999" s="10">
        <f>VLOOKUP(B999,home!$B$2:$E$405,4,FALSE)</f>
        <v>1.0589</v>
      </c>
      <c r="K999" s="12">
        <f t="shared" ref="K999:K1062" si="1288">E999*F999*G999</f>
        <v>1.4020886313000001</v>
      </c>
      <c r="L999" s="12">
        <f t="shared" ref="L999:L1062" si="1289">H999*I999*J999</f>
        <v>1.2457575178199998</v>
      </c>
      <c r="M999" s="13">
        <f t="shared" ref="M999:M1062" si="1290">_xlfn.POISSON.DIST(0,K999,FALSE) * _xlfn.POISSON.DIST(0,L999,FALSE)</f>
        <v>7.0803549233661708E-2</v>
      </c>
      <c r="N999" s="13">
        <f t="shared" ref="N999:N1062" si="1291">_xlfn.POISSON.DIST(1,K999,FALSE) * _xlfn.POISSON.DIST(0,L999,FALSE)</f>
        <v>9.9272851436206913E-2</v>
      </c>
      <c r="O999" s="13">
        <f t="shared" ref="O999:O1062" si="1292">_xlfn.POISSON.DIST(0,K999,FALSE) * _xlfn.POISSON.DIST(1,L999,FALSE)</f>
        <v>8.8204053746172545E-2</v>
      </c>
      <c r="P999" s="13">
        <f t="shared" ref="P999:P1062" si="1293">_xlfn.POISSON.DIST(1,K999,FALSE) * _xlfn.POISSON.DIST(1,L999,FALSE)</f>
        <v>0.12366990099208271</v>
      </c>
      <c r="Q999" s="13">
        <f t="shared" ref="Q999:Q1062" si="1294">_xlfn.POISSON.DIST(2,K999,FALSE) * _xlfn.POISSON.DIST(0,L999,FALSE)</f>
        <v>6.9594668197719811E-2</v>
      </c>
      <c r="R999" s="13">
        <f t="shared" ref="R999:R1062" si="1295">_xlfn.POISSON.DIST(0,K999,FALSE) * _xlfn.POISSON.DIST(2,L999,FALSE)</f>
        <v>5.4940431528246902E-2</v>
      </c>
      <c r="S999" s="13">
        <f t="shared" ref="S999:S1062" si="1296">_xlfn.POISSON.DIST(2,K999,FALSE) * _xlfn.POISSON.DIST(2,L999,FALSE)</f>
        <v>5.4002393160116825E-2</v>
      </c>
      <c r="T999" s="13">
        <f t="shared" ref="T999:T1062" si="1297">_xlfn.POISSON.DIST(2,K999,FALSE) * _xlfn.POISSON.DIST(1,L999,FALSE)</f>
        <v>8.6698081107497896E-2</v>
      </c>
      <c r="U999" s="13">
        <f t="shared" ref="U999:U1062" si="1298">_xlfn.POISSON.DIST(1,K999,FALSE) * _xlfn.POISSON.DIST(2,L999,FALSE)</f>
        <v>7.7031354444471081E-2</v>
      </c>
      <c r="V999" s="13">
        <f t="shared" ref="V999:V1062" si="1299">_xlfn.POISSON.DIST(3,K999,FALSE) * _xlfn.POISSON.DIST(3,L999,FALSE)</f>
        <v>1.0480439167764938E-2</v>
      </c>
      <c r="W999" s="13">
        <f t="shared" ref="W999:W1062" si="1300">_xlfn.POISSON.DIST(3,K999,FALSE) * _xlfn.POISSON.DIST(0,L999,FALSE)</f>
        <v>3.2525964359706193E-2</v>
      </c>
      <c r="X999" s="13">
        <f t="shared" ref="X999:X1062" si="1301">_xlfn.POISSON.DIST(3,K999,FALSE) * _xlfn.POISSON.DIST(1,L999,FALSE)</f>
        <v>4.0519464625449357E-2</v>
      </c>
      <c r="Y999" s="13">
        <f t="shared" ref="Y999:Y1062" si="1302">_xlfn.POISSON.DIST(3,K999,FALSE) * _xlfn.POISSON.DIST(2,L999,FALSE)</f>
        <v>2.523871383759755E-2</v>
      </c>
      <c r="Z999" s="13">
        <f t="shared" ref="Z999:Z1062" si="1303">_xlfn.POISSON.DIST(0,K999,FALSE) * _xlfn.POISSON.DIST(3,L999,FALSE)</f>
        <v>2.2814151869529512E-2</v>
      </c>
      <c r="AA999" s="13">
        <f t="shared" ref="AA999:AA1062" si="1304">_xlfn.POISSON.DIST(1,K999,FALSE) * _xlfn.POISSON.DIST(3,L999,FALSE)</f>
        <v>3.1987462969018977E-2</v>
      </c>
      <c r="AB999" s="13">
        <f t="shared" ref="AB999:AB1062" si="1305">_xlfn.POISSON.DIST(2,K999,FALSE) * _xlfn.POISSON.DIST(3,L999,FALSE)</f>
        <v>2.2424629086495628E-2</v>
      </c>
      <c r="AC999" s="13">
        <f t="shared" ref="AC999:AC1062" si="1306">_xlfn.POISSON.DIST(4,K999,FALSE) * _xlfn.POISSON.DIST(4,L999,FALSE)</f>
        <v>1.144111849140566E-3</v>
      </c>
      <c r="AD999" s="13">
        <f t="shared" ref="AD999:AD1062" si="1307">_xlfn.POISSON.DIST(4,K999,FALSE) * _xlfn.POISSON.DIST(0,L999,FALSE)</f>
        <v>1.1401071212703265E-2</v>
      </c>
      <c r="AE999" s="13">
        <f t="shared" ref="AE999:AE1062" si="1308">_xlfn.POISSON.DIST(4,K999,FALSE) * _xlfn.POISSON.DIST(1,L999,FALSE)</f>
        <v>1.4202970174426273E-2</v>
      </c>
      <c r="AF999" s="13">
        <f t="shared" ref="AF999:AF1062" si="1309">_xlfn.POISSON.DIST(4,K999,FALSE) * _xlfn.POISSON.DIST(2,L999,FALSE)</f>
        <v>8.8467284350823849E-3</v>
      </c>
      <c r="AG999" s="13">
        <f t="shared" ref="AG999:AG1062" si="1310">_xlfn.POISSON.DIST(4,K999,FALSE) * _xlfn.POISSON.DIST(3,L999,FALSE)</f>
        <v>3.6736261520386154E-3</v>
      </c>
      <c r="AH999" s="13">
        <f t="shared" ref="AH999:AH1062" si="1311">_xlfn.POISSON.DIST(0,K999,FALSE) * _xlfn.POISSON.DIST(4,L999,FALSE)</f>
        <v>7.1052253010384005E-3</v>
      </c>
      <c r="AI999" s="13">
        <f t="shared" ref="AI999:AI1062" si="1312">_xlfn.POISSON.DIST(1,K999,FALSE) * _xlfn.POISSON.DIST(4,L999,FALSE)</f>
        <v>9.9621556174110618E-3</v>
      </c>
      <c r="AJ999" s="13">
        <f t="shared" ref="AJ999:AJ1062" si="1313">_xlfn.POISSON.DIST(2,K999,FALSE) * _xlfn.POISSON.DIST(4,L999,FALSE)</f>
        <v>6.9839125672067435E-3</v>
      </c>
      <c r="AK999" s="13">
        <f t="shared" ref="AK999:AK1062" si="1314">_xlfn.POISSON.DIST(3,K999,FALSE) * _xlfn.POISSON.DIST(4,L999,FALSE)</f>
        <v>3.2640214708245896E-3</v>
      </c>
      <c r="AL999" s="13">
        <f t="shared" ref="AL999:AL1062" si="1315">_xlfn.POISSON.DIST(5,K999,FALSE) * _xlfn.POISSON.DIST(5,L999,FALSE)</f>
        <v>7.993508836125611E-5</v>
      </c>
      <c r="AM999" s="13">
        <f t="shared" ref="AM999:AM1062" si="1316">_xlfn.POISSON.DIST(5,K999,FALSE) * _xlfn.POISSON.DIST(0,L999,FALSE)</f>
        <v>3.1970624663945906E-3</v>
      </c>
      <c r="AN999" s="13">
        <f t="shared" ref="AN999:AN1062" si="1317">_xlfn.POISSON.DIST(5,K999,FALSE) * _xlfn.POISSON.DIST(1,L999,FALSE)</f>
        <v>3.9827646024512111E-3</v>
      </c>
      <c r="AO999" s="13">
        <f t="shared" ref="AO999:AO1062" si="1318">_xlfn.POISSON.DIST(5,K999,FALSE) * _xlfn.POISSON.DIST(2,L999,FALSE)</f>
        <v>2.4807794726054906E-3</v>
      </c>
      <c r="AP999" s="13">
        <f t="shared" ref="AP999:AP1062" si="1319">_xlfn.POISSON.DIST(5,K999,FALSE) * _xlfn.POISSON.DIST(3,L999,FALSE)</f>
        <v>1.0301498926839417E-3</v>
      </c>
      <c r="AQ999" s="13">
        <f t="shared" ref="AQ999:AQ1062" si="1320">_xlfn.POISSON.DIST(5,K999,FALSE) * _xlfn.POISSON.DIST(4,L999,FALSE)</f>
        <v>3.208292433231217E-4</v>
      </c>
      <c r="AR999" s="13">
        <f t="shared" ref="AR999:AR1062" si="1321">_xlfn.POISSON.DIST(0,K999,FALSE) * _xlfn.POISSON.DIST(5,L999,FALSE)</f>
        <v>1.7702775669146903E-3</v>
      </c>
      <c r="AS999" s="13">
        <f t="shared" ref="AS999:AS1062" si="1322">_xlfn.POISSON.DIST(1,K999,FALSE) * _xlfn.POISSON.DIST(5,L999,FALSE)</f>
        <v>2.4820860508165126E-3</v>
      </c>
      <c r="AT999" s="13">
        <f t="shared" ref="AT999:AT1062" si="1323">_xlfn.POISSON.DIST(2,K999,FALSE) * _xlfn.POISSON.DIST(5,L999,FALSE)</f>
        <v>1.7400523168790737E-3</v>
      </c>
      <c r="AU999" s="13">
        <f t="shared" ref="AU999:AU1062" si="1324">_xlfn.POISSON.DIST(3,K999,FALSE) * _xlfn.POISSON.DIST(5,L999,FALSE)</f>
        <v>8.1323585712112444E-4</v>
      </c>
      <c r="AV999" s="13">
        <f t="shared" ref="AV999:AV1062" si="1325">_xlfn.POISSON.DIST(4,K999,FALSE) * _xlfn.POISSON.DIST(5,L999,FALSE)</f>
        <v>2.8505718745876012E-4</v>
      </c>
      <c r="AW999" s="13">
        <f t="shared" ref="AW999:AW1062" si="1326">_xlfn.POISSON.DIST(6,K999,FALSE) * _xlfn.POISSON.DIST(6,L999,FALSE)</f>
        <v>3.8783227090331019E-6</v>
      </c>
      <c r="AX999" s="13">
        <f t="shared" ref="AX999:AX1062" si="1327">_xlfn.POISSON.DIST(6,K999,FALSE) * _xlfn.POISSON.DIST(0,L999,FALSE)</f>
        <v>7.4709415628129835E-4</v>
      </c>
      <c r="AY999" s="13">
        <f t="shared" ref="AY999:AY1062" si="1328">_xlfn.POISSON.DIST(6,K999,FALSE) * _xlfn.POISSON.DIST(1,L999,FALSE)</f>
        <v>9.3069816170681708E-4</v>
      </c>
      <c r="AZ999" s="13">
        <f t="shared" ref="AZ999:AZ1062" si="1329">_xlfn.POISSON.DIST(6,K999,FALSE) * _xlfn.POISSON.DIST(2,L999,FALSE)</f>
        <v>5.7971211588376083E-4</v>
      </c>
      <c r="BA999" s="13">
        <f t="shared" ref="BA999:BA1062" si="1330">_xlfn.POISSON.DIST(6,K999,FALSE) * _xlfn.POISSON.DIST(3,L999,FALSE)</f>
        <v>2.4072690884451139E-4</v>
      </c>
      <c r="BB999" s="13">
        <f t="shared" ref="BB999:BB1062" si="1331">_xlfn.POISSON.DIST(6,K999,FALSE) * _xlfn.POISSON.DIST(4,L999,FALSE)</f>
        <v>7.4971839108654994E-5</v>
      </c>
      <c r="BC999" s="13">
        <f t="shared" ref="BC999:BC1062" si="1332">_xlfn.POISSON.DIST(6,K999,FALSE) * _xlfn.POISSON.DIST(5,L999,FALSE)</f>
        <v>1.8679346438879671E-5</v>
      </c>
      <c r="BD999" s="13">
        <f t="shared" ref="BD999:BD1062" si="1333">_xlfn.POISSON.DIST(0,K999,FALSE) * _xlfn.POISSON.DIST(6,L999,FALSE)</f>
        <v>3.6755609793534587E-4</v>
      </c>
      <c r="BE999" s="13">
        <f t="shared" ref="BE999:BE1062" si="1334">_xlfn.POISSON.DIST(1,K999,FALSE) * _xlfn.POISSON.DIST(6,L999,FALSE)</f>
        <v>5.1534622628013782E-4</v>
      </c>
      <c r="BF999" s="13">
        <f t="shared" ref="BF999:BF1062" si="1335">_xlfn.POISSON.DIST(2,K999,FALSE) * _xlfn.POISSON.DIST(6,L999,FALSE)</f>
        <v>3.6128054252536937E-4</v>
      </c>
      <c r="BG999" s="13">
        <f t="shared" ref="BG999:BG1062" si="1336">_xlfn.POISSON.DIST(3,K999,FALSE) * _xlfn.POISSON.DIST(6,L999,FALSE)</f>
        <v>1.6884911379490549E-4</v>
      </c>
      <c r="BH999" s="13">
        <f t="shared" ref="BH999:BH1062" si="1337">_xlfn.POISSON.DIST(4,K999,FALSE) * _xlfn.POISSON.DIST(6,L999,FALSE)</f>
        <v>5.9185355714229275E-5</v>
      </c>
      <c r="BI999" s="13">
        <f t="shared" ref="BI999:BI1062" si="1338">_xlfn.POISSON.DIST(5,K999,FALSE) * _xlfn.POISSON.DIST(6,L999,FALSE)</f>
        <v>1.6596622877273473E-5</v>
      </c>
      <c r="BJ999" s="14">
        <f t="shared" ref="BJ999:BJ1062" si="1339">SUM(N999,Q999,T999,W999,X999,Y999,AD999,AE999,AF999,AG999,AM999,AN999,AO999,AP999,AQ999,AX999,AY999,AZ999,BA999,BB999,BC999)</f>
        <v>0.40557760774415064</v>
      </c>
      <c r="BK999" s="14">
        <f t="shared" ref="BK999:BK1062" si="1340">SUM(M999,P999,S999,V999,AC999,AL999,AY999)</f>
        <v>0.26111102765283478</v>
      </c>
      <c r="BL999" s="14">
        <f t="shared" ref="BL999:BL1062" si="1341">SUM(O999,R999,U999,AA999,AB999,AH999,AI999,AJ999,AK999,AR999,AS999,AT999,AU999,AV999,BD999,BE999,BF999,BG999,BH999,BI999)</f>
        <v>0.31048276966920341</v>
      </c>
      <c r="BM999" s="14">
        <f t="shared" ref="BM999:BM1062" si="1342">SUM(S999:BI999)</f>
        <v>0.49257328196263001</v>
      </c>
      <c r="BN999" s="14">
        <f t="shared" ref="BN999:BN1062" si="1343">SUM(M999:R999)</f>
        <v>0.5064854551340906</v>
      </c>
    </row>
    <row r="1000" spans="1:66" x14ac:dyDescent="0.25">
      <c r="A1000" t="s">
        <v>13</v>
      </c>
      <c r="B1000" t="s">
        <v>54</v>
      </c>
      <c r="C1000" t="s">
        <v>17</v>
      </c>
      <c r="D1000" s="25" t="s">
        <v>533</v>
      </c>
      <c r="E1000" s="10">
        <f>VLOOKUP(A1000,home!$A$2:$E$405,3,FALSE)</f>
        <v>1.4837</v>
      </c>
      <c r="F1000" s="10">
        <f>VLOOKUP(B1000,home!$B$2:$E$405,3,FALSE)</f>
        <v>0.71360000000000001</v>
      </c>
      <c r="G1000" s="10">
        <f>VLOOKUP(C1000,away!$B$2:$E$405,4,FALSE)</f>
        <v>0.75449999999999995</v>
      </c>
      <c r="H1000" s="10">
        <f>VLOOKUP(A1000,away!$A$2:$E$405,3,FALSE)</f>
        <v>1.2190000000000001</v>
      </c>
      <c r="I1000" s="10">
        <f>VLOOKUP(C1000,away!$B$2:$E$405,3,FALSE)</f>
        <v>1.5479000000000001</v>
      </c>
      <c r="J1000" s="10">
        <f>VLOOKUP(B1000,home!$B$2:$E$405,4,FALSE)</f>
        <v>1.2545999999999999</v>
      </c>
      <c r="K1000" s="12">
        <f t="shared" si="1288"/>
        <v>0.79884069743999997</v>
      </c>
      <c r="L1000" s="12">
        <f t="shared" si="1289"/>
        <v>2.3672923194600002</v>
      </c>
      <c r="M1000" s="13">
        <f t="shared" si="1290"/>
        <v>4.2166339563504726E-2</v>
      </c>
      <c r="N1000" s="13">
        <f t="shared" si="1291"/>
        <v>3.3684188105401983E-2</v>
      </c>
      <c r="O1000" s="13">
        <f t="shared" si="1292"/>
        <v>9.9820051788427067E-2</v>
      </c>
      <c r="P1000" s="13">
        <f t="shared" si="1293"/>
        <v>7.9740319789164002E-2</v>
      </c>
      <c r="Q1000" s="13">
        <f t="shared" si="1294"/>
        <v>1.3454150159409733E-2</v>
      </c>
      <c r="R1000" s="13">
        <f t="shared" si="1295"/>
        <v>0.11815162096342145</v>
      </c>
      <c r="S1000" s="13">
        <f t="shared" si="1296"/>
        <v>3.7699019323825092E-2</v>
      </c>
      <c r="T1000" s="13">
        <f t="shared" si="1297"/>
        <v>3.1849906337232198E-2</v>
      </c>
      <c r="U1000" s="13">
        <f t="shared" si="1298"/>
        <v>9.4384323294086123E-2</v>
      </c>
      <c r="V1000" s="13">
        <f t="shared" si="1299"/>
        <v>7.9213575139117087E-3</v>
      </c>
      <c r="W1000" s="13">
        <f t="shared" si="1300"/>
        <v>3.582574232268453E-3</v>
      </c>
      <c r="X1000" s="13">
        <f t="shared" si="1301"/>
        <v>8.4810004639444148E-3</v>
      </c>
      <c r="Y1000" s="13">
        <f t="shared" si="1302"/>
        <v>1.0038503629816158E-2</v>
      </c>
      <c r="Z1000" s="13">
        <f t="shared" si="1303"/>
        <v>9.3233141612818912E-2</v>
      </c>
      <c r="AA1000" s="13">
        <f t="shared" si="1304"/>
        <v>7.4478427870506556E-2</v>
      </c>
      <c r="AB1000" s="13">
        <f t="shared" si="1305"/>
        <v>2.9748199632155088E-2</v>
      </c>
      <c r="AC1000" s="13">
        <f t="shared" si="1306"/>
        <v>9.3624972528786286E-4</v>
      </c>
      <c r="AD1000" s="13">
        <f t="shared" si="1307"/>
        <v>7.1547652458397581E-4</v>
      </c>
      <c r="AE1000" s="13">
        <f t="shared" si="1308"/>
        <v>1.6937420814015797E-3</v>
      </c>
      <c r="AF1000" s="13">
        <f t="shared" si="1309"/>
        <v>2.0047913102240775E-3</v>
      </c>
      <c r="AG1000" s="13">
        <f t="shared" si="1310"/>
        <v>1.581975690271203E-3</v>
      </c>
      <c r="AH1000" s="13">
        <f t="shared" si="1311"/>
        <v>5.5177525014788197E-2</v>
      </c>
      <c r="AI1000" s="13">
        <f t="shared" si="1312"/>
        <v>4.4078052565826448E-2</v>
      </c>
      <c r="AJ1000" s="13">
        <f t="shared" si="1313"/>
        <v>1.7605671126740888E-2</v>
      </c>
      <c r="AK1000" s="13">
        <f t="shared" si="1314"/>
        <v>4.6880422005949876E-3</v>
      </c>
      <c r="AL1000" s="13">
        <f t="shared" si="1315"/>
        <v>7.0821279029481776E-5</v>
      </c>
      <c r="AM1000" s="13">
        <f t="shared" si="1316"/>
        <v>1.1431035318012215E-4</v>
      </c>
      <c r="AN1000" s="13">
        <f t="shared" si="1317"/>
        <v>2.7060602111806314E-4</v>
      </c>
      <c r="AO1000" s="13">
        <f t="shared" si="1318"/>
        <v>3.2030177769621081E-4</v>
      </c>
      <c r="AP1000" s="13">
        <f t="shared" si="1319"/>
        <v>2.5274931274987475E-4</v>
      </c>
      <c r="AQ1000" s="13">
        <f t="shared" si="1320"/>
        <v>1.4958287670539301E-4</v>
      </c>
      <c r="AR1000" s="13">
        <f t="shared" si="1321"/>
        <v>2.6124266234864014E-2</v>
      </c>
      <c r="AS1000" s="13">
        <f t="shared" si="1322"/>
        <v>2.0869127059167013E-2</v>
      </c>
      <c r="AT1000" s="13">
        <f t="shared" si="1323"/>
        <v>8.3355540074544748E-3</v>
      </c>
      <c r="AU1000" s="13">
        <f t="shared" si="1324"/>
        <v>2.2195932589545732E-3</v>
      </c>
      <c r="AV1000" s="13">
        <f t="shared" si="1325"/>
        <v>4.4327535675409835E-4</v>
      </c>
      <c r="AW1000" s="13">
        <f t="shared" si="1326"/>
        <v>3.7202603731291246E-6</v>
      </c>
      <c r="AX1000" s="13">
        <f t="shared" si="1327"/>
        <v>1.5219293709836906E-5</v>
      </c>
      <c r="AY1000" s="13">
        <f t="shared" si="1328"/>
        <v>3.6028517106902797E-5</v>
      </c>
      <c r="AZ1000" s="13">
        <f t="shared" si="1329"/>
        <v>4.2645015914352114E-5</v>
      </c>
      <c r="BA1000" s="13">
        <f t="shared" si="1330"/>
        <v>3.3651072879098413E-5</v>
      </c>
      <c r="BB1000" s="13">
        <f t="shared" si="1331"/>
        <v>1.99154815920696E-5</v>
      </c>
      <c r="BC1000" s="13">
        <f t="shared" si="1332"/>
        <v>9.4291533222506719E-6</v>
      </c>
      <c r="BD1000" s="13">
        <f t="shared" si="1333"/>
        <v>1.0307295801553628E-2</v>
      </c>
      <c r="BE1000" s="13">
        <f t="shared" si="1334"/>
        <v>8.2338873668334842E-3</v>
      </c>
      <c r="BF1000" s="13">
        <f t="shared" si="1335"/>
        <v>3.288782163381832E-3</v>
      </c>
      <c r="BG1000" s="13">
        <f t="shared" si="1336"/>
        <v>8.7573767904139161E-4</v>
      </c>
      <c r="BH1000" s="13">
        <f t="shared" si="1337"/>
        <v>1.74893724574978E-4</v>
      </c>
      <c r="BI1000" s="13">
        <f t="shared" si="1338"/>
        <v>2.794244498347095E-5</v>
      </c>
      <c r="BJ1000" s="14">
        <f t="shared" si="1339"/>
        <v>0.10835074741052794</v>
      </c>
      <c r="BK1000" s="14">
        <f t="shared" si="1340"/>
        <v>0.1685701357118298</v>
      </c>
      <c r="BL1000" s="14">
        <f t="shared" si="1341"/>
        <v>0.61903226955410984</v>
      </c>
      <c r="BM1000" s="14">
        <f t="shared" si="1342"/>
        <v>0.60213731566322382</v>
      </c>
      <c r="BN1000" s="14">
        <f t="shared" si="1343"/>
        <v>0.38701667036932896</v>
      </c>
    </row>
    <row r="1001" spans="1:66" x14ac:dyDescent="0.25">
      <c r="A1001" t="s">
        <v>16</v>
      </c>
      <c r="B1001" t="s">
        <v>64</v>
      </c>
      <c r="C1001" t="s">
        <v>496</v>
      </c>
      <c r="D1001" s="25" t="s">
        <v>533</v>
      </c>
      <c r="E1001" s="10">
        <f>VLOOKUP(A1001,home!$A$2:$E$405,3,FALSE)</f>
        <v>1.6373</v>
      </c>
      <c r="F1001" s="10">
        <f>VLOOKUP(B1001,home!$B$2:$E$405,3,FALSE)</f>
        <v>0.79039999999999999</v>
      </c>
      <c r="G1001" s="10" t="e">
        <f>VLOOKUP(C1001,away!$B$2:$E$405,4,FALSE)</f>
        <v>#N/A</v>
      </c>
      <c r="H1001" s="10">
        <f>VLOOKUP(A1001,away!$A$2:$E$405,3,FALSE)</f>
        <v>1.3301000000000001</v>
      </c>
      <c r="I1001" s="10" t="e">
        <f>VLOOKUP(C1001,away!$B$2:$E$405,3,FALSE)</f>
        <v>#N/A</v>
      </c>
      <c r="J1001" s="10">
        <f>VLOOKUP(B1001,home!$B$2:$E$405,4,FALSE)</f>
        <v>1.0172000000000001</v>
      </c>
      <c r="K1001" s="12" t="e">
        <f t="shared" si="1288"/>
        <v>#N/A</v>
      </c>
      <c r="L1001" s="12" t="e">
        <f t="shared" si="1289"/>
        <v>#N/A</v>
      </c>
      <c r="M1001" s="13" t="e">
        <f t="shared" si="1290"/>
        <v>#N/A</v>
      </c>
      <c r="N1001" s="13" t="e">
        <f t="shared" si="1291"/>
        <v>#N/A</v>
      </c>
      <c r="O1001" s="13" t="e">
        <f t="shared" si="1292"/>
        <v>#N/A</v>
      </c>
      <c r="P1001" s="13" t="e">
        <f t="shared" si="1293"/>
        <v>#N/A</v>
      </c>
      <c r="Q1001" s="13" t="e">
        <f t="shared" si="1294"/>
        <v>#N/A</v>
      </c>
      <c r="R1001" s="13" t="e">
        <f t="shared" si="1295"/>
        <v>#N/A</v>
      </c>
      <c r="S1001" s="13" t="e">
        <f t="shared" si="1296"/>
        <v>#N/A</v>
      </c>
      <c r="T1001" s="13" t="e">
        <f t="shared" si="1297"/>
        <v>#N/A</v>
      </c>
      <c r="U1001" s="13" t="e">
        <f t="shared" si="1298"/>
        <v>#N/A</v>
      </c>
      <c r="V1001" s="13" t="e">
        <f t="shared" si="1299"/>
        <v>#N/A</v>
      </c>
      <c r="W1001" s="13" t="e">
        <f t="shared" si="1300"/>
        <v>#N/A</v>
      </c>
      <c r="X1001" s="13" t="e">
        <f t="shared" si="1301"/>
        <v>#N/A</v>
      </c>
      <c r="Y1001" s="13" t="e">
        <f t="shared" si="1302"/>
        <v>#N/A</v>
      </c>
      <c r="Z1001" s="13" t="e">
        <f t="shared" si="1303"/>
        <v>#N/A</v>
      </c>
      <c r="AA1001" s="13" t="e">
        <f t="shared" si="1304"/>
        <v>#N/A</v>
      </c>
      <c r="AB1001" s="13" t="e">
        <f t="shared" si="1305"/>
        <v>#N/A</v>
      </c>
      <c r="AC1001" s="13" t="e">
        <f t="shared" si="1306"/>
        <v>#N/A</v>
      </c>
      <c r="AD1001" s="13" t="e">
        <f t="shared" si="1307"/>
        <v>#N/A</v>
      </c>
      <c r="AE1001" s="13" t="e">
        <f t="shared" si="1308"/>
        <v>#N/A</v>
      </c>
      <c r="AF1001" s="13" t="e">
        <f t="shared" si="1309"/>
        <v>#N/A</v>
      </c>
      <c r="AG1001" s="13" t="e">
        <f t="shared" si="1310"/>
        <v>#N/A</v>
      </c>
      <c r="AH1001" s="13" t="e">
        <f t="shared" si="1311"/>
        <v>#N/A</v>
      </c>
      <c r="AI1001" s="13" t="e">
        <f t="shared" si="1312"/>
        <v>#N/A</v>
      </c>
      <c r="AJ1001" s="13" t="e">
        <f t="shared" si="1313"/>
        <v>#N/A</v>
      </c>
      <c r="AK1001" s="13" t="e">
        <f t="shared" si="1314"/>
        <v>#N/A</v>
      </c>
      <c r="AL1001" s="13" t="e">
        <f t="shared" si="1315"/>
        <v>#N/A</v>
      </c>
      <c r="AM1001" s="13" t="e">
        <f t="shared" si="1316"/>
        <v>#N/A</v>
      </c>
      <c r="AN1001" s="13" t="e">
        <f t="shared" si="1317"/>
        <v>#N/A</v>
      </c>
      <c r="AO1001" s="13" t="e">
        <f t="shared" si="1318"/>
        <v>#N/A</v>
      </c>
      <c r="AP1001" s="13" t="e">
        <f t="shared" si="1319"/>
        <v>#N/A</v>
      </c>
      <c r="AQ1001" s="13" t="e">
        <f t="shared" si="1320"/>
        <v>#N/A</v>
      </c>
      <c r="AR1001" s="13" t="e">
        <f t="shared" si="1321"/>
        <v>#N/A</v>
      </c>
      <c r="AS1001" s="13" t="e">
        <f t="shared" si="1322"/>
        <v>#N/A</v>
      </c>
      <c r="AT1001" s="13" t="e">
        <f t="shared" si="1323"/>
        <v>#N/A</v>
      </c>
      <c r="AU1001" s="13" t="e">
        <f t="shared" si="1324"/>
        <v>#N/A</v>
      </c>
      <c r="AV1001" s="13" t="e">
        <f t="shared" si="1325"/>
        <v>#N/A</v>
      </c>
      <c r="AW1001" s="13" t="e">
        <f t="shared" si="1326"/>
        <v>#N/A</v>
      </c>
      <c r="AX1001" s="13" t="e">
        <f t="shared" si="1327"/>
        <v>#N/A</v>
      </c>
      <c r="AY1001" s="13" t="e">
        <f t="shared" si="1328"/>
        <v>#N/A</v>
      </c>
      <c r="AZ1001" s="13" t="e">
        <f t="shared" si="1329"/>
        <v>#N/A</v>
      </c>
      <c r="BA1001" s="13" t="e">
        <f t="shared" si="1330"/>
        <v>#N/A</v>
      </c>
      <c r="BB1001" s="13" t="e">
        <f t="shared" si="1331"/>
        <v>#N/A</v>
      </c>
      <c r="BC1001" s="13" t="e">
        <f t="shared" si="1332"/>
        <v>#N/A</v>
      </c>
      <c r="BD1001" s="13" t="e">
        <f t="shared" si="1333"/>
        <v>#N/A</v>
      </c>
      <c r="BE1001" s="13" t="e">
        <f t="shared" si="1334"/>
        <v>#N/A</v>
      </c>
      <c r="BF1001" s="13" t="e">
        <f t="shared" si="1335"/>
        <v>#N/A</v>
      </c>
      <c r="BG1001" s="13" t="e">
        <f t="shared" si="1336"/>
        <v>#N/A</v>
      </c>
      <c r="BH1001" s="13" t="e">
        <f t="shared" si="1337"/>
        <v>#N/A</v>
      </c>
      <c r="BI1001" s="13" t="e">
        <f t="shared" si="1338"/>
        <v>#N/A</v>
      </c>
      <c r="BJ1001" s="14" t="e">
        <f t="shared" si="1339"/>
        <v>#N/A</v>
      </c>
      <c r="BK1001" s="14" t="e">
        <f t="shared" si="1340"/>
        <v>#N/A</v>
      </c>
      <c r="BL1001" s="14" t="e">
        <f t="shared" si="1341"/>
        <v>#N/A</v>
      </c>
      <c r="BM1001" s="14" t="e">
        <f t="shared" si="1342"/>
        <v>#N/A</v>
      </c>
      <c r="BN1001" s="14" t="e">
        <f t="shared" si="1343"/>
        <v>#N/A</v>
      </c>
    </row>
    <row r="1002" spans="1:66" x14ac:dyDescent="0.25">
      <c r="A1002" t="s">
        <v>16</v>
      </c>
      <c r="B1002" t="s">
        <v>251</v>
      </c>
      <c r="C1002" t="s">
        <v>255</v>
      </c>
      <c r="D1002" s="25" t="s">
        <v>533</v>
      </c>
      <c r="E1002" s="10">
        <f>VLOOKUP(A1002,home!$A$2:$E$405,3,FALSE)</f>
        <v>1.6373</v>
      </c>
      <c r="F1002" s="10">
        <f>VLOOKUP(B1002,home!$B$2:$E$405,3,FALSE)</f>
        <v>0.35680000000000001</v>
      </c>
      <c r="G1002" s="10">
        <f>VLOOKUP(C1002,away!$B$2:$E$405,4,FALSE)</f>
        <v>0.93410000000000004</v>
      </c>
      <c r="H1002" s="10">
        <f>VLOOKUP(A1002,away!$A$2:$E$405,3,FALSE)</f>
        <v>1.3301000000000001</v>
      </c>
      <c r="I1002" s="10">
        <f>VLOOKUP(C1002,away!$B$2:$E$405,3,FALSE)</f>
        <v>1.4152</v>
      </c>
      <c r="J1002" s="10">
        <f>VLOOKUP(B1002,home!$B$2:$E$405,4,FALSE)</f>
        <v>1.3994</v>
      </c>
      <c r="K1002" s="12">
        <f t="shared" si="1288"/>
        <v>0.5456906086240001</v>
      </c>
      <c r="L1002" s="12">
        <f t="shared" si="1289"/>
        <v>2.6341711134880001</v>
      </c>
      <c r="M1002" s="13">
        <f t="shared" si="1290"/>
        <v>4.1591405895327706E-2</v>
      </c>
      <c r="N1002" s="13">
        <f t="shared" si="1291"/>
        <v>2.26960395965492E-2</v>
      </c>
      <c r="O1002" s="13">
        <f t="shared" si="1292"/>
        <v>0.10955887997882675</v>
      </c>
      <c r="P1002" s="13">
        <f t="shared" si="1293"/>
        <v>5.9785251895809743E-2</v>
      </c>
      <c r="Q1002" s="13">
        <f t="shared" si="1294"/>
        <v>6.192507830397668E-3</v>
      </c>
      <c r="R1002" s="13">
        <f t="shared" si="1295"/>
        <v>0.14429841843316213</v>
      </c>
      <c r="S1002" s="13">
        <f t="shared" si="1296"/>
        <v>2.1484464562467158E-2</v>
      </c>
      <c r="T1002" s="13">
        <f t="shared" si="1297"/>
        <v>1.6312125246881786E-2</v>
      </c>
      <c r="U1002" s="13">
        <f t="shared" si="1298"/>
        <v>7.8742291778272869E-2</v>
      </c>
      <c r="V1002" s="13">
        <f t="shared" si="1299"/>
        <v>3.4314090136427018E-3</v>
      </c>
      <c r="W1002" s="13">
        <f t="shared" si="1300"/>
        <v>1.12639778895953E-3</v>
      </c>
      <c r="X1002" s="13">
        <f t="shared" si="1301"/>
        <v>2.967124517973947E-3</v>
      </c>
      <c r="Y1002" s="13">
        <f t="shared" si="1302"/>
        <v>3.9079568476844892E-3</v>
      </c>
      <c r="Z1002" s="13">
        <f t="shared" si="1303"/>
        <v>0.12670224185288004</v>
      </c>
      <c r="AA1002" s="13">
        <f t="shared" si="1304"/>
        <v>6.914022347072335E-2</v>
      </c>
      <c r="AB1002" s="13">
        <f t="shared" si="1305"/>
        <v>1.8864585313069199E-2</v>
      </c>
      <c r="AC1002" s="13">
        <f t="shared" si="1306"/>
        <v>3.0827830867642491E-4</v>
      </c>
      <c r="AD1002" s="13">
        <f t="shared" si="1307"/>
        <v>1.5366617375251346E-4</v>
      </c>
      <c r="AE1002" s="13">
        <f t="shared" si="1308"/>
        <v>4.0478299601909892E-4</v>
      </c>
      <c r="AF1002" s="13">
        <f t="shared" si="1309"/>
        <v>5.3313383767231929E-4</v>
      </c>
      <c r="AG1002" s="13">
        <f t="shared" si="1310"/>
        <v>4.6812191827314139E-4</v>
      </c>
      <c r="AH1002" s="13">
        <f t="shared" si="1311"/>
        <v>8.3438846375756728E-2</v>
      </c>
      <c r="AI1002" s="13">
        <f t="shared" si="1312"/>
        <v>4.5531794861671131E-2</v>
      </c>
      <c r="AJ1002" s="13">
        <f t="shared" si="1313"/>
        <v>1.2423136424904219E-2</v>
      </c>
      <c r="AK1002" s="13">
        <f t="shared" si="1314"/>
        <v>2.2597296255749896E-3</v>
      </c>
      <c r="AL1002" s="13">
        <f t="shared" si="1315"/>
        <v>1.7725292945968634E-5</v>
      </c>
      <c r="AM1002" s="13">
        <f t="shared" si="1316"/>
        <v>1.6770837575986094E-5</v>
      </c>
      <c r="AN1002" s="13">
        <f t="shared" si="1317"/>
        <v>4.4177255891661688E-5</v>
      </c>
      <c r="AO1002" s="13">
        <f t="shared" si="1318"/>
        <v>5.8185225671491395E-5</v>
      </c>
      <c r="AP1002" s="13">
        <f t="shared" si="1319"/>
        <v>5.108994689854102E-5</v>
      </c>
      <c r="AQ1002" s="13">
        <f t="shared" si="1320"/>
        <v>3.3644915577443158E-5</v>
      </c>
      <c r="AR1002" s="13">
        <f t="shared" si="1321"/>
        <v>4.3958439773156242E-2</v>
      </c>
      <c r="AS1002" s="13">
        <f t="shared" si="1322"/>
        <v>2.3987707753975081E-2</v>
      </c>
      <c r="AT1002" s="13">
        <f t="shared" si="1323"/>
        <v>6.544933421880653E-3</v>
      </c>
      <c r="AU1002" s="13">
        <f t="shared" si="1324"/>
        <v>1.1905029007965378E-3</v>
      </c>
      <c r="AV1002" s="13">
        <f t="shared" si="1325"/>
        <v>1.6241156312607507E-4</v>
      </c>
      <c r="AW1002" s="13">
        <f t="shared" si="1326"/>
        <v>7.0775245302726729E-7</v>
      </c>
      <c r="AX1002" s="13">
        <f t="shared" si="1327"/>
        <v>1.5252814273290163E-6</v>
      </c>
      <c r="AY1002" s="13">
        <f t="shared" si="1328"/>
        <v>4.0178522758098405E-6</v>
      </c>
      <c r="AZ1002" s="13">
        <f t="shared" si="1329"/>
        <v>5.2918552016001522E-6</v>
      </c>
      <c r="BA1002" s="13">
        <f t="shared" si="1330"/>
        <v>4.64655070293878E-6</v>
      </c>
      <c r="BB1002" s="13">
        <f t="shared" si="1331"/>
        <v>3.0599524097596746E-6</v>
      </c>
      <c r="BC1002" s="13">
        <f t="shared" si="1332"/>
        <v>1.6120876492873855E-6</v>
      </c>
      <c r="BD1002" s="13">
        <f t="shared" si="1333"/>
        <v>1.9299008707408354E-2</v>
      </c>
      <c r="BE1002" s="13">
        <f t="shared" si="1334"/>
        <v>1.0531287807385542E-2</v>
      </c>
      <c r="BF1002" s="13">
        <f t="shared" si="1335"/>
        <v>2.8734124266033634E-3</v>
      </c>
      <c r="BG1002" s="13">
        <f t="shared" si="1336"/>
        <v>5.2266472530031823E-4</v>
      </c>
      <c r="BH1002" s="13">
        <f t="shared" si="1337"/>
        <v>7.1303308013856599E-5</v>
      </c>
      <c r="BI1002" s="13">
        <f t="shared" si="1338"/>
        <v>7.7819091093971957E-6</v>
      </c>
      <c r="BJ1002" s="14">
        <f t="shared" si="1339"/>
        <v>5.4985878515445556E-2</v>
      </c>
      <c r="BK1002" s="14">
        <f t="shared" si="1340"/>
        <v>0.12662255282114548</v>
      </c>
      <c r="BL1002" s="14">
        <f t="shared" si="1341"/>
        <v>0.67340736055871686</v>
      </c>
      <c r="BM1002" s="14">
        <f t="shared" si="1342"/>
        <v>0.59759222001829193</v>
      </c>
      <c r="BN1002" s="14">
        <f t="shared" si="1343"/>
        <v>0.38412250363007322</v>
      </c>
    </row>
    <row r="1003" spans="1:66" x14ac:dyDescent="0.25">
      <c r="A1003" t="s">
        <v>69</v>
      </c>
      <c r="B1003" t="s">
        <v>325</v>
      </c>
      <c r="C1003" t="s">
        <v>72</v>
      </c>
      <c r="D1003" s="25" t="s">
        <v>533</v>
      </c>
      <c r="E1003" s="10">
        <f>VLOOKUP(A1003,home!$A$2:$E$405,3,FALSE)</f>
        <v>1.3526</v>
      </c>
      <c r="F1003" s="10">
        <f>VLOOKUP(B1003,home!$B$2:$E$405,3,FALSE)</f>
        <v>1.0117</v>
      </c>
      <c r="G1003" s="10">
        <f>VLOOKUP(C1003,away!$B$2:$E$405,4,FALSE)</f>
        <v>1.2841</v>
      </c>
      <c r="H1003" s="10">
        <f>VLOOKUP(A1003,away!$A$2:$E$405,3,FALSE)</f>
        <v>1.3421000000000001</v>
      </c>
      <c r="I1003" s="10">
        <f>VLOOKUP(C1003,away!$B$2:$E$405,3,FALSE)</f>
        <v>1.3332999999999999</v>
      </c>
      <c r="J1003" s="10">
        <f>VLOOKUP(B1003,home!$B$2:$E$405,4,FALSE)</f>
        <v>1.2941</v>
      </c>
      <c r="K1003" s="12">
        <f t="shared" si="1288"/>
        <v>1.7571950818220001</v>
      </c>
      <c r="L1003" s="12">
        <f t="shared" si="1289"/>
        <v>2.315690919613</v>
      </c>
      <c r="M1003" s="13">
        <f t="shared" si="1290"/>
        <v>1.7028174190200147E-2</v>
      </c>
      <c r="N1003" s="13">
        <f t="shared" si="1291"/>
        <v>2.9921823939428015E-2</v>
      </c>
      <c r="O1003" s="13">
        <f t="shared" si="1292"/>
        <v>3.9431988349834926E-2</v>
      </c>
      <c r="P1003" s="13">
        <f t="shared" si="1293"/>
        <v>6.928969599479233E-2</v>
      </c>
      <c r="Q1003" s="13">
        <f t="shared" si="1294"/>
        <v>2.6289240932753352E-2</v>
      </c>
      <c r="R1003" s="13">
        <f t="shared" si="1295"/>
        <v>4.565614868199918E-2</v>
      </c>
      <c r="S1003" s="13">
        <f t="shared" si="1296"/>
        <v>7.048703398004047E-2</v>
      </c>
      <c r="T1003" s="13">
        <f t="shared" si="1297"/>
        <v>6.0877756511495323E-2</v>
      </c>
      <c r="U1003" s="13">
        <f t="shared" si="1298"/>
        <v>8.0226759918942944E-2</v>
      </c>
      <c r="V1003" s="13">
        <f t="shared" si="1299"/>
        <v>3.1868916521644579E-2</v>
      </c>
      <c r="W1003" s="13">
        <f t="shared" si="1300"/>
        <v>1.5398441623955933E-2</v>
      </c>
      <c r="X1003" s="13">
        <f t="shared" si="1301"/>
        <v>3.5658031444785604E-2</v>
      </c>
      <c r="Y1003" s="13">
        <f t="shared" si="1302"/>
        <v>4.128648981398244E-2</v>
      </c>
      <c r="Z1003" s="13">
        <f t="shared" si="1303"/>
        <v>3.5241842975802178E-2</v>
      </c>
      <c r="AA1003" s="13">
        <f t="shared" si="1304"/>
        <v>6.1926793151422785E-2</v>
      </c>
      <c r="AB1003" s="13">
        <f t="shared" si="1305"/>
        <v>5.440872817934423E-2</v>
      </c>
      <c r="AC1003" s="13">
        <f t="shared" si="1306"/>
        <v>8.1049042340186651E-3</v>
      </c>
      <c r="AD1003" s="13">
        <f t="shared" si="1307"/>
        <v>6.7645164723346331E-3</v>
      </c>
      <c r="AE1003" s="13">
        <f t="shared" si="1308"/>
        <v>1.5664529370557873E-2</v>
      </c>
      <c r="AF1003" s="13">
        <f t="shared" si="1309"/>
        <v>1.8137104211706008E-2</v>
      </c>
      <c r="AG1003" s="13">
        <f t="shared" si="1310"/>
        <v>1.3999975843707433E-2</v>
      </c>
      <c r="AH1003" s="13">
        <f t="shared" si="1311"/>
        <v>2.0402303942373079E-2</v>
      </c>
      <c r="AI1003" s="13">
        <f t="shared" si="1312"/>
        <v>3.5850828145375574E-2</v>
      </c>
      <c r="AJ1003" s="13">
        <f t="shared" si="1313"/>
        <v>3.1498449448149855E-2</v>
      </c>
      <c r="AK1003" s="13">
        <f t="shared" si="1314"/>
        <v>1.8449640151769271E-2</v>
      </c>
      <c r="AL1003" s="13">
        <f t="shared" si="1315"/>
        <v>1.319193341973811E-3</v>
      </c>
      <c r="AM1003" s="13">
        <f t="shared" si="1316"/>
        <v>2.3773150152180643E-3</v>
      </c>
      <c r="AN1003" s="13">
        <f t="shared" si="1317"/>
        <v>5.5051267938001115E-3</v>
      </c>
      <c r="AO1003" s="13">
        <f t="shared" si="1318"/>
        <v>6.374086063860575E-3</v>
      </c>
      <c r="AP1003" s="13">
        <f t="shared" si="1319"/>
        <v>4.920137739637901E-3</v>
      </c>
      <c r="AQ1003" s="13">
        <f t="shared" si="1320"/>
        <v>2.84837957173118E-3</v>
      </c>
      <c r="AR1003" s="13">
        <f t="shared" si="1321"/>
        <v>9.4490859957075644E-3</v>
      </c>
      <c r="AS1003" s="13">
        <f t="shared" si="1322"/>
        <v>1.6603887439370465E-2</v>
      </c>
      <c r="AT1003" s="13">
        <f t="shared" si="1323"/>
        <v>1.4588134673793938E-2</v>
      </c>
      <c r="AU1003" s="13">
        <f t="shared" si="1324"/>
        <v>8.5447328339158975E-3</v>
      </c>
      <c r="AV1003" s="13">
        <f t="shared" si="1325"/>
        <v>3.7536906278099937E-3</v>
      </c>
      <c r="AW1003" s="13">
        <f t="shared" si="1326"/>
        <v>1.4910991468011488E-4</v>
      </c>
      <c r="AX1003" s="13">
        <f t="shared" si="1327"/>
        <v>6.9623437544712944E-4</v>
      </c>
      <c r="AY1003" s="13">
        <f t="shared" si="1328"/>
        <v>1.6122636211453459E-3</v>
      </c>
      <c r="AZ1003" s="13">
        <f t="shared" si="1329"/>
        <v>1.8667521137543262E-3</v>
      </c>
      <c r="BA1003" s="13">
        <f t="shared" si="1330"/>
        <v>1.4409403063297555E-3</v>
      </c>
      <c r="BB1003" s="13">
        <f t="shared" si="1331"/>
        <v>8.3419309576804757E-4</v>
      </c>
      <c r="BC1003" s="13">
        <f t="shared" si="1332"/>
        <v>3.863466754147849E-4</v>
      </c>
      <c r="BD1003" s="13">
        <f t="shared" si="1333"/>
        <v>3.6468604398170652E-3</v>
      </c>
      <c r="BE1003" s="13">
        <f t="shared" si="1334"/>
        <v>6.4082452289377619E-3</v>
      </c>
      <c r="BF1003" s="13">
        <f t="shared" si="1335"/>
        <v>5.6302684996993677E-3</v>
      </c>
      <c r="BG1003" s="13">
        <f t="shared" si="1336"/>
        <v>3.2978267056696865E-3</v>
      </c>
      <c r="BH1003" s="13">
        <f t="shared" si="1337"/>
        <v>1.4487312169760053E-3</v>
      </c>
      <c r="BI1003" s="13">
        <f t="shared" si="1338"/>
        <v>5.0914067387044745E-4</v>
      </c>
      <c r="BJ1003" s="14">
        <f t="shared" si="1339"/>
        <v>0.29285968553681374</v>
      </c>
      <c r="BK1003" s="14">
        <f t="shared" si="1340"/>
        <v>0.19971018188381534</v>
      </c>
      <c r="BL1003" s="14">
        <f t="shared" si="1341"/>
        <v>0.46173224430477999</v>
      </c>
      <c r="BM1003" s="14">
        <f t="shared" si="1342"/>
        <v>0.76046372890573821</v>
      </c>
      <c r="BN1003" s="14">
        <f t="shared" si="1343"/>
        <v>0.22761707208900794</v>
      </c>
    </row>
    <row r="1004" spans="1:66" x14ac:dyDescent="0.25">
      <c r="A1004" t="s">
        <v>21</v>
      </c>
      <c r="B1004" t="s">
        <v>270</v>
      </c>
      <c r="C1004" t="s">
        <v>275</v>
      </c>
      <c r="D1004" s="25" t="s">
        <v>533</v>
      </c>
      <c r="E1004" s="10">
        <f>VLOOKUP(A1004,home!$A$2:$E$405,3,FALSE)</f>
        <v>1.3974</v>
      </c>
      <c r="F1004" s="10">
        <f>VLOOKUP(B1004,home!$B$2:$E$405,3,FALSE)</f>
        <v>0.79090000000000005</v>
      </c>
      <c r="G1004" s="10">
        <f>VLOOKUP(C1004,away!$B$2:$E$405,4,FALSE)</f>
        <v>0.8286</v>
      </c>
      <c r="H1004" s="10">
        <f>VLOOKUP(A1004,away!$A$2:$E$405,3,FALSE)</f>
        <v>1.3632</v>
      </c>
      <c r="I1004" s="10">
        <f>VLOOKUP(C1004,away!$B$2:$E$405,3,FALSE)</f>
        <v>0.96519999999999995</v>
      </c>
      <c r="J1004" s="10">
        <f>VLOOKUP(B1004,home!$B$2:$E$405,4,FALSE)</f>
        <v>1.1196999999999999</v>
      </c>
      <c r="K1004" s="12">
        <f t="shared" si="1288"/>
        <v>0.91577175267600008</v>
      </c>
      <c r="L1004" s="12">
        <f t="shared" si="1289"/>
        <v>1.4732571886079997</v>
      </c>
      <c r="M1004" s="13">
        <f t="shared" si="1290"/>
        <v>9.1718704896001174E-2</v>
      </c>
      <c r="N1004" s="13">
        <f t="shared" si="1291"/>
        <v>8.3993399135783811E-2</v>
      </c>
      <c r="O1004" s="13">
        <f t="shared" si="1292"/>
        <v>0.13512524131784948</v>
      </c>
      <c r="P1004" s="13">
        <f t="shared" si="1293"/>
        <v>0.12374387907241446</v>
      </c>
      <c r="Q1004" s="13">
        <f t="shared" si="1294"/>
        <v>3.845939116989578E-2</v>
      </c>
      <c r="R1004" s="13">
        <f t="shared" si="1295"/>
        <v>9.9537116566956241E-2</v>
      </c>
      <c r="S1004" s="13">
        <f t="shared" si="1296"/>
        <v>4.1737799354153178E-2</v>
      </c>
      <c r="T1004" s="13">
        <f t="shared" si="1297"/>
        <v>5.6660574510535994E-2</v>
      </c>
      <c r="U1004" s="13">
        <f t="shared" si="1298"/>
        <v>9.1153279694836831E-2</v>
      </c>
      <c r="V1004" s="13">
        <f t="shared" si="1299"/>
        <v>6.2568083115111302E-3</v>
      </c>
      <c r="W1004" s="13">
        <f t="shared" si="1300"/>
        <v>1.174000801950245E-2</v>
      </c>
      <c r="X1004" s="13">
        <f t="shared" si="1301"/>
        <v>1.729605120904755E-2</v>
      </c>
      <c r="Y1004" s="13">
        <f t="shared" si="1302"/>
        <v>1.2740765889130696E-2</v>
      </c>
      <c r="Z1004" s="13">
        <f t="shared" si="1303"/>
        <v>4.8881257505193565E-2</v>
      </c>
      <c r="AA1004" s="13">
        <f t="shared" si="1304"/>
        <v>4.4764074858537992E-2</v>
      </c>
      <c r="AB1004" s="13">
        <f t="shared" si="1305"/>
        <v>2.0496837645061501E-2</v>
      </c>
      <c r="AC1004" s="13">
        <f t="shared" si="1306"/>
        <v>5.275925804589254E-4</v>
      </c>
      <c r="AD1004" s="13">
        <f t="shared" si="1307"/>
        <v>2.6877919301125128E-3</v>
      </c>
      <c r="AE1004" s="13">
        <f t="shared" si="1308"/>
        <v>3.9598087825208307E-3</v>
      </c>
      <c r="AF1004" s="13">
        <f t="shared" si="1309"/>
        <v>2.9169083771809529E-3</v>
      </c>
      <c r="AG1004" s="13">
        <f t="shared" si="1310"/>
        <v>1.4324520783975778E-3</v>
      </c>
      <c r="AH1004" s="13">
        <f t="shared" si="1311"/>
        <v>1.8003666001931293E-2</v>
      </c>
      <c r="AI1004" s="13">
        <f t="shared" si="1312"/>
        <v>1.6487248769181933E-2</v>
      </c>
      <c r="AJ1004" s="13">
        <f t="shared" si="1313"/>
        <v>7.549278351079481E-3</v>
      </c>
      <c r="AK1004" s="13">
        <f t="shared" si="1314"/>
        <v>2.3044719556690138E-3</v>
      </c>
      <c r="AL1004" s="13">
        <f t="shared" si="1315"/>
        <v>2.8472426665788537E-5</v>
      </c>
      <c r="AM1004" s="13">
        <f t="shared" si="1316"/>
        <v>4.9228078533350916E-4</v>
      </c>
      <c r="AN1004" s="13">
        <f t="shared" si="1317"/>
        <v>7.2525620580618402E-4</v>
      </c>
      <c r="AO1004" s="13">
        <f t="shared" si="1318"/>
        <v>5.3424445939326184E-4</v>
      </c>
      <c r="AP1004" s="13">
        <f t="shared" si="1319"/>
        <v>2.6235983009170586E-4</v>
      </c>
      <c r="AQ1004" s="13">
        <f t="shared" si="1320"/>
        <v>9.6630876421144779E-5</v>
      </c>
      <c r="AR1004" s="13">
        <f t="shared" si="1321"/>
        <v>5.3048060717285394E-3</v>
      </c>
      <c r="AS1004" s="13">
        <f t="shared" si="1322"/>
        <v>4.8579915539131314E-3</v>
      </c>
      <c r="AT1004" s="13">
        <f t="shared" si="1323"/>
        <v>2.2244057199061165E-3</v>
      </c>
      <c r="AU1004" s="13">
        <f t="shared" si="1324"/>
        <v>6.7901597492698142E-4</v>
      </c>
      <c r="AV1004" s="13">
        <f t="shared" si="1325"/>
        <v>1.5545591236347113E-4</v>
      </c>
      <c r="AW1004" s="13">
        <f t="shared" si="1326"/>
        <v>1.0670574309619794E-6</v>
      </c>
      <c r="AX1004" s="13">
        <f t="shared" si="1327"/>
        <v>7.5136139598930892E-5</v>
      </c>
      <c r="AY1004" s="13">
        <f t="shared" si="1328"/>
        <v>1.1069485778837914E-4</v>
      </c>
      <c r="AZ1004" s="13">
        <f t="shared" si="1329"/>
        <v>8.1540997489334914E-5</v>
      </c>
      <c r="BA1004" s="13">
        <f t="shared" si="1330"/>
        <v>4.004362023914317E-5</v>
      </c>
      <c r="BB1004" s="13">
        <f t="shared" si="1331"/>
        <v>1.4748637843801619E-5</v>
      </c>
      <c r="BC1004" s="13">
        <f t="shared" si="1332"/>
        <v>4.3457073451113412E-6</v>
      </c>
      <c r="BD1004" s="13">
        <f t="shared" si="1333"/>
        <v>1.3025572798909077E-3</v>
      </c>
      <c r="BE1004" s="13">
        <f t="shared" si="1334"/>
        <v>1.1928451631665795E-3</v>
      </c>
      <c r="BF1004" s="13">
        <f t="shared" si="1335"/>
        <v>5.4618695287207383E-4</v>
      </c>
      <c r="BG1004" s="13">
        <f t="shared" si="1336"/>
        <v>1.6672752770680767E-4</v>
      </c>
      <c r="BH1004" s="13">
        <f t="shared" si="1337"/>
        <v>3.8171090066849897E-5</v>
      </c>
      <c r="BI1004" s="13">
        <f t="shared" si="1338"/>
        <v>6.9912012104145202E-6</v>
      </c>
      <c r="BJ1004" s="14">
        <f t="shared" si="1339"/>
        <v>0.2343244332194587</v>
      </c>
      <c r="BK1004" s="14">
        <f t="shared" si="1340"/>
        <v>0.26412395149899309</v>
      </c>
      <c r="BL1004" s="14">
        <f t="shared" si="1341"/>
        <v>0.45189636960885576</v>
      </c>
      <c r="BM1004" s="14">
        <f t="shared" si="1342"/>
        <v>0.42653865187324269</v>
      </c>
      <c r="BN1004" s="14">
        <f t="shared" si="1343"/>
        <v>0.57257773215890095</v>
      </c>
    </row>
    <row r="1005" spans="1:66" x14ac:dyDescent="0.25">
      <c r="A1005" t="s">
        <v>175</v>
      </c>
      <c r="B1005" t="s">
        <v>530</v>
      </c>
      <c r="C1005" t="s">
        <v>282</v>
      </c>
      <c r="D1005" s="25" t="s">
        <v>533</v>
      </c>
      <c r="E1005" s="10">
        <f>VLOOKUP(A1005,home!$A$2:$E$405,3,FALSE)</f>
        <v>1.1583000000000001</v>
      </c>
      <c r="F1005" s="10" t="e">
        <f>VLOOKUP(B1005,home!$B$2:$E$405,3,FALSE)</f>
        <v>#N/A</v>
      </c>
      <c r="G1005" s="10">
        <f>VLOOKUP(C1005,away!$B$2:$E$405,4,FALSE)</f>
        <v>0.67149999999999999</v>
      </c>
      <c r="H1005" s="10">
        <f>VLOOKUP(A1005,away!$A$2:$E$405,3,FALSE)</f>
        <v>1.0458000000000001</v>
      </c>
      <c r="I1005" s="10">
        <f>VLOOKUP(C1005,away!$B$2:$E$405,3,FALSE)</f>
        <v>1.1155999999999999</v>
      </c>
      <c r="J1005" s="10" t="e">
        <f>VLOOKUP(B1005,home!$B$2:$E$405,4,FALSE)</f>
        <v>#N/A</v>
      </c>
      <c r="K1005" s="12" t="e">
        <f t="shared" si="1288"/>
        <v>#N/A</v>
      </c>
      <c r="L1005" s="12" t="e">
        <f t="shared" si="1289"/>
        <v>#N/A</v>
      </c>
      <c r="M1005" s="13" t="e">
        <f t="shared" si="1290"/>
        <v>#N/A</v>
      </c>
      <c r="N1005" s="13" t="e">
        <f t="shared" si="1291"/>
        <v>#N/A</v>
      </c>
      <c r="O1005" s="13" t="e">
        <f t="shared" si="1292"/>
        <v>#N/A</v>
      </c>
      <c r="P1005" s="13" t="e">
        <f t="shared" si="1293"/>
        <v>#N/A</v>
      </c>
      <c r="Q1005" s="13" t="e">
        <f t="shared" si="1294"/>
        <v>#N/A</v>
      </c>
      <c r="R1005" s="13" t="e">
        <f t="shared" si="1295"/>
        <v>#N/A</v>
      </c>
      <c r="S1005" s="13" t="e">
        <f t="shared" si="1296"/>
        <v>#N/A</v>
      </c>
      <c r="T1005" s="13" t="e">
        <f t="shared" si="1297"/>
        <v>#N/A</v>
      </c>
      <c r="U1005" s="13" t="e">
        <f t="shared" si="1298"/>
        <v>#N/A</v>
      </c>
      <c r="V1005" s="13" t="e">
        <f t="shared" si="1299"/>
        <v>#N/A</v>
      </c>
      <c r="W1005" s="13" t="e">
        <f t="shared" si="1300"/>
        <v>#N/A</v>
      </c>
      <c r="X1005" s="13" t="e">
        <f t="shared" si="1301"/>
        <v>#N/A</v>
      </c>
      <c r="Y1005" s="13" t="e">
        <f t="shared" si="1302"/>
        <v>#N/A</v>
      </c>
      <c r="Z1005" s="13" t="e">
        <f t="shared" si="1303"/>
        <v>#N/A</v>
      </c>
      <c r="AA1005" s="13" t="e">
        <f t="shared" si="1304"/>
        <v>#N/A</v>
      </c>
      <c r="AB1005" s="13" t="e">
        <f t="shared" si="1305"/>
        <v>#N/A</v>
      </c>
      <c r="AC1005" s="13" t="e">
        <f t="shared" si="1306"/>
        <v>#N/A</v>
      </c>
      <c r="AD1005" s="13" t="e">
        <f t="shared" si="1307"/>
        <v>#N/A</v>
      </c>
      <c r="AE1005" s="13" t="e">
        <f t="shared" si="1308"/>
        <v>#N/A</v>
      </c>
      <c r="AF1005" s="13" t="e">
        <f t="shared" si="1309"/>
        <v>#N/A</v>
      </c>
      <c r="AG1005" s="13" t="e">
        <f t="shared" si="1310"/>
        <v>#N/A</v>
      </c>
      <c r="AH1005" s="13" t="e">
        <f t="shared" si="1311"/>
        <v>#N/A</v>
      </c>
      <c r="AI1005" s="13" t="e">
        <f t="shared" si="1312"/>
        <v>#N/A</v>
      </c>
      <c r="AJ1005" s="13" t="e">
        <f t="shared" si="1313"/>
        <v>#N/A</v>
      </c>
      <c r="AK1005" s="13" t="e">
        <f t="shared" si="1314"/>
        <v>#N/A</v>
      </c>
      <c r="AL1005" s="13" t="e">
        <f t="shared" si="1315"/>
        <v>#N/A</v>
      </c>
      <c r="AM1005" s="13" t="e">
        <f t="shared" si="1316"/>
        <v>#N/A</v>
      </c>
      <c r="AN1005" s="13" t="e">
        <f t="shared" si="1317"/>
        <v>#N/A</v>
      </c>
      <c r="AO1005" s="13" t="e">
        <f t="shared" si="1318"/>
        <v>#N/A</v>
      </c>
      <c r="AP1005" s="13" t="e">
        <f t="shared" si="1319"/>
        <v>#N/A</v>
      </c>
      <c r="AQ1005" s="13" t="e">
        <f t="shared" si="1320"/>
        <v>#N/A</v>
      </c>
      <c r="AR1005" s="13" t="e">
        <f t="shared" si="1321"/>
        <v>#N/A</v>
      </c>
      <c r="AS1005" s="13" t="e">
        <f t="shared" si="1322"/>
        <v>#N/A</v>
      </c>
      <c r="AT1005" s="13" t="e">
        <f t="shared" si="1323"/>
        <v>#N/A</v>
      </c>
      <c r="AU1005" s="13" t="e">
        <f t="shared" si="1324"/>
        <v>#N/A</v>
      </c>
      <c r="AV1005" s="13" t="e">
        <f t="shared" si="1325"/>
        <v>#N/A</v>
      </c>
      <c r="AW1005" s="13" t="e">
        <f t="shared" si="1326"/>
        <v>#N/A</v>
      </c>
      <c r="AX1005" s="13" t="e">
        <f t="shared" si="1327"/>
        <v>#N/A</v>
      </c>
      <c r="AY1005" s="13" t="e">
        <f t="shared" si="1328"/>
        <v>#N/A</v>
      </c>
      <c r="AZ1005" s="13" t="e">
        <f t="shared" si="1329"/>
        <v>#N/A</v>
      </c>
      <c r="BA1005" s="13" t="e">
        <f t="shared" si="1330"/>
        <v>#N/A</v>
      </c>
      <c r="BB1005" s="13" t="e">
        <f t="shared" si="1331"/>
        <v>#N/A</v>
      </c>
      <c r="BC1005" s="13" t="e">
        <f t="shared" si="1332"/>
        <v>#N/A</v>
      </c>
      <c r="BD1005" s="13" t="e">
        <f t="shared" si="1333"/>
        <v>#N/A</v>
      </c>
      <c r="BE1005" s="13" t="e">
        <f t="shared" si="1334"/>
        <v>#N/A</v>
      </c>
      <c r="BF1005" s="13" t="e">
        <f t="shared" si="1335"/>
        <v>#N/A</v>
      </c>
      <c r="BG1005" s="13" t="e">
        <f t="shared" si="1336"/>
        <v>#N/A</v>
      </c>
      <c r="BH1005" s="13" t="e">
        <f t="shared" si="1337"/>
        <v>#N/A</v>
      </c>
      <c r="BI1005" s="13" t="e">
        <f t="shared" si="1338"/>
        <v>#N/A</v>
      </c>
      <c r="BJ1005" s="14" t="e">
        <f t="shared" si="1339"/>
        <v>#N/A</v>
      </c>
      <c r="BK1005" s="14" t="e">
        <f t="shared" si="1340"/>
        <v>#N/A</v>
      </c>
      <c r="BL1005" s="14" t="e">
        <f t="shared" si="1341"/>
        <v>#N/A</v>
      </c>
      <c r="BM1005" s="14" t="e">
        <f t="shared" si="1342"/>
        <v>#N/A</v>
      </c>
      <c r="BN1005" s="14" t="e">
        <f t="shared" si="1343"/>
        <v>#N/A</v>
      </c>
    </row>
    <row r="1006" spans="1:66" x14ac:dyDescent="0.25">
      <c r="A1006" t="s">
        <v>24</v>
      </c>
      <c r="B1006" t="s">
        <v>290</v>
      </c>
      <c r="C1006" t="s">
        <v>182</v>
      </c>
      <c r="D1006" s="25" t="s">
        <v>533</v>
      </c>
      <c r="E1006" s="10">
        <f>VLOOKUP(A1006,home!$A$2:$E$405,3,FALSE)</f>
        <v>1.6263000000000001</v>
      </c>
      <c r="F1006" s="10">
        <f>VLOOKUP(B1006,home!$B$2:$E$405,3,FALSE)</f>
        <v>1.0032000000000001</v>
      </c>
      <c r="G1006" s="10">
        <f>VLOOKUP(C1006,away!$B$2:$E$405,4,FALSE)</f>
        <v>1.0680000000000001</v>
      </c>
      <c r="H1006" s="10">
        <f>VLOOKUP(A1006,away!$A$2:$E$405,3,FALSE)</f>
        <v>1.4262999999999999</v>
      </c>
      <c r="I1006" s="10">
        <f>VLOOKUP(C1006,away!$B$2:$E$405,3,FALSE)</f>
        <v>0.92249999999999999</v>
      </c>
      <c r="J1006" s="10">
        <f>VLOOKUP(B1006,home!$B$2:$E$405,4,FALSE)</f>
        <v>0.99629999999999996</v>
      </c>
      <c r="K1006" s="12">
        <f t="shared" si="1288"/>
        <v>1.7424464428800004</v>
      </c>
      <c r="L1006" s="12">
        <f t="shared" si="1289"/>
        <v>1.3108934315249998</v>
      </c>
      <c r="M1006" s="13">
        <f t="shared" si="1290"/>
        <v>4.7201015376642952E-2</v>
      </c>
      <c r="N1006" s="13">
        <f t="shared" si="1291"/>
        <v>8.2245241343355716E-2</v>
      </c>
      <c r="O1006" s="13">
        <f t="shared" si="1292"/>
        <v>6.1875501018551757E-2</v>
      </c>
      <c r="P1006" s="13">
        <f t="shared" si="1293"/>
        <v>0.10781474665119335</v>
      </c>
      <c r="Q1006" s="13">
        <f t="shared" si="1294"/>
        <v>7.1653964111268661E-2</v>
      </c>
      <c r="R1006" s="13">
        <f t="shared" si="1295"/>
        <v>4.0556093928768966E-2</v>
      </c>
      <c r="S1006" s="13">
        <f t="shared" si="1296"/>
        <v>6.1566575966144711E-2</v>
      </c>
      <c r="T1006" s="13">
        <f t="shared" si="1297"/>
        <v>9.3930710896190164E-2</v>
      </c>
      <c r="U1006" s="13">
        <f t="shared" si="1298"/>
        <v>7.0666821603290672E-2</v>
      </c>
      <c r="V1006" s="13">
        <f t="shared" si="1299"/>
        <v>1.5625334273955276E-2</v>
      </c>
      <c r="W1006" s="13">
        <f t="shared" si="1300"/>
        <v>4.1617731627977085E-2</v>
      </c>
      <c r="X1006" s="13">
        <f t="shared" si="1301"/>
        <v>5.4556411026085404E-2</v>
      </c>
      <c r="Y1006" s="13">
        <f t="shared" si="1302"/>
        <v>3.5758820430836717E-2</v>
      </c>
      <c r="Z1006" s="13">
        <f t="shared" si="1303"/>
        <v>1.7721572379844727E-2</v>
      </c>
      <c r="AA1006" s="13">
        <f t="shared" si="1304"/>
        <v>3.0878890755500904E-2</v>
      </c>
      <c r="AB1006" s="13">
        <f t="shared" si="1305"/>
        <v>2.6902406678501346E-2</v>
      </c>
      <c r="AC1006" s="13">
        <f t="shared" si="1306"/>
        <v>2.2306742803147495E-3</v>
      </c>
      <c r="AD1006" s="13">
        <f t="shared" si="1307"/>
        <v>1.8129167108975788E-2</v>
      </c>
      <c r="AE1006" s="13">
        <f t="shared" si="1308"/>
        <v>2.3765406082175432E-2</v>
      </c>
      <c r="AF1006" s="13">
        <f t="shared" si="1309"/>
        <v>1.5576957365324029E-2</v>
      </c>
      <c r="AG1006" s="13">
        <f t="shared" si="1310"/>
        <v>6.8065770311160796E-3</v>
      </c>
      <c r="AH1006" s="13">
        <f t="shared" si="1311"/>
        <v>5.8077732072583238E-3</v>
      </c>
      <c r="AI1006" s="13">
        <f t="shared" si="1312"/>
        <v>1.0119733766041037E-2</v>
      </c>
      <c r="AJ1006" s="13">
        <f t="shared" si="1313"/>
        <v>8.8165470517654193E-3</v>
      </c>
      <c r="AK1006" s="13">
        <f t="shared" si="1314"/>
        <v>5.1207870162776024E-3</v>
      </c>
      <c r="AL1006" s="13">
        <f t="shared" si="1315"/>
        <v>2.0380882103860574E-4</v>
      </c>
      <c r="AM1006" s="13">
        <f t="shared" si="1316"/>
        <v>6.3178205482823874E-3</v>
      </c>
      <c r="AN1006" s="13">
        <f t="shared" si="1317"/>
        <v>8.2819894582970548E-3</v>
      </c>
      <c r="AO1006" s="13">
        <f t="shared" si="1318"/>
        <v>5.4284027904204502E-3</v>
      </c>
      <c r="AP1006" s="13">
        <f t="shared" si="1319"/>
        <v>2.3720191872113835E-3</v>
      </c>
      <c r="AQ1006" s="13">
        <f t="shared" si="1320"/>
        <v>7.7736609299166736E-4</v>
      </c>
      <c r="AR1006" s="13">
        <f t="shared" si="1321"/>
        <v>1.5226743498363631E-3</v>
      </c>
      <c r="AS1006" s="13">
        <f t="shared" si="1322"/>
        <v>2.6531785045369881E-3</v>
      </c>
      <c r="AT1006" s="13">
        <f t="shared" si="1323"/>
        <v>2.3115107237780775E-3</v>
      </c>
      <c r="AU1006" s="13">
        <f t="shared" si="1324"/>
        <v>1.3425612127753619E-3</v>
      </c>
      <c r="AV1006" s="13">
        <f t="shared" si="1325"/>
        <v>5.8483525238727213E-4</v>
      </c>
      <c r="AW1006" s="13">
        <f t="shared" si="1326"/>
        <v>1.2931452280455487E-5</v>
      </c>
      <c r="AX1006" s="13">
        <f t="shared" si="1327"/>
        <v>1.8347439901848055E-3</v>
      </c>
      <c r="AY1006" s="13">
        <f t="shared" si="1328"/>
        <v>2.4051538452632302E-3</v>
      </c>
      <c r="AZ1006" s="13">
        <f t="shared" si="1329"/>
        <v>1.5764501887813322E-3</v>
      </c>
      <c r="BA1006" s="13">
        <f t="shared" si="1330"/>
        <v>6.8885273253326495E-4</v>
      </c>
      <c r="BB1006" s="13">
        <f t="shared" si="1331"/>
        <v>2.2575313059147598E-4</v>
      </c>
      <c r="BC1006" s="13">
        <f t="shared" si="1332"/>
        <v>5.9187659207714255E-5</v>
      </c>
      <c r="BD1006" s="13">
        <f t="shared" si="1333"/>
        <v>3.3267730059201528E-4</v>
      </c>
      <c r="BE1006" s="13">
        <f t="shared" si="1334"/>
        <v>5.7967237904347764E-4</v>
      </c>
      <c r="BF1006" s="13">
        <f t="shared" si="1335"/>
        <v>5.0502403745004759E-4</v>
      </c>
      <c r="BG1006" s="13">
        <f t="shared" si="1336"/>
        <v>2.9332577920791042E-4</v>
      </c>
      <c r="BH1006" s="13">
        <f t="shared" si="1337"/>
        <v>1.2777611514645695E-4</v>
      </c>
      <c r="BI1006" s="13">
        <f t="shared" si="1338"/>
        <v>4.4528607464393814E-5</v>
      </c>
      <c r="BJ1006" s="14">
        <f t="shared" si="1339"/>
        <v>0.47400872664706983</v>
      </c>
      <c r="BK1006" s="14">
        <f t="shared" si="1340"/>
        <v>0.23704730921455286</v>
      </c>
      <c r="BL1006" s="14">
        <f t="shared" si="1341"/>
        <v>0.27104231928817452</v>
      </c>
      <c r="BM1006" s="14">
        <f t="shared" si="1342"/>
        <v>0.5860811427068775</v>
      </c>
      <c r="BN1006" s="14">
        <f t="shared" si="1343"/>
        <v>0.4113465624297814</v>
      </c>
    </row>
    <row r="1007" spans="1:66" x14ac:dyDescent="0.25">
      <c r="A1007" t="s">
        <v>27</v>
      </c>
      <c r="B1007" t="s">
        <v>525</v>
      </c>
      <c r="C1007" t="s">
        <v>31</v>
      </c>
      <c r="D1007" s="25" t="s">
        <v>533</v>
      </c>
      <c r="E1007" s="10">
        <f>VLOOKUP(A1007,home!$A$2:$E$405,3,FALSE)</f>
        <v>1.3026</v>
      </c>
      <c r="F1007" s="10" t="e">
        <f>VLOOKUP(B1007,home!$B$2:$E$405,3,FALSE)</f>
        <v>#N/A</v>
      </c>
      <c r="G1007" s="10">
        <f>VLOOKUP(C1007,away!$B$2:$E$405,4,FALSE)</f>
        <v>0.84850000000000003</v>
      </c>
      <c r="H1007" s="10">
        <f>VLOOKUP(A1007,away!$A$2:$E$405,3,FALSE)</f>
        <v>1.1000000000000001</v>
      </c>
      <c r="I1007" s="10">
        <f>VLOOKUP(C1007,away!$B$2:$E$405,3,FALSE)</f>
        <v>1.0526</v>
      </c>
      <c r="J1007" s="10" t="e">
        <f>VLOOKUP(B1007,home!$B$2:$E$405,4,FALSE)</f>
        <v>#N/A</v>
      </c>
      <c r="K1007" s="12" t="e">
        <f t="shared" si="1288"/>
        <v>#N/A</v>
      </c>
      <c r="L1007" s="12" t="e">
        <f t="shared" si="1289"/>
        <v>#N/A</v>
      </c>
      <c r="M1007" s="13" t="e">
        <f t="shared" si="1290"/>
        <v>#N/A</v>
      </c>
      <c r="N1007" s="13" t="e">
        <f t="shared" si="1291"/>
        <v>#N/A</v>
      </c>
      <c r="O1007" s="13" t="e">
        <f t="shared" si="1292"/>
        <v>#N/A</v>
      </c>
      <c r="P1007" s="13" t="e">
        <f t="shared" si="1293"/>
        <v>#N/A</v>
      </c>
      <c r="Q1007" s="13" t="e">
        <f t="shared" si="1294"/>
        <v>#N/A</v>
      </c>
      <c r="R1007" s="13" t="e">
        <f t="shared" si="1295"/>
        <v>#N/A</v>
      </c>
      <c r="S1007" s="13" t="e">
        <f t="shared" si="1296"/>
        <v>#N/A</v>
      </c>
      <c r="T1007" s="13" t="e">
        <f t="shared" si="1297"/>
        <v>#N/A</v>
      </c>
      <c r="U1007" s="13" t="e">
        <f t="shared" si="1298"/>
        <v>#N/A</v>
      </c>
      <c r="V1007" s="13" t="e">
        <f t="shared" si="1299"/>
        <v>#N/A</v>
      </c>
      <c r="W1007" s="13" t="e">
        <f t="shared" si="1300"/>
        <v>#N/A</v>
      </c>
      <c r="X1007" s="13" t="e">
        <f t="shared" si="1301"/>
        <v>#N/A</v>
      </c>
      <c r="Y1007" s="13" t="e">
        <f t="shared" si="1302"/>
        <v>#N/A</v>
      </c>
      <c r="Z1007" s="13" t="e">
        <f t="shared" si="1303"/>
        <v>#N/A</v>
      </c>
      <c r="AA1007" s="13" t="e">
        <f t="shared" si="1304"/>
        <v>#N/A</v>
      </c>
      <c r="AB1007" s="13" t="e">
        <f t="shared" si="1305"/>
        <v>#N/A</v>
      </c>
      <c r="AC1007" s="13" t="e">
        <f t="shared" si="1306"/>
        <v>#N/A</v>
      </c>
      <c r="AD1007" s="13" t="e">
        <f t="shared" si="1307"/>
        <v>#N/A</v>
      </c>
      <c r="AE1007" s="13" t="e">
        <f t="shared" si="1308"/>
        <v>#N/A</v>
      </c>
      <c r="AF1007" s="13" t="e">
        <f t="shared" si="1309"/>
        <v>#N/A</v>
      </c>
      <c r="AG1007" s="13" t="e">
        <f t="shared" si="1310"/>
        <v>#N/A</v>
      </c>
      <c r="AH1007" s="13" t="e">
        <f t="shared" si="1311"/>
        <v>#N/A</v>
      </c>
      <c r="AI1007" s="13" t="e">
        <f t="shared" si="1312"/>
        <v>#N/A</v>
      </c>
      <c r="AJ1007" s="13" t="e">
        <f t="shared" si="1313"/>
        <v>#N/A</v>
      </c>
      <c r="AK1007" s="13" t="e">
        <f t="shared" si="1314"/>
        <v>#N/A</v>
      </c>
      <c r="AL1007" s="13" t="e">
        <f t="shared" si="1315"/>
        <v>#N/A</v>
      </c>
      <c r="AM1007" s="13" t="e">
        <f t="shared" si="1316"/>
        <v>#N/A</v>
      </c>
      <c r="AN1007" s="13" t="e">
        <f t="shared" si="1317"/>
        <v>#N/A</v>
      </c>
      <c r="AO1007" s="13" t="e">
        <f t="shared" si="1318"/>
        <v>#N/A</v>
      </c>
      <c r="AP1007" s="13" t="e">
        <f t="shared" si="1319"/>
        <v>#N/A</v>
      </c>
      <c r="AQ1007" s="13" t="e">
        <f t="shared" si="1320"/>
        <v>#N/A</v>
      </c>
      <c r="AR1007" s="13" t="e">
        <f t="shared" si="1321"/>
        <v>#N/A</v>
      </c>
      <c r="AS1007" s="13" t="e">
        <f t="shared" si="1322"/>
        <v>#N/A</v>
      </c>
      <c r="AT1007" s="13" t="e">
        <f t="shared" si="1323"/>
        <v>#N/A</v>
      </c>
      <c r="AU1007" s="13" t="e">
        <f t="shared" si="1324"/>
        <v>#N/A</v>
      </c>
      <c r="AV1007" s="13" t="e">
        <f t="shared" si="1325"/>
        <v>#N/A</v>
      </c>
      <c r="AW1007" s="13" t="e">
        <f t="shared" si="1326"/>
        <v>#N/A</v>
      </c>
      <c r="AX1007" s="13" t="e">
        <f t="shared" si="1327"/>
        <v>#N/A</v>
      </c>
      <c r="AY1007" s="13" t="e">
        <f t="shared" si="1328"/>
        <v>#N/A</v>
      </c>
      <c r="AZ1007" s="13" t="e">
        <f t="shared" si="1329"/>
        <v>#N/A</v>
      </c>
      <c r="BA1007" s="13" t="e">
        <f t="shared" si="1330"/>
        <v>#N/A</v>
      </c>
      <c r="BB1007" s="13" t="e">
        <f t="shared" si="1331"/>
        <v>#N/A</v>
      </c>
      <c r="BC1007" s="13" t="e">
        <f t="shared" si="1332"/>
        <v>#N/A</v>
      </c>
      <c r="BD1007" s="13" t="e">
        <f t="shared" si="1333"/>
        <v>#N/A</v>
      </c>
      <c r="BE1007" s="13" t="e">
        <f t="shared" si="1334"/>
        <v>#N/A</v>
      </c>
      <c r="BF1007" s="13" t="e">
        <f t="shared" si="1335"/>
        <v>#N/A</v>
      </c>
      <c r="BG1007" s="13" t="e">
        <f t="shared" si="1336"/>
        <v>#N/A</v>
      </c>
      <c r="BH1007" s="13" t="e">
        <f t="shared" si="1337"/>
        <v>#N/A</v>
      </c>
      <c r="BI1007" s="13" t="e">
        <f t="shared" si="1338"/>
        <v>#N/A</v>
      </c>
      <c r="BJ1007" s="14" t="e">
        <f t="shared" si="1339"/>
        <v>#N/A</v>
      </c>
      <c r="BK1007" s="14" t="e">
        <f t="shared" si="1340"/>
        <v>#N/A</v>
      </c>
      <c r="BL1007" s="14" t="e">
        <f t="shared" si="1341"/>
        <v>#N/A</v>
      </c>
      <c r="BM1007" s="14" t="e">
        <f t="shared" si="1342"/>
        <v>#N/A</v>
      </c>
      <c r="BN1007" s="14" t="e">
        <f t="shared" si="1343"/>
        <v>#N/A</v>
      </c>
    </row>
    <row r="1008" spans="1:66" x14ac:dyDescent="0.25">
      <c r="A1008" t="s">
        <v>27</v>
      </c>
      <c r="B1008" t="s">
        <v>191</v>
      </c>
      <c r="C1008" t="s">
        <v>288</v>
      </c>
      <c r="D1008" s="25" t="s">
        <v>533</v>
      </c>
      <c r="E1008" s="10">
        <f>VLOOKUP(A1008,home!$A$2:$E$405,3,FALSE)</f>
        <v>1.3026</v>
      </c>
      <c r="F1008" s="10">
        <f>VLOOKUP(B1008,home!$B$2:$E$405,3,FALSE)</f>
        <v>1.4545999999999999</v>
      </c>
      <c r="G1008" s="10">
        <f>VLOOKUP(C1008,away!$B$2:$E$405,4,FALSE)</f>
        <v>1.8447</v>
      </c>
      <c r="H1008" s="10">
        <f>VLOOKUP(A1008,away!$A$2:$E$405,3,FALSE)</f>
        <v>1.1000000000000001</v>
      </c>
      <c r="I1008" s="10">
        <f>VLOOKUP(C1008,away!$B$2:$E$405,3,FALSE)</f>
        <v>0.81179999999999997</v>
      </c>
      <c r="J1008" s="10">
        <f>VLOOKUP(B1008,home!$B$2:$E$405,4,FALSE)</f>
        <v>1.2919</v>
      </c>
      <c r="K1008" s="12">
        <f t="shared" si="1288"/>
        <v>3.495267387612</v>
      </c>
      <c r="L1008" s="12">
        <f t="shared" si="1289"/>
        <v>1.153640862</v>
      </c>
      <c r="M1008" s="13">
        <f t="shared" si="1290"/>
        <v>9.5720465135624381E-3</v>
      </c>
      <c r="N1008" s="13">
        <f t="shared" si="1291"/>
        <v>3.3456862011559937E-2</v>
      </c>
      <c r="O1008" s="13">
        <f t="shared" si="1292"/>
        <v>1.1042703991010264E-2</v>
      </c>
      <c r="P1008" s="13">
        <f t="shared" si="1293"/>
        <v>3.8597203130831058E-2</v>
      </c>
      <c r="Q1008" s="13">
        <f t="shared" si="1294"/>
        <v>5.8470339340420133E-2</v>
      </c>
      <c r="R1008" s="13">
        <f t="shared" si="1295"/>
        <v>6.369657275499963E-3</v>
      </c>
      <c r="S1008" s="13">
        <f t="shared" si="1296"/>
        <v>3.8908714228766204E-2</v>
      </c>
      <c r="T1008" s="13">
        <f t="shared" si="1297"/>
        <v>6.7453772678114782E-2</v>
      </c>
      <c r="U1008" s="13">
        <f t="shared" si="1298"/>
        <v>2.2263655345320526E-2</v>
      </c>
      <c r="V1008" s="13">
        <f t="shared" si="1299"/>
        <v>1.7432328656379479E-2</v>
      </c>
      <c r="W1008" s="13">
        <f t="shared" si="1300"/>
        <v>6.8123156746392494E-2</v>
      </c>
      <c r="X1008" s="13">
        <f t="shared" si="1301"/>
        <v>7.8589657271069341E-2</v>
      </c>
      <c r="Y1008" s="13">
        <f t="shared" si="1302"/>
        <v>4.5332119979240512E-2</v>
      </c>
      <c r="Z1008" s="13">
        <f t="shared" si="1303"/>
        <v>2.4494323033174489E-3</v>
      </c>
      <c r="AA1008" s="13">
        <f t="shared" si="1304"/>
        <v>8.5614208479488241E-3</v>
      </c>
      <c r="AB1008" s="13">
        <f t="shared" si="1305"/>
        <v>1.4962227540728498E-2</v>
      </c>
      <c r="AC1008" s="13">
        <f t="shared" si="1306"/>
        <v>4.3932554629276116E-3</v>
      </c>
      <c r="AD1008" s="13">
        <f t="shared" si="1307"/>
        <v>5.9527162029211517E-2</v>
      </c>
      <c r="AE1008" s="13">
        <f t="shared" si="1308"/>
        <v>6.867296651579323E-2</v>
      </c>
      <c r="AF1008" s="13">
        <f t="shared" si="1309"/>
        <v>3.9611970143688432E-2</v>
      </c>
      <c r="AG1008" s="13">
        <f t="shared" si="1310"/>
        <v>1.5232662460694324E-2</v>
      </c>
      <c r="AH1008" s="13">
        <f t="shared" si="1311"/>
        <v>7.0644129845244704E-4</v>
      </c>
      <c r="AI1008" s="13">
        <f t="shared" si="1312"/>
        <v>2.4692012317431141E-3</v>
      </c>
      <c r="AJ1008" s="13">
        <f t="shared" si="1313"/>
        <v>4.3152592693815432E-3</v>
      </c>
      <c r="AK1008" s="13">
        <f t="shared" si="1314"/>
        <v>5.0276616644532321E-3</v>
      </c>
      <c r="AL1008" s="13">
        <f t="shared" si="1315"/>
        <v>7.0859402226261102E-4</v>
      </c>
      <c r="AM1008" s="13">
        <f t="shared" si="1316"/>
        <v>4.1612669623559667E-2</v>
      </c>
      <c r="AN1008" s="13">
        <f t="shared" si="1317"/>
        <v>4.8006076054644582E-2</v>
      </c>
      <c r="AO1008" s="13">
        <f t="shared" si="1318"/>
        <v>2.7690885480458876E-2</v>
      </c>
      <c r="AP1008" s="13">
        <f t="shared" si="1319"/>
        <v>1.0648445665073286E-2</v>
      </c>
      <c r="AQ1008" s="13">
        <f t="shared" si="1320"/>
        <v>3.0711205090038279E-3</v>
      </c>
      <c r="AR1008" s="13">
        <f t="shared" si="1321"/>
        <v>1.6299590969981608E-4</v>
      </c>
      <c r="AS1008" s="13">
        <f t="shared" si="1322"/>
        <v>5.6971428748791761E-4</v>
      </c>
      <c r="AT1008" s="13">
        <f t="shared" si="1323"/>
        <v>9.9565188465656281E-4</v>
      </c>
      <c r="AU1008" s="13">
        <f t="shared" si="1324"/>
        <v>1.1600231872848366E-3</v>
      </c>
      <c r="AV1008" s="13">
        <f t="shared" si="1325"/>
        <v>1.013647803847604E-3</v>
      </c>
      <c r="AW1008" s="13">
        <f t="shared" si="1326"/>
        <v>7.9368106379722173E-5</v>
      </c>
      <c r="AX1008" s="13">
        <f t="shared" si="1327"/>
        <v>2.424123450778343E-2</v>
      </c>
      <c r="AY1008" s="13">
        <f t="shared" si="1328"/>
        <v>2.796567867350342E-2</v>
      </c>
      <c r="AZ1008" s="13">
        <f t="shared" si="1329"/>
        <v>1.6131174825657756E-2</v>
      </c>
      <c r="BA1008" s="13">
        <f t="shared" si="1330"/>
        <v>6.2031941436481693E-3</v>
      </c>
      <c r="BB1008" s="13">
        <f t="shared" si="1331"/>
        <v>1.7890645597579071E-3</v>
      </c>
      <c r="BC1008" s="13">
        <f t="shared" si="1332"/>
        <v>4.1278759617855256E-4</v>
      </c>
      <c r="BD1008" s="13">
        <f t="shared" si="1333"/>
        <v>3.1339790294761652E-5</v>
      </c>
      <c r="BE1008" s="13">
        <f t="shared" si="1334"/>
        <v>1.0954094695187947E-4</v>
      </c>
      <c r="BF1008" s="13">
        <f t="shared" si="1335"/>
        <v>1.9143744974452019E-4</v>
      </c>
      <c r="BG1008" s="13">
        <f t="shared" si="1336"/>
        <v>2.230416916198776E-4</v>
      </c>
      <c r="BH1008" s="13">
        <f t="shared" si="1337"/>
        <v>1.9489758769919272E-4</v>
      </c>
      <c r="BI1008" s="13">
        <f t="shared" si="1338"/>
        <v>1.3624383644184759E-4</v>
      </c>
      <c r="BJ1008" s="14">
        <f t="shared" si="1339"/>
        <v>0.74224300081545425</v>
      </c>
      <c r="BK1008" s="14">
        <f t="shared" si="1340"/>
        <v>0.13757782068823282</v>
      </c>
      <c r="BL1008" s="14">
        <f t="shared" si="1341"/>
        <v>8.0506762840267254E-2</v>
      </c>
      <c r="BM1008" s="14">
        <f t="shared" si="1342"/>
        <v>0.7773818938172643</v>
      </c>
      <c r="BN1008" s="14">
        <f t="shared" si="1343"/>
        <v>0.1575088122628838</v>
      </c>
    </row>
    <row r="1009" spans="1:66" x14ac:dyDescent="0.25">
      <c r="A1009" t="s">
        <v>196</v>
      </c>
      <c r="B1009" t="s">
        <v>199</v>
      </c>
      <c r="C1009" t="s">
        <v>514</v>
      </c>
      <c r="D1009" s="25" t="s">
        <v>533</v>
      </c>
      <c r="E1009" s="10">
        <f>VLOOKUP(A1009,home!$A$2:$E$405,3,FALSE)</f>
        <v>1.6077999999999999</v>
      </c>
      <c r="F1009" s="10">
        <f>VLOOKUP(B1009,home!$B$2:$E$405,3,FALSE)</f>
        <v>1.0975999999999999</v>
      </c>
      <c r="G1009" s="10" t="e">
        <f>VLOOKUP(C1009,away!$B$2:$E$405,4,FALSE)</f>
        <v>#N/A</v>
      </c>
      <c r="H1009" s="10">
        <f>VLOOKUP(A1009,away!$A$2:$E$405,3,FALSE)</f>
        <v>1.3987000000000001</v>
      </c>
      <c r="I1009" s="10" t="e">
        <f>VLOOKUP(C1009,away!$B$2:$E$405,3,FALSE)</f>
        <v>#N/A</v>
      </c>
      <c r="J1009" s="10">
        <f>VLOOKUP(B1009,home!$B$2:$E$405,4,FALSE)</f>
        <v>1.1355</v>
      </c>
      <c r="K1009" s="12" t="e">
        <f t="shared" si="1288"/>
        <v>#N/A</v>
      </c>
      <c r="L1009" s="12" t="e">
        <f t="shared" si="1289"/>
        <v>#N/A</v>
      </c>
      <c r="M1009" s="13" t="e">
        <f t="shared" si="1290"/>
        <v>#N/A</v>
      </c>
      <c r="N1009" s="13" t="e">
        <f t="shared" si="1291"/>
        <v>#N/A</v>
      </c>
      <c r="O1009" s="13" t="e">
        <f t="shared" si="1292"/>
        <v>#N/A</v>
      </c>
      <c r="P1009" s="13" t="e">
        <f t="shared" si="1293"/>
        <v>#N/A</v>
      </c>
      <c r="Q1009" s="13" t="e">
        <f t="shared" si="1294"/>
        <v>#N/A</v>
      </c>
      <c r="R1009" s="13" t="e">
        <f t="shared" si="1295"/>
        <v>#N/A</v>
      </c>
      <c r="S1009" s="13" t="e">
        <f t="shared" si="1296"/>
        <v>#N/A</v>
      </c>
      <c r="T1009" s="13" t="e">
        <f t="shared" si="1297"/>
        <v>#N/A</v>
      </c>
      <c r="U1009" s="13" t="e">
        <f t="shared" si="1298"/>
        <v>#N/A</v>
      </c>
      <c r="V1009" s="13" t="e">
        <f t="shared" si="1299"/>
        <v>#N/A</v>
      </c>
      <c r="W1009" s="13" t="e">
        <f t="shared" si="1300"/>
        <v>#N/A</v>
      </c>
      <c r="X1009" s="13" t="e">
        <f t="shared" si="1301"/>
        <v>#N/A</v>
      </c>
      <c r="Y1009" s="13" t="e">
        <f t="shared" si="1302"/>
        <v>#N/A</v>
      </c>
      <c r="Z1009" s="13" t="e">
        <f t="shared" si="1303"/>
        <v>#N/A</v>
      </c>
      <c r="AA1009" s="13" t="e">
        <f t="shared" si="1304"/>
        <v>#N/A</v>
      </c>
      <c r="AB1009" s="13" t="e">
        <f t="shared" si="1305"/>
        <v>#N/A</v>
      </c>
      <c r="AC1009" s="13" t="e">
        <f t="shared" si="1306"/>
        <v>#N/A</v>
      </c>
      <c r="AD1009" s="13" t="e">
        <f t="shared" si="1307"/>
        <v>#N/A</v>
      </c>
      <c r="AE1009" s="13" t="e">
        <f t="shared" si="1308"/>
        <v>#N/A</v>
      </c>
      <c r="AF1009" s="13" t="e">
        <f t="shared" si="1309"/>
        <v>#N/A</v>
      </c>
      <c r="AG1009" s="13" t="e">
        <f t="shared" si="1310"/>
        <v>#N/A</v>
      </c>
      <c r="AH1009" s="13" t="e">
        <f t="shared" si="1311"/>
        <v>#N/A</v>
      </c>
      <c r="AI1009" s="13" t="e">
        <f t="shared" si="1312"/>
        <v>#N/A</v>
      </c>
      <c r="AJ1009" s="13" t="e">
        <f t="shared" si="1313"/>
        <v>#N/A</v>
      </c>
      <c r="AK1009" s="13" t="e">
        <f t="shared" si="1314"/>
        <v>#N/A</v>
      </c>
      <c r="AL1009" s="13" t="e">
        <f t="shared" si="1315"/>
        <v>#N/A</v>
      </c>
      <c r="AM1009" s="13" t="e">
        <f t="shared" si="1316"/>
        <v>#N/A</v>
      </c>
      <c r="AN1009" s="13" t="e">
        <f t="shared" si="1317"/>
        <v>#N/A</v>
      </c>
      <c r="AO1009" s="13" t="e">
        <f t="shared" si="1318"/>
        <v>#N/A</v>
      </c>
      <c r="AP1009" s="13" t="e">
        <f t="shared" si="1319"/>
        <v>#N/A</v>
      </c>
      <c r="AQ1009" s="13" t="e">
        <f t="shared" si="1320"/>
        <v>#N/A</v>
      </c>
      <c r="AR1009" s="13" t="e">
        <f t="shared" si="1321"/>
        <v>#N/A</v>
      </c>
      <c r="AS1009" s="13" t="e">
        <f t="shared" si="1322"/>
        <v>#N/A</v>
      </c>
      <c r="AT1009" s="13" t="e">
        <f t="shared" si="1323"/>
        <v>#N/A</v>
      </c>
      <c r="AU1009" s="13" t="e">
        <f t="shared" si="1324"/>
        <v>#N/A</v>
      </c>
      <c r="AV1009" s="13" t="e">
        <f t="shared" si="1325"/>
        <v>#N/A</v>
      </c>
      <c r="AW1009" s="13" t="e">
        <f t="shared" si="1326"/>
        <v>#N/A</v>
      </c>
      <c r="AX1009" s="13" t="e">
        <f t="shared" si="1327"/>
        <v>#N/A</v>
      </c>
      <c r="AY1009" s="13" t="e">
        <f t="shared" si="1328"/>
        <v>#N/A</v>
      </c>
      <c r="AZ1009" s="13" t="e">
        <f t="shared" si="1329"/>
        <v>#N/A</v>
      </c>
      <c r="BA1009" s="13" t="e">
        <f t="shared" si="1330"/>
        <v>#N/A</v>
      </c>
      <c r="BB1009" s="13" t="e">
        <f t="shared" si="1331"/>
        <v>#N/A</v>
      </c>
      <c r="BC1009" s="13" t="e">
        <f t="shared" si="1332"/>
        <v>#N/A</v>
      </c>
      <c r="BD1009" s="13" t="e">
        <f t="shared" si="1333"/>
        <v>#N/A</v>
      </c>
      <c r="BE1009" s="13" t="e">
        <f t="shared" si="1334"/>
        <v>#N/A</v>
      </c>
      <c r="BF1009" s="13" t="e">
        <f t="shared" si="1335"/>
        <v>#N/A</v>
      </c>
      <c r="BG1009" s="13" t="e">
        <f t="shared" si="1336"/>
        <v>#N/A</v>
      </c>
      <c r="BH1009" s="13" t="e">
        <f t="shared" si="1337"/>
        <v>#N/A</v>
      </c>
      <c r="BI1009" s="13" t="e">
        <f t="shared" si="1338"/>
        <v>#N/A</v>
      </c>
      <c r="BJ1009" s="14" t="e">
        <f t="shared" si="1339"/>
        <v>#N/A</v>
      </c>
      <c r="BK1009" s="14" t="e">
        <f t="shared" si="1340"/>
        <v>#N/A</v>
      </c>
      <c r="BL1009" s="14" t="e">
        <f t="shared" si="1341"/>
        <v>#N/A</v>
      </c>
      <c r="BM1009" s="14" t="e">
        <f t="shared" si="1342"/>
        <v>#N/A</v>
      </c>
      <c r="BN1009" s="14" t="e">
        <f t="shared" si="1343"/>
        <v>#N/A</v>
      </c>
    </row>
    <row r="1010" spans="1:66" x14ac:dyDescent="0.25">
      <c r="A1010" t="s">
        <v>32</v>
      </c>
      <c r="B1010" t="s">
        <v>330</v>
      </c>
      <c r="C1010" t="s">
        <v>310</v>
      </c>
      <c r="D1010" s="25" t="s">
        <v>533</v>
      </c>
      <c r="E1010" s="10">
        <f>VLOOKUP(A1010,home!$A$2:$E$405,3,FALSE)</f>
        <v>1.268</v>
      </c>
      <c r="F1010" s="10">
        <f>VLOOKUP(B1010,home!$B$2:$E$405,3,FALSE)</f>
        <v>0.92779999999999996</v>
      </c>
      <c r="G1010" s="10">
        <f>VLOOKUP(C1010,away!$B$2:$E$405,4,FALSE)</f>
        <v>0.92779999999999996</v>
      </c>
      <c r="H1010" s="10">
        <f>VLOOKUP(A1010,away!$A$2:$E$405,3,FALSE)</f>
        <v>1.1471</v>
      </c>
      <c r="I1010" s="10">
        <f>VLOOKUP(C1010,away!$B$2:$E$405,3,FALSE)</f>
        <v>0.92300000000000004</v>
      </c>
      <c r="J1010" s="10">
        <f>VLOOKUP(B1010,home!$B$2:$E$405,4,FALSE)</f>
        <v>0.87180000000000002</v>
      </c>
      <c r="K1010" s="12">
        <f t="shared" si="1288"/>
        <v>1.0915106811199999</v>
      </c>
      <c r="L1010" s="12">
        <f t="shared" si="1289"/>
        <v>0.9230385629400002</v>
      </c>
      <c r="M1010" s="13">
        <f t="shared" si="1290"/>
        <v>0.13338051187580593</v>
      </c>
      <c r="N1010" s="13">
        <f t="shared" si="1291"/>
        <v>0.1455862533656952</v>
      </c>
      <c r="O1010" s="13">
        <f t="shared" si="1292"/>
        <v>0.12311535600604553</v>
      </c>
      <c r="P1010" s="13">
        <f t="shared" si="1293"/>
        <v>0.13438172609049004</v>
      </c>
      <c r="Q1010" s="13">
        <f t="shared" si="1294"/>
        <v>7.9454475286449416E-2</v>
      </c>
      <c r="R1010" s="13">
        <f t="shared" si="1295"/>
        <v>5.6820110641833392E-2</v>
      </c>
      <c r="S1010" s="13">
        <f t="shared" si="1296"/>
        <v>3.3847613967537819E-2</v>
      </c>
      <c r="T1010" s="13">
        <f t="shared" si="1297"/>
        <v>7.3339544687556019E-2</v>
      </c>
      <c r="U1010" s="13">
        <f t="shared" si="1298"/>
        <v>6.2019757667981332E-2</v>
      </c>
      <c r="V1010" s="13">
        <f t="shared" si="1299"/>
        <v>3.7890766008335116E-3</v>
      </c>
      <c r="W1010" s="13">
        <f t="shared" si="1300"/>
        <v>2.8908469479314875E-2</v>
      </c>
      <c r="X1010" s="13">
        <f t="shared" si="1301"/>
        <v>2.6683632124981656E-2</v>
      </c>
      <c r="Y1010" s="13">
        <f t="shared" si="1302"/>
        <v>1.2315010725331345E-2</v>
      </c>
      <c r="Z1010" s="13">
        <f t="shared" si="1303"/>
        <v>1.7482384424309903E-2</v>
      </c>
      <c r="AA1010" s="13">
        <f t="shared" si="1304"/>
        <v>1.9082209330580181E-2</v>
      </c>
      <c r="AB1010" s="13">
        <f t="shared" si="1305"/>
        <v>1.0414217651847996E-2</v>
      </c>
      <c r="AC1010" s="13">
        <f t="shared" si="1306"/>
        <v>2.3859494480685782E-4</v>
      </c>
      <c r="AD1010" s="13">
        <f t="shared" si="1307"/>
        <v>7.8884758028759244E-3</v>
      </c>
      <c r="AE1010" s="13">
        <f t="shared" si="1308"/>
        <v>7.2813673688735562E-3</v>
      </c>
      <c r="AF1010" s="13">
        <f t="shared" si="1309"/>
        <v>3.3604914362016288E-3</v>
      </c>
      <c r="AG1010" s="13">
        <f t="shared" si="1310"/>
        <v>1.0339543953479097E-3</v>
      </c>
      <c r="AH1010" s="13">
        <f t="shared" si="1311"/>
        <v>4.0342287489449138E-3</v>
      </c>
      <c r="AI1010" s="13">
        <f t="shared" si="1312"/>
        <v>4.4034037695547482E-3</v>
      </c>
      <c r="AJ1010" s="13">
        <f t="shared" si="1313"/>
        <v>2.4031811238765387E-3</v>
      </c>
      <c r="AK1010" s="13">
        <f t="shared" si="1314"/>
        <v>8.743659551257362E-4</v>
      </c>
      <c r="AL1010" s="13">
        <f t="shared" si="1315"/>
        <v>9.6154378383148766E-6</v>
      </c>
      <c r="AM1010" s="13">
        <f t="shared" si="1316"/>
        <v>1.7220711193191485E-3</v>
      </c>
      <c r="AN1010" s="13">
        <f t="shared" si="1317"/>
        <v>1.5895380512568242E-3</v>
      </c>
      <c r="AO1010" s="13">
        <f t="shared" si="1318"/>
        <v>7.3360245928527374E-4</v>
      </c>
      <c r="AP1010" s="13">
        <f t="shared" si="1319"/>
        <v>2.2571445326264301E-4</v>
      </c>
      <c r="AQ1010" s="13">
        <f t="shared" si="1320"/>
        <v>5.2085786143584455E-5</v>
      </c>
      <c r="AR1010" s="13">
        <f t="shared" si="1321"/>
        <v>7.4474974139946977E-4</v>
      </c>
      <c r="AS1010" s="13">
        <f t="shared" si="1322"/>
        <v>8.1290229749887905E-4</v>
      </c>
      <c r="AT1010" s="13">
        <f t="shared" si="1323"/>
        <v>4.4364577021350712E-4</v>
      </c>
      <c r="AU1010" s="13">
        <f t="shared" si="1324"/>
        <v>1.6141469894058409E-4</v>
      </c>
      <c r="AV1010" s="13">
        <f t="shared" si="1325"/>
        <v>4.4046466995854149E-5</v>
      </c>
      <c r="AW1010" s="13">
        <f t="shared" si="1326"/>
        <v>2.6910043463381478E-7</v>
      </c>
      <c r="AX1010" s="13">
        <f t="shared" si="1327"/>
        <v>3.1327650339752064E-4</v>
      </c>
      <c r="AY1010" s="13">
        <f t="shared" si="1328"/>
        <v>2.8916629349891548E-4</v>
      </c>
      <c r="AZ1010" s="13">
        <f t="shared" si="1329"/>
        <v>1.3345582000096263E-4</v>
      </c>
      <c r="BA1010" s="13">
        <f t="shared" si="1330"/>
        <v>4.1061622769889293E-5</v>
      </c>
      <c r="BB1010" s="13">
        <f t="shared" si="1331"/>
        <v>9.4753653183757511E-6</v>
      </c>
      <c r="BC1010" s="13">
        <f t="shared" si="1332"/>
        <v>1.7492255173610144E-6</v>
      </c>
      <c r="BD1010" s="13">
        <f t="shared" si="1333"/>
        <v>1.1457212184188386E-4</v>
      </c>
      <c r="BE1010" s="13">
        <f t="shared" si="1334"/>
        <v>1.2505669474899828E-4</v>
      </c>
      <c r="BF1010" s="13">
        <f t="shared" si="1335"/>
        <v>6.8250359032047506E-5</v>
      </c>
      <c r="BG1010" s="13">
        <f t="shared" si="1336"/>
        <v>2.4831998624584914E-5</v>
      </c>
      <c r="BH1010" s="13">
        <f t="shared" si="1337"/>
        <v>6.7760979330728917E-6</v>
      </c>
      <c r="BI1010" s="13">
        <f t="shared" si="1338"/>
        <v>1.479236654052844E-6</v>
      </c>
      <c r="BJ1010" s="14">
        <f t="shared" si="1339"/>
        <v>0.3909628713723981</v>
      </c>
      <c r="BK1010" s="14">
        <f t="shared" si="1340"/>
        <v>0.30593630521081139</v>
      </c>
      <c r="BL1010" s="14">
        <f t="shared" si="1341"/>
        <v>0.28571455637967336</v>
      </c>
      <c r="BM1010" s="14">
        <f t="shared" si="1342"/>
        <v>0.32706878692780905</v>
      </c>
      <c r="BN1010" s="14">
        <f t="shared" si="1343"/>
        <v>0.67273843326631944</v>
      </c>
    </row>
    <row r="1011" spans="1:66" x14ac:dyDescent="0.25">
      <c r="A1011" t="s">
        <v>344</v>
      </c>
      <c r="B1011" t="s">
        <v>376</v>
      </c>
      <c r="C1011" t="s">
        <v>422</v>
      </c>
      <c r="D1011" s="25" t="s">
        <v>533</v>
      </c>
      <c r="E1011" s="10">
        <f>VLOOKUP(A1011,home!$A$2:$E$405,3,FALSE)</f>
        <v>1.3090999999999999</v>
      </c>
      <c r="F1011" s="10">
        <f>VLOOKUP(B1011,home!$B$2:$E$405,3,FALSE)</f>
        <v>1.25</v>
      </c>
      <c r="G1011" s="10">
        <f>VLOOKUP(C1011,away!$B$2:$E$405,4,FALSE)</f>
        <v>0.90280000000000005</v>
      </c>
      <c r="H1011" s="10">
        <f>VLOOKUP(A1011,away!$A$2:$E$405,3,FALSE)</f>
        <v>1.3545</v>
      </c>
      <c r="I1011" s="10">
        <f>VLOOKUP(C1011,away!$B$2:$E$405,3,FALSE)</f>
        <v>1.5437000000000001</v>
      </c>
      <c r="J1011" s="10">
        <f>VLOOKUP(B1011,home!$B$2:$E$405,4,FALSE)</f>
        <v>0.93959999999999999</v>
      </c>
      <c r="K1011" s="12">
        <f t="shared" si="1288"/>
        <v>1.4773193499999999</v>
      </c>
      <c r="L1011" s="12">
        <f t="shared" si="1289"/>
        <v>1.9646487743400001</v>
      </c>
      <c r="M1011" s="13">
        <f t="shared" si="1290"/>
        <v>3.2001640100985877E-2</v>
      </c>
      <c r="N1011" s="13">
        <f t="shared" si="1291"/>
        <v>4.7276642152922384E-2</v>
      </c>
      <c r="O1011" s="13">
        <f t="shared" si="1292"/>
        <v>6.2871983001271683E-2</v>
      </c>
      <c r="P1011" s="13">
        <f t="shared" si="1293"/>
        <v>9.2881997060649715E-2</v>
      </c>
      <c r="Q1011" s="13">
        <f t="shared" si="1294"/>
        <v>3.4921349127768959E-2</v>
      </c>
      <c r="R1011" s="13">
        <f t="shared" si="1295"/>
        <v>6.1760682171886898E-2</v>
      </c>
      <c r="S1011" s="13">
        <f t="shared" si="1296"/>
        <v>6.7395494033669692E-2</v>
      </c>
      <c r="T1011" s="13">
        <f t="shared" si="1297"/>
        <v>6.8608185762170495E-2</v>
      </c>
      <c r="U1011" s="13">
        <f t="shared" si="1298"/>
        <v>9.1240250841728515E-2</v>
      </c>
      <c r="V1011" s="13">
        <f t="shared" si="1299"/>
        <v>2.1734400205678826E-2</v>
      </c>
      <c r="W1011" s="13">
        <f t="shared" si="1300"/>
        <v>1.7196661598186235E-2</v>
      </c>
      <c r="X1011" s="13">
        <f t="shared" si="1301"/>
        <v>3.3785400131616322E-2</v>
      </c>
      <c r="Y1011" s="13">
        <f t="shared" si="1302"/>
        <v>3.3188222479583258E-2</v>
      </c>
      <c r="Z1011" s="13">
        <f t="shared" si="1303"/>
        <v>4.0446016177133289E-2</v>
      </c>
      <c r="AA1011" s="13">
        <f t="shared" si="1304"/>
        <v>5.9751682328892025E-2</v>
      </c>
      <c r="AB1011" s="13">
        <f t="shared" si="1305"/>
        <v>4.4136158249762643E-2</v>
      </c>
      <c r="AC1011" s="13">
        <f t="shared" si="1306"/>
        <v>3.9426387398591757E-3</v>
      </c>
      <c r="AD1011" s="13">
        <f t="shared" si="1307"/>
        <v>6.3512402336006113E-3</v>
      </c>
      <c r="AE1011" s="13">
        <f t="shared" si="1308"/>
        <v>1.2477956340482332E-2</v>
      </c>
      <c r="AF1011" s="13">
        <f t="shared" si="1309"/>
        <v>1.2257400815298329E-2</v>
      </c>
      <c r="AG1011" s="13">
        <f t="shared" si="1310"/>
        <v>8.0271624961233256E-3</v>
      </c>
      <c r="AH1011" s="13">
        <f t="shared" si="1311"/>
        <v>1.986555402733518E-2</v>
      </c>
      <c r="AI1011" s="13">
        <f t="shared" si="1312"/>
        <v>2.9347767363052685E-2</v>
      </c>
      <c r="AJ1011" s="13">
        <f t="shared" si="1313"/>
        <v>2.167801230236811E-2</v>
      </c>
      <c r="AK1011" s="13">
        <f t="shared" si="1314"/>
        <v>1.0675115681275485E-2</v>
      </c>
      <c r="AL1011" s="13">
        <f t="shared" si="1315"/>
        <v>4.5772673986858848E-4</v>
      </c>
      <c r="AM1011" s="13">
        <f t="shared" si="1316"/>
        <v>1.8765620187193406E-3</v>
      </c>
      <c r="AN1011" s="13">
        <f t="shared" si="1317"/>
        <v>3.6867852700499478E-3</v>
      </c>
      <c r="AO1011" s="13">
        <f t="shared" si="1318"/>
        <v>3.6216190810291998E-3</v>
      </c>
      <c r="AP1011" s="13">
        <f t="shared" si="1319"/>
        <v>2.3717364962234579E-3</v>
      </c>
      <c r="AQ1011" s="13">
        <f t="shared" si="1320"/>
        <v>1.1649073000907155E-3</v>
      </c>
      <c r="AR1011" s="13">
        <f t="shared" si="1321"/>
        <v>7.8057672742778209E-3</v>
      </c>
      <c r="AS1011" s="13">
        <f t="shared" si="1322"/>
        <v>1.1531611035887381E-2</v>
      </c>
      <c r="AT1011" s="13">
        <f t="shared" si="1323"/>
        <v>8.5179360599949884E-3</v>
      </c>
      <c r="AU1011" s="13">
        <f t="shared" si="1324"/>
        <v>4.1945705878311187E-3</v>
      </c>
      <c r="AV1011" s="13">
        <f t="shared" si="1325"/>
        <v>1.5491800735859462E-3</v>
      </c>
      <c r="AW1011" s="13">
        <f t="shared" si="1326"/>
        <v>3.6903120497100547E-5</v>
      </c>
      <c r="AX1011" s="13">
        <f t="shared" si="1327"/>
        <v>4.6204689695485688E-4</v>
      </c>
      <c r="AY1011" s="13">
        <f t="shared" si="1328"/>
        <v>9.0775986978995963E-4</v>
      </c>
      <c r="AZ1011" s="13">
        <f t="shared" si="1329"/>
        <v>8.9171465778894153E-4</v>
      </c>
      <c r="BA1011" s="13">
        <f t="shared" si="1330"/>
        <v>5.8396870316201877E-4</v>
      </c>
      <c r="BB1011" s="13">
        <f t="shared" si="1331"/>
        <v>2.8682334923004485E-4</v>
      </c>
      <c r="BC1011" s="13">
        <f t="shared" si="1332"/>
        <v>1.1270142830338026E-4</v>
      </c>
      <c r="BD1011" s="13">
        <f t="shared" si="1333"/>
        <v>2.5559318513655328E-3</v>
      </c>
      <c r="BE1011" s="13">
        <f t="shared" si="1334"/>
        <v>3.7759275813036247E-3</v>
      </c>
      <c r="BF1011" s="13">
        <f t="shared" si="1335"/>
        <v>2.7891254400292721E-3</v>
      </c>
      <c r="BG1011" s="13">
        <f t="shared" si="1336"/>
        <v>1.3734763273775027E-3</v>
      </c>
      <c r="BH1011" s="13">
        <f t="shared" si="1337"/>
        <v>5.0726578880042983E-4</v>
      </c>
      <c r="BI1011" s="13">
        <f t="shared" si="1338"/>
        <v>1.4987871307757766E-4</v>
      </c>
      <c r="BJ1011" s="14">
        <f t="shared" si="1339"/>
        <v>0.29005684620909405</v>
      </c>
      <c r="BK1011" s="14">
        <f t="shared" si="1340"/>
        <v>0.2193216567505018</v>
      </c>
      <c r="BL1011" s="14">
        <f t="shared" si="1341"/>
        <v>0.44607787670110455</v>
      </c>
      <c r="BM1011" s="14">
        <f t="shared" si="1342"/>
        <v>0.66331724547305504</v>
      </c>
      <c r="BN1011" s="14">
        <f t="shared" si="1343"/>
        <v>0.33171429361548549</v>
      </c>
    </row>
    <row r="1012" spans="1:66" x14ac:dyDescent="0.25">
      <c r="A1012" t="s">
        <v>340</v>
      </c>
      <c r="B1012" t="s">
        <v>365</v>
      </c>
      <c r="C1012" t="s">
        <v>361</v>
      </c>
      <c r="D1012" s="25" t="s">
        <v>533</v>
      </c>
      <c r="E1012" s="10">
        <f>VLOOKUP(A1012,home!$A$2:$E$405,3,FALSE)</f>
        <v>1.3684000000000001</v>
      </c>
      <c r="F1012" s="10">
        <f>VLOOKUP(B1012,home!$B$2:$E$405,3,FALSE)</f>
        <v>1.1538999999999999</v>
      </c>
      <c r="G1012" s="10">
        <f>VLOOKUP(C1012,away!$B$2:$E$405,4,FALSE)</f>
        <v>1.0769</v>
      </c>
      <c r="H1012" s="10">
        <f>VLOOKUP(A1012,away!$A$2:$E$405,3,FALSE)</f>
        <v>1.1395</v>
      </c>
      <c r="I1012" s="10">
        <f>VLOOKUP(C1012,away!$B$2:$E$405,3,FALSE)</f>
        <v>0.87760000000000005</v>
      </c>
      <c r="J1012" s="10">
        <f>VLOOKUP(B1012,home!$B$2:$E$405,4,FALSE)</f>
        <v>1.3855999999999999</v>
      </c>
      <c r="K1012" s="12">
        <f t="shared" si="1288"/>
        <v>1.7004216108439998</v>
      </c>
      <c r="L1012" s="12">
        <f t="shared" si="1289"/>
        <v>1.38563491712</v>
      </c>
      <c r="M1012" s="13">
        <f t="shared" si="1290"/>
        <v>4.5681744354727542E-2</v>
      </c>
      <c r="N1012" s="13">
        <f t="shared" si="1291"/>
        <v>7.7678225321829594E-2</v>
      </c>
      <c r="O1012" s="13">
        <f t="shared" si="1292"/>
        <v>6.3298220052859927E-2</v>
      </c>
      <c r="P1012" s="13">
        <f t="shared" si="1293"/>
        <v>0.10763366130584204</v>
      </c>
      <c r="Q1012" s="13">
        <f t="shared" si="1294"/>
        <v>6.6042866514624335E-2</v>
      </c>
      <c r="R1012" s="13">
        <f t="shared" si="1295"/>
        <v>4.3854111948394045E-2</v>
      </c>
      <c r="S1012" s="13">
        <f t="shared" si="1296"/>
        <v>6.3400627590646103E-2</v>
      </c>
      <c r="T1012" s="13">
        <f t="shared" si="1297"/>
        <v>9.1511301869358713E-2</v>
      </c>
      <c r="U1012" s="13">
        <f t="shared" si="1298"/>
        <v>7.4570479681421303E-2</v>
      </c>
      <c r="V1012" s="13">
        <f t="shared" si="1299"/>
        <v>1.6598027585713281E-2</v>
      </c>
      <c r="W1012" s="13">
        <f t="shared" si="1300"/>
        <v>3.7433572487850938E-2</v>
      </c>
      <c r="X1012" s="13">
        <f t="shared" si="1301"/>
        <v>5.1869265111708841E-2</v>
      </c>
      <c r="Y1012" s="13">
        <f t="shared" si="1302"/>
        <v>3.5935932432069002E-2</v>
      </c>
      <c r="Z1012" s="13">
        <f t="shared" si="1303"/>
        <v>2.0255262924994726E-2</v>
      </c>
      <c r="AA1012" s="13">
        <f t="shared" si="1304"/>
        <v>3.4442486810988278E-2</v>
      </c>
      <c r="AB1012" s="13">
        <f t="shared" si="1305"/>
        <v>2.928337445230696E-2</v>
      </c>
      <c r="AC1012" s="13">
        <f t="shared" si="1306"/>
        <v>2.4442292330623351E-3</v>
      </c>
      <c r="AD1012" s="13">
        <f t="shared" si="1307"/>
        <v>1.5913213907359277E-2</v>
      </c>
      <c r="AE1012" s="13">
        <f t="shared" si="1308"/>
        <v>2.2049904833636603E-2</v>
      </c>
      <c r="AF1012" s="13">
        <f t="shared" si="1309"/>
        <v>1.5276559028329972E-2</v>
      </c>
      <c r="AG1012" s="13">
        <f t="shared" si="1310"/>
        <v>7.0559112010329288E-3</v>
      </c>
      <c r="AH1012" s="13">
        <f t="shared" si="1311"/>
        <v>7.0165998910797179E-3</v>
      </c>
      <c r="AI1012" s="13">
        <f t="shared" si="1312"/>
        <v>1.1931178089437607E-2</v>
      </c>
      <c r="AJ1012" s="13">
        <f t="shared" si="1313"/>
        <v>1.0144016533054068E-2</v>
      </c>
      <c r="AK1012" s="13">
        <f t="shared" si="1314"/>
        <v>5.7497016445213238E-3</v>
      </c>
      <c r="AL1012" s="13">
        <f t="shared" si="1315"/>
        <v>2.3036015383510057E-4</v>
      </c>
      <c r="AM1012" s="13">
        <f t="shared" si="1316"/>
        <v>5.411834565211401E-3</v>
      </c>
      <c r="AN1012" s="13">
        <f t="shared" si="1317"/>
        <v>7.4988269392338505E-3</v>
      </c>
      <c r="AO1012" s="13">
        <f t="shared" si="1318"/>
        <v>5.1953182222212613E-3</v>
      </c>
      <c r="AP1012" s="13">
        <f t="shared" si="1319"/>
        <v>2.3996047780865276E-3</v>
      </c>
      <c r="AQ1012" s="13">
        <f t="shared" si="1320"/>
        <v>8.3124404195117016E-4</v>
      </c>
      <c r="AR1012" s="13">
        <f t="shared" si="1321"/>
        <v>1.9444891617080881E-3</v>
      </c>
      <c r="AS1012" s="13">
        <f t="shared" si="1322"/>
        <v>3.3064513926203657E-3</v>
      </c>
      <c r="AT1012" s="13">
        <f t="shared" si="1323"/>
        <v>2.8111807016084553E-3</v>
      </c>
      <c r="AU1012" s="13">
        <f t="shared" si="1324"/>
        <v>1.5933974723342055E-3</v>
      </c>
      <c r="AV1012" s="13">
        <f t="shared" si="1325"/>
        <v>6.7736187415532161E-4</v>
      </c>
      <c r="AW1012" s="13">
        <f t="shared" si="1326"/>
        <v>1.5076838878832589E-5</v>
      </c>
      <c r="AX1012" s="13">
        <f t="shared" si="1327"/>
        <v>1.5337334081663341E-3</v>
      </c>
      <c r="AY1012" s="13">
        <f t="shared" si="1328"/>
        <v>2.1251945639087335E-3</v>
      </c>
      <c r="AZ1012" s="13">
        <f t="shared" si="1329"/>
        <v>1.4723718967127764E-3</v>
      </c>
      <c r="BA1012" s="13">
        <f t="shared" si="1330"/>
        <v>6.8005663702380833E-4</v>
      </c>
      <c r="BB1012" s="13">
        <f t="shared" si="1331"/>
        <v>2.3557755546984758E-4</v>
      </c>
      <c r="BC1012" s="13">
        <f t="shared" si="1332"/>
        <v>6.5284897309758852E-5</v>
      </c>
      <c r="BD1012" s="13">
        <f t="shared" si="1333"/>
        <v>4.4905867973735468E-4</v>
      </c>
      <c r="BE1012" s="13">
        <f t="shared" si="1334"/>
        <v>7.6358908356247244E-4</v>
      </c>
      <c r="BF1012" s="13">
        <f t="shared" si="1335"/>
        <v>6.4921168974709658E-4</v>
      </c>
      <c r="BG1012" s="13">
        <f t="shared" si="1336"/>
        <v>3.6797786241950448E-4</v>
      </c>
      <c r="BH1012" s="13">
        <f t="shared" si="1337"/>
        <v>1.5642937739257634E-4</v>
      </c>
      <c r="BI1012" s="13">
        <f t="shared" si="1338"/>
        <v>5.3199178777841737E-5</v>
      </c>
      <c r="BJ1012" s="14">
        <f t="shared" si="1339"/>
        <v>0.44821580021309571</v>
      </c>
      <c r="BK1012" s="14">
        <f t="shared" si="1340"/>
        <v>0.23811384478773512</v>
      </c>
      <c r="BL1012" s="14">
        <f t="shared" si="1341"/>
        <v>0.29306251557812657</v>
      </c>
      <c r="BM1012" s="14">
        <f t="shared" si="1342"/>
        <v>0.59334847628064458</v>
      </c>
      <c r="BN1012" s="14">
        <f t="shared" si="1343"/>
        <v>0.4041888294982775</v>
      </c>
    </row>
    <row r="1013" spans="1:66" x14ac:dyDescent="0.25">
      <c r="A1013" t="s">
        <v>342</v>
      </c>
      <c r="B1013" t="s">
        <v>346</v>
      </c>
      <c r="C1013" t="s">
        <v>348</v>
      </c>
      <c r="D1013" s="25" t="s">
        <v>533</v>
      </c>
      <c r="E1013" s="10">
        <f>VLOOKUP(A1013,home!$A$2:$E$405,3,FALSE)</f>
        <v>1.1741999999999999</v>
      </c>
      <c r="F1013" s="10">
        <f>VLOOKUP(B1013,home!$B$2:$E$405,3,FALSE)</f>
        <v>0.80910000000000004</v>
      </c>
      <c r="G1013" s="10">
        <f>VLOOKUP(C1013,away!$B$2:$E$405,4,FALSE)</f>
        <v>0.93679999999999997</v>
      </c>
      <c r="H1013" s="10">
        <f>VLOOKUP(A1013,away!$A$2:$E$405,3,FALSE)</f>
        <v>0.85970000000000002</v>
      </c>
      <c r="I1013" s="10">
        <f>VLOOKUP(C1013,away!$B$2:$E$405,3,FALSE)</f>
        <v>1.454</v>
      </c>
      <c r="J1013" s="10">
        <f>VLOOKUP(B1013,home!$B$2:$E$405,4,FALSE)</f>
        <v>1.1632</v>
      </c>
      <c r="K1013" s="12">
        <f t="shared" si="1288"/>
        <v>0.89000236209600003</v>
      </c>
      <c r="L1013" s="12">
        <f t="shared" si="1289"/>
        <v>1.45400442016</v>
      </c>
      <c r="M1013" s="13">
        <f t="shared" si="1290"/>
        <v>9.5942446563768255E-2</v>
      </c>
      <c r="N1013" s="13">
        <f t="shared" si="1291"/>
        <v>8.5389004067023003E-2</v>
      </c>
      <c r="O1013" s="13">
        <f t="shared" si="1292"/>
        <v>0.13950074138468363</v>
      </c>
      <c r="P1013" s="13">
        <f t="shared" si="1293"/>
        <v>0.12415598934651166</v>
      </c>
      <c r="Q1013" s="13">
        <f t="shared" si="1294"/>
        <v>3.799820765833771E-2</v>
      </c>
      <c r="R1013" s="13">
        <f t="shared" si="1295"/>
        <v>0.10141734729446354</v>
      </c>
      <c r="S1013" s="13">
        <f t="shared" si="1296"/>
        <v>4.0166553602439446E-2</v>
      </c>
      <c r="T1013" s="13">
        <f t="shared" si="1297"/>
        <v>5.5249561893380587E-2</v>
      </c>
      <c r="U1013" s="13">
        <f t="shared" si="1298"/>
        <v>9.0261678649582927E-2</v>
      </c>
      <c r="V1013" s="13">
        <f t="shared" si="1299"/>
        <v>5.7753584799588994E-3</v>
      </c>
      <c r="W1013" s="13">
        <f t="shared" si="1300"/>
        <v>1.1272831523778297E-2</v>
      </c>
      <c r="X1013" s="13">
        <f t="shared" si="1301"/>
        <v>1.6390746863292633E-2</v>
      </c>
      <c r="Y1013" s="13">
        <f t="shared" si="1302"/>
        <v>1.1916109194475572E-2</v>
      </c>
      <c r="Z1013" s="13">
        <f t="shared" si="1303"/>
        <v>4.9153757082350598E-2</v>
      </c>
      <c r="AA1013" s="13">
        <f t="shared" si="1304"/>
        <v>4.3746959909185021E-2</v>
      </c>
      <c r="AB1013" s="13">
        <f t="shared" si="1305"/>
        <v>1.9467448826846839E-2</v>
      </c>
      <c r="AC1013" s="13">
        <f t="shared" si="1306"/>
        <v>4.6710643437253155E-4</v>
      </c>
      <c r="AD1013" s="13">
        <f t="shared" si="1307"/>
        <v>2.5082116709182331E-3</v>
      </c>
      <c r="AE1013" s="13">
        <f t="shared" si="1308"/>
        <v>3.6469508562120101E-3</v>
      </c>
      <c r="AF1013" s="13">
        <f t="shared" si="1309"/>
        <v>2.6513413325192801E-3</v>
      </c>
      <c r="AG1013" s="13">
        <f t="shared" si="1310"/>
        <v>1.2850206722786457E-3</v>
      </c>
      <c r="AH1013" s="13">
        <f t="shared" si="1311"/>
        <v>1.7867445016302174E-2</v>
      </c>
      <c r="AI1013" s="13">
        <f t="shared" si="1312"/>
        <v>1.5902068269129339E-2</v>
      </c>
      <c r="AJ1013" s="13">
        <f t="shared" si="1313"/>
        <v>7.0764391608684795E-3</v>
      </c>
      <c r="AK1013" s="13">
        <f t="shared" si="1314"/>
        <v>2.0993491894671953E-3</v>
      </c>
      <c r="AL1013" s="13">
        <f t="shared" si="1315"/>
        <v>2.4178687772402081E-5</v>
      </c>
      <c r="AM1013" s="13">
        <f t="shared" si="1316"/>
        <v>4.4646286235079668E-4</v>
      </c>
      <c r="AN1013" s="13">
        <f t="shared" si="1317"/>
        <v>6.4915897529534399E-4</v>
      </c>
      <c r="AO1013" s="13">
        <f t="shared" si="1318"/>
        <v>4.7194000973298326E-4</v>
      </c>
      <c r="AP1013" s="13">
        <f t="shared" si="1319"/>
        <v>2.2873428673403701E-4</v>
      </c>
      <c r="AQ1013" s="13">
        <f t="shared" si="1320"/>
        <v>8.3145165988358682E-5</v>
      </c>
      <c r="AR1013" s="13">
        <f t="shared" si="1321"/>
        <v>5.1958688061338231E-3</v>
      </c>
      <c r="AS1013" s="13">
        <f t="shared" si="1322"/>
        <v>4.6243355106000261E-3</v>
      </c>
      <c r="AT1013" s="13">
        <f t="shared" si="1323"/>
        <v>2.0578347637792175E-3</v>
      </c>
      <c r="AU1013" s="13">
        <f t="shared" si="1324"/>
        <v>6.1049260018892289E-4</v>
      </c>
      <c r="AV1013" s="13">
        <f t="shared" si="1325"/>
        <v>1.3583496405256753E-4</v>
      </c>
      <c r="AW1013" s="13">
        <f t="shared" si="1326"/>
        <v>8.6913474605486096E-7</v>
      </c>
      <c r="AX1013" s="13">
        <f t="shared" si="1327"/>
        <v>6.6225500346725054E-5</v>
      </c>
      <c r="AY1013" s="13">
        <f t="shared" si="1328"/>
        <v>9.6292170231445821E-5</v>
      </c>
      <c r="AZ1013" s="13">
        <f t="shared" si="1329"/>
        <v>7.0004620571660712E-5</v>
      </c>
      <c r="BA1013" s="13">
        <f t="shared" si="1330"/>
        <v>3.3929009247606112E-5</v>
      </c>
      <c r="BB1013" s="13">
        <f t="shared" si="1331"/>
        <v>1.2333232354417203E-5</v>
      </c>
      <c r="BC1013" s="13">
        <f t="shared" si="1332"/>
        <v>3.5865148716365865E-6</v>
      </c>
      <c r="BD1013" s="13">
        <f t="shared" si="1333"/>
        <v>1.2591360351150054E-3</v>
      </c>
      <c r="BE1013" s="13">
        <f t="shared" si="1334"/>
        <v>1.1206340454525468E-3</v>
      </c>
      <c r="BF1013" s="13">
        <f t="shared" si="1335"/>
        <v>4.9868347374898143E-4</v>
      </c>
      <c r="BG1013" s="13">
        <f t="shared" si="1336"/>
        <v>1.4794315652494409E-4</v>
      </c>
      <c r="BH1013" s="13">
        <f t="shared" si="1337"/>
        <v>3.2917439690784612E-5</v>
      </c>
      <c r="BI1013" s="13">
        <f t="shared" si="1338"/>
        <v>5.8593198157901881E-6</v>
      </c>
      <c r="BJ1013" s="14">
        <f t="shared" si="1339"/>
        <v>0.23046979807994106</v>
      </c>
      <c r="BK1013" s="14">
        <f t="shared" si="1340"/>
        <v>0.26662792528505463</v>
      </c>
      <c r="BL1013" s="14">
        <f t="shared" si="1341"/>
        <v>0.45302901781563182</v>
      </c>
      <c r="BM1013" s="14">
        <f t="shared" si="1342"/>
        <v>0.41478133891270486</v>
      </c>
      <c r="BN1013" s="14">
        <f t="shared" si="1343"/>
        <v>0.58440373631478781</v>
      </c>
    </row>
    <row r="1014" spans="1:66" x14ac:dyDescent="0.25">
      <c r="A1014" t="s">
        <v>40</v>
      </c>
      <c r="B1014" t="s">
        <v>517</v>
      </c>
      <c r="C1014" t="s">
        <v>233</v>
      </c>
      <c r="D1014" s="25" t="s">
        <v>533</v>
      </c>
      <c r="E1014" s="10">
        <f>VLOOKUP(A1014,home!$A$2:$E$405,3,FALSE)</f>
        <v>1.5047999999999999</v>
      </c>
      <c r="F1014" s="10" t="e">
        <f>VLOOKUP(B1014,home!$B$2:$E$405,3,FALSE)</f>
        <v>#N/A</v>
      </c>
      <c r="G1014" s="10">
        <f>VLOOKUP(C1014,away!$B$2:$E$405,4,FALSE)</f>
        <v>1.0632999999999999</v>
      </c>
      <c r="H1014" s="10">
        <f>VLOOKUP(A1014,away!$A$2:$E$405,3,FALSE)</f>
        <v>1.2</v>
      </c>
      <c r="I1014" s="10">
        <f>VLOOKUP(C1014,away!$B$2:$E$405,3,FALSE)</f>
        <v>1</v>
      </c>
      <c r="J1014" s="10" t="e">
        <f>VLOOKUP(B1014,home!$B$2:$E$405,4,FALSE)</f>
        <v>#N/A</v>
      </c>
      <c r="K1014" s="12" t="e">
        <f t="shared" si="1288"/>
        <v>#N/A</v>
      </c>
      <c r="L1014" s="12" t="e">
        <f t="shared" si="1289"/>
        <v>#N/A</v>
      </c>
      <c r="M1014" s="13" t="e">
        <f t="shared" si="1290"/>
        <v>#N/A</v>
      </c>
      <c r="N1014" s="13" t="e">
        <f t="shared" si="1291"/>
        <v>#N/A</v>
      </c>
      <c r="O1014" s="13" t="e">
        <f t="shared" si="1292"/>
        <v>#N/A</v>
      </c>
      <c r="P1014" s="13" t="e">
        <f t="shared" si="1293"/>
        <v>#N/A</v>
      </c>
      <c r="Q1014" s="13" t="e">
        <f t="shared" si="1294"/>
        <v>#N/A</v>
      </c>
      <c r="R1014" s="13" t="e">
        <f t="shared" si="1295"/>
        <v>#N/A</v>
      </c>
      <c r="S1014" s="13" t="e">
        <f t="shared" si="1296"/>
        <v>#N/A</v>
      </c>
      <c r="T1014" s="13" t="e">
        <f t="shared" si="1297"/>
        <v>#N/A</v>
      </c>
      <c r="U1014" s="13" t="e">
        <f t="shared" si="1298"/>
        <v>#N/A</v>
      </c>
      <c r="V1014" s="13" t="e">
        <f t="shared" si="1299"/>
        <v>#N/A</v>
      </c>
      <c r="W1014" s="13" t="e">
        <f t="shared" si="1300"/>
        <v>#N/A</v>
      </c>
      <c r="X1014" s="13" t="e">
        <f t="shared" si="1301"/>
        <v>#N/A</v>
      </c>
      <c r="Y1014" s="13" t="e">
        <f t="shared" si="1302"/>
        <v>#N/A</v>
      </c>
      <c r="Z1014" s="13" t="e">
        <f t="shared" si="1303"/>
        <v>#N/A</v>
      </c>
      <c r="AA1014" s="13" t="e">
        <f t="shared" si="1304"/>
        <v>#N/A</v>
      </c>
      <c r="AB1014" s="13" t="e">
        <f t="shared" si="1305"/>
        <v>#N/A</v>
      </c>
      <c r="AC1014" s="13" t="e">
        <f t="shared" si="1306"/>
        <v>#N/A</v>
      </c>
      <c r="AD1014" s="13" t="e">
        <f t="shared" si="1307"/>
        <v>#N/A</v>
      </c>
      <c r="AE1014" s="13" t="e">
        <f t="shared" si="1308"/>
        <v>#N/A</v>
      </c>
      <c r="AF1014" s="13" t="e">
        <f t="shared" si="1309"/>
        <v>#N/A</v>
      </c>
      <c r="AG1014" s="13" t="e">
        <f t="shared" si="1310"/>
        <v>#N/A</v>
      </c>
      <c r="AH1014" s="13" t="e">
        <f t="shared" si="1311"/>
        <v>#N/A</v>
      </c>
      <c r="AI1014" s="13" t="e">
        <f t="shared" si="1312"/>
        <v>#N/A</v>
      </c>
      <c r="AJ1014" s="13" t="e">
        <f t="shared" si="1313"/>
        <v>#N/A</v>
      </c>
      <c r="AK1014" s="13" t="e">
        <f t="shared" si="1314"/>
        <v>#N/A</v>
      </c>
      <c r="AL1014" s="13" t="e">
        <f t="shared" si="1315"/>
        <v>#N/A</v>
      </c>
      <c r="AM1014" s="13" t="e">
        <f t="shared" si="1316"/>
        <v>#N/A</v>
      </c>
      <c r="AN1014" s="13" t="e">
        <f t="shared" si="1317"/>
        <v>#N/A</v>
      </c>
      <c r="AO1014" s="13" t="e">
        <f t="shared" si="1318"/>
        <v>#N/A</v>
      </c>
      <c r="AP1014" s="13" t="e">
        <f t="shared" si="1319"/>
        <v>#N/A</v>
      </c>
      <c r="AQ1014" s="13" t="e">
        <f t="shared" si="1320"/>
        <v>#N/A</v>
      </c>
      <c r="AR1014" s="13" t="e">
        <f t="shared" si="1321"/>
        <v>#N/A</v>
      </c>
      <c r="AS1014" s="13" t="e">
        <f t="shared" si="1322"/>
        <v>#N/A</v>
      </c>
      <c r="AT1014" s="13" t="e">
        <f t="shared" si="1323"/>
        <v>#N/A</v>
      </c>
      <c r="AU1014" s="13" t="e">
        <f t="shared" si="1324"/>
        <v>#N/A</v>
      </c>
      <c r="AV1014" s="13" t="e">
        <f t="shared" si="1325"/>
        <v>#N/A</v>
      </c>
      <c r="AW1014" s="13" t="e">
        <f t="shared" si="1326"/>
        <v>#N/A</v>
      </c>
      <c r="AX1014" s="13" t="e">
        <f t="shared" si="1327"/>
        <v>#N/A</v>
      </c>
      <c r="AY1014" s="13" t="e">
        <f t="shared" si="1328"/>
        <v>#N/A</v>
      </c>
      <c r="AZ1014" s="13" t="e">
        <f t="shared" si="1329"/>
        <v>#N/A</v>
      </c>
      <c r="BA1014" s="13" t="e">
        <f t="shared" si="1330"/>
        <v>#N/A</v>
      </c>
      <c r="BB1014" s="13" t="e">
        <f t="shared" si="1331"/>
        <v>#N/A</v>
      </c>
      <c r="BC1014" s="13" t="e">
        <f t="shared" si="1332"/>
        <v>#N/A</v>
      </c>
      <c r="BD1014" s="13" t="e">
        <f t="shared" si="1333"/>
        <v>#N/A</v>
      </c>
      <c r="BE1014" s="13" t="e">
        <f t="shared" si="1334"/>
        <v>#N/A</v>
      </c>
      <c r="BF1014" s="13" t="e">
        <f t="shared" si="1335"/>
        <v>#N/A</v>
      </c>
      <c r="BG1014" s="13" t="e">
        <f t="shared" si="1336"/>
        <v>#N/A</v>
      </c>
      <c r="BH1014" s="13" t="e">
        <f t="shared" si="1337"/>
        <v>#N/A</v>
      </c>
      <c r="BI1014" s="13" t="e">
        <f t="shared" si="1338"/>
        <v>#N/A</v>
      </c>
      <c r="BJ1014" s="14" t="e">
        <f t="shared" si="1339"/>
        <v>#N/A</v>
      </c>
      <c r="BK1014" s="14" t="e">
        <f t="shared" si="1340"/>
        <v>#N/A</v>
      </c>
      <c r="BL1014" s="14" t="e">
        <f t="shared" si="1341"/>
        <v>#N/A</v>
      </c>
      <c r="BM1014" s="14" t="e">
        <f t="shared" si="1342"/>
        <v>#N/A</v>
      </c>
      <c r="BN1014" s="14" t="e">
        <f t="shared" si="1343"/>
        <v>#N/A</v>
      </c>
    </row>
    <row r="1015" spans="1:66" x14ac:dyDescent="0.25">
      <c r="A1015" t="s">
        <v>40</v>
      </c>
      <c r="B1015" t="s">
        <v>318</v>
      </c>
      <c r="C1015" t="s">
        <v>42</v>
      </c>
      <c r="D1015" s="25" t="s">
        <v>533</v>
      </c>
      <c r="E1015" s="10">
        <f>VLOOKUP(A1015,home!$A$2:$E$405,3,FALSE)</f>
        <v>1.5047999999999999</v>
      </c>
      <c r="F1015" s="10">
        <f>VLOOKUP(B1015,home!$B$2:$E$405,3,FALSE)</f>
        <v>0.8639</v>
      </c>
      <c r="G1015" s="10">
        <f>VLOOKUP(C1015,away!$B$2:$E$405,4,FALSE)</f>
        <v>1.0632999999999999</v>
      </c>
      <c r="H1015" s="10">
        <f>VLOOKUP(A1015,away!$A$2:$E$405,3,FALSE)</f>
        <v>1.2</v>
      </c>
      <c r="I1015" s="10">
        <f>VLOOKUP(C1015,away!$B$2:$E$405,3,FALSE)</f>
        <v>0.91669999999999996</v>
      </c>
      <c r="J1015" s="10">
        <f>VLOOKUP(B1015,home!$B$2:$E$405,4,FALSE)</f>
        <v>0.91669999999999996</v>
      </c>
      <c r="K1015" s="12">
        <f t="shared" si="1288"/>
        <v>1.382286512376</v>
      </c>
      <c r="L1015" s="12">
        <f t="shared" si="1289"/>
        <v>1.0084066679999999</v>
      </c>
      <c r="M1015" s="13">
        <f t="shared" si="1290"/>
        <v>9.1566189987683511E-2</v>
      </c>
      <c r="N1015" s="13">
        <f t="shared" si="1291"/>
        <v>0.12657070940963325</v>
      </c>
      <c r="O1015" s="13">
        <f t="shared" si="1292"/>
        <v>9.2335956546934869E-2</v>
      </c>
      <c r="P1015" s="13">
        <f t="shared" si="1293"/>
        <v>0.12763474734216448</v>
      </c>
      <c r="Q1015" s="13">
        <f t="shared" si="1294"/>
        <v>8.7478492239399075E-2</v>
      </c>
      <c r="R1015" s="13">
        <f t="shared" si="1295"/>
        <v>4.6556097139043677E-2</v>
      </c>
      <c r="S1015" s="13">
        <f t="shared" si="1296"/>
        <v>4.4477739904022998E-2</v>
      </c>
      <c r="T1015" s="13">
        <f t="shared" si="1297"/>
        <v>8.8213894880796256E-2</v>
      </c>
      <c r="U1015" s="13">
        <f t="shared" si="1298"/>
        <v>6.4353865144166952E-2</v>
      </c>
      <c r="V1015" s="13">
        <f t="shared" si="1299"/>
        <v>6.8886477952470812E-3</v>
      </c>
      <c r="W1015" s="13">
        <f t="shared" si="1300"/>
        <v>4.0306779981836634E-2</v>
      </c>
      <c r="X1015" s="13">
        <f t="shared" si="1301"/>
        <v>4.0645625699292975E-2</v>
      </c>
      <c r="Y1015" s="13">
        <f t="shared" si="1302"/>
        <v>2.0493659990099593E-2</v>
      </c>
      <c r="Z1015" s="13">
        <f t="shared" si="1303"/>
        <v>1.5649159597022455E-2</v>
      </c>
      <c r="AA1015" s="13">
        <f t="shared" si="1304"/>
        <v>2.163162224098358E-2</v>
      </c>
      <c r="AB1015" s="13">
        <f t="shared" si="1305"/>
        <v>1.4950549832262157E-2</v>
      </c>
      <c r="AC1015" s="13">
        <f t="shared" si="1306"/>
        <v>6.0013337141265257E-4</v>
      </c>
      <c r="AD1015" s="13">
        <f t="shared" si="1307"/>
        <v>1.3928879581549933E-2</v>
      </c>
      <c r="AE1015" s="13">
        <f t="shared" si="1308"/>
        <v>1.4045975047804001E-2</v>
      </c>
      <c r="AF1015" s="13">
        <f t="shared" si="1309"/>
        <v>7.0820274483835849E-3</v>
      </c>
      <c r="AG1015" s="13">
        <f t="shared" si="1310"/>
        <v>2.3805212339696774E-3</v>
      </c>
      <c r="AH1015" s="13">
        <f t="shared" si="1311"/>
        <v>3.945179221558408E-3</v>
      </c>
      <c r="AI1015" s="13">
        <f t="shared" si="1312"/>
        <v>5.4533680268662342E-3</v>
      </c>
      <c r="AJ1015" s="13">
        <f t="shared" si="1313"/>
        <v>3.7690585352798587E-3</v>
      </c>
      <c r="AK1015" s="13">
        <f t="shared" si="1314"/>
        <v>1.7366395925576632E-3</v>
      </c>
      <c r="AL1015" s="13">
        <f t="shared" si="1315"/>
        <v>3.3461202761481457E-5</v>
      </c>
      <c r="AM1015" s="13">
        <f t="shared" si="1316"/>
        <v>3.8507404756171868E-3</v>
      </c>
      <c r="AN1015" s="13">
        <f t="shared" si="1317"/>
        <v>3.8831123723498616E-3</v>
      </c>
      <c r="AO1015" s="13">
        <f t="shared" si="1318"/>
        <v>1.9578782044354492E-3</v>
      </c>
      <c r="AP1015" s="13">
        <f t="shared" si="1319"/>
        <v>6.5811247882819137E-4</v>
      </c>
      <c r="AQ1015" s="13">
        <f t="shared" si="1320"/>
        <v>1.6591125298608919E-4</v>
      </c>
      <c r="AR1015" s="13">
        <f t="shared" si="1321"/>
        <v>7.9566900669490975E-4</v>
      </c>
      <c r="AS1015" s="13">
        <f t="shared" si="1322"/>
        <v>1.099842536269983E-3</v>
      </c>
      <c r="AT1015" s="13">
        <f t="shared" si="1323"/>
        <v>7.6014875181170467E-4</v>
      </c>
      <c r="AU1015" s="13">
        <f t="shared" si="1324"/>
        <v>3.5024778900959023E-4</v>
      </c>
      <c r="AV1015" s="13">
        <f t="shared" si="1325"/>
        <v>1.210356986843679E-4</v>
      </c>
      <c r="AW1015" s="13">
        <f t="shared" si="1326"/>
        <v>1.2956056283805567E-6</v>
      </c>
      <c r="AX1015" s="13">
        <f t="shared" si="1327"/>
        <v>8.8713777035099662E-4</v>
      </c>
      <c r="AY1015" s="13">
        <f t="shared" si="1328"/>
        <v>8.9459564305659754E-4</v>
      </c>
      <c r="AZ1015" s="13">
        <f t="shared" si="1329"/>
        <v>4.5105810581101035E-4</v>
      </c>
      <c r="BA1015" s="13">
        <f t="shared" si="1330"/>
        <v>1.5161666718509079E-4</v>
      </c>
      <c r="BB1015" s="13">
        <f t="shared" si="1331"/>
        <v>3.8222814542345568E-5</v>
      </c>
      <c r="BC1015" s="13">
        <f t="shared" si="1332"/>
        <v>7.7088282108457296E-6</v>
      </c>
      <c r="BD1015" s="13">
        <f t="shared" si="1333"/>
        <v>1.3372632197868053E-4</v>
      </c>
      <c r="BE1015" s="13">
        <f t="shared" si="1334"/>
        <v>1.8484809122078035E-4</v>
      </c>
      <c r="BF1015" s="13">
        <f t="shared" si="1335"/>
        <v>1.2775651166646663E-4</v>
      </c>
      <c r="BG1015" s="13">
        <f t="shared" si="1336"/>
        <v>5.8865367648254627E-5</v>
      </c>
      <c r="BH1015" s="13">
        <f t="shared" si="1337"/>
        <v>2.0342200936559227E-5</v>
      </c>
      <c r="BI1015" s="13">
        <f t="shared" si="1338"/>
        <v>5.62374999732965E-6</v>
      </c>
      <c r="BJ1015" s="14">
        <f t="shared" si="1339"/>
        <v>0.45409266012613869</v>
      </c>
      <c r="BK1015" s="14">
        <f t="shared" si="1340"/>
        <v>0.27209551524634878</v>
      </c>
      <c r="BL1015" s="14">
        <f t="shared" si="1341"/>
        <v>0.25839044230557201</v>
      </c>
      <c r="BM1015" s="14">
        <f t="shared" si="1342"/>
        <v>0.42719228457279501</v>
      </c>
      <c r="BN1015" s="14">
        <f t="shared" si="1343"/>
        <v>0.57214219266485877</v>
      </c>
    </row>
    <row r="1016" spans="1:66" x14ac:dyDescent="0.25">
      <c r="A1016" t="s">
        <v>10</v>
      </c>
      <c r="B1016" t="s">
        <v>43</v>
      </c>
      <c r="C1016" t="s">
        <v>244</v>
      </c>
      <c r="D1016" s="25" t="s">
        <v>534</v>
      </c>
      <c r="E1016" s="10">
        <f>VLOOKUP(A1016,home!$A$2:$E$405,3,FALSE)</f>
        <v>1.5425</v>
      </c>
      <c r="F1016" s="10">
        <f>VLOOKUP(B1016,home!$B$2:$E$405,3,FALSE)</f>
        <v>1.2585</v>
      </c>
      <c r="G1016" s="10">
        <f>VLOOKUP(C1016,away!$B$2:$E$405,4,FALSE)</f>
        <v>1.3347</v>
      </c>
      <c r="H1016" s="10">
        <f>VLOOKUP(A1016,away!$A$2:$E$405,3,FALSE)</f>
        <v>1.4443999999999999</v>
      </c>
      <c r="I1016" s="10">
        <f>VLOOKUP(C1016,away!$B$2:$E$405,3,FALSE)</f>
        <v>1.0589</v>
      </c>
      <c r="J1016" s="10">
        <f>VLOOKUP(B1016,home!$B$2:$E$405,4,FALSE)</f>
        <v>0.85519999999999996</v>
      </c>
      <c r="K1016" s="12">
        <f t="shared" si="1288"/>
        <v>2.5909680228749998</v>
      </c>
      <c r="L1016" s="12">
        <f t="shared" si="1289"/>
        <v>1.3080071568319998</v>
      </c>
      <c r="M1016" s="13">
        <f t="shared" si="1290"/>
        <v>2.0262666400656121E-2</v>
      </c>
      <c r="N1016" s="13">
        <f t="shared" si="1291"/>
        <v>5.2499920702283667E-2</v>
      </c>
      <c r="O1016" s="13">
        <f t="shared" si="1292"/>
        <v>2.65037126685575E-2</v>
      </c>
      <c r="P1016" s="13">
        <f t="shared" si="1293"/>
        <v>6.8670272011699493E-2</v>
      </c>
      <c r="Q1016" s="13">
        <f t="shared" si="1294"/>
        <v>6.8012807871545122E-2</v>
      </c>
      <c r="R1016" s="13">
        <f t="shared" si="1295"/>
        <v>1.733352292654608E-2</v>
      </c>
      <c r="S1016" s="13">
        <f t="shared" si="1296"/>
        <v>5.8180968942075029E-2</v>
      </c>
      <c r="T1016" s="13">
        <f t="shared" si="1297"/>
        <v>8.8961239452220772E-2</v>
      </c>
      <c r="U1016" s="13">
        <f t="shared" si="1298"/>
        <v>4.4910603626451572E-2</v>
      </c>
      <c r="V1016" s="13">
        <f t="shared" si="1299"/>
        <v>2.190839757631614E-2</v>
      </c>
      <c r="W1016" s="13">
        <f t="shared" si="1300"/>
        <v>5.8739670113704817E-2</v>
      </c>
      <c r="X1016" s="13">
        <f t="shared" si="1301"/>
        <v>7.6831908898676624E-2</v>
      </c>
      <c r="Y1016" s="13">
        <f t="shared" si="1302"/>
        <v>5.0248343356266628E-2</v>
      </c>
      <c r="Z1016" s="13">
        <f t="shared" si="1303"/>
        <v>7.5574573470112739E-3</v>
      </c>
      <c r="AA1016" s="13">
        <f t="shared" si="1304"/>
        <v>1.9581130320347938E-2</v>
      </c>
      <c r="AB1016" s="13">
        <f t="shared" si="1305"/>
        <v>2.5367041255884813E-2</v>
      </c>
      <c r="AC1016" s="13">
        <f t="shared" si="1306"/>
        <v>4.6404789205622904E-3</v>
      </c>
      <c r="AD1016" s="13">
        <f t="shared" si="1307"/>
        <v>3.8048151734708893E-2</v>
      </c>
      <c r="AE1016" s="13">
        <f t="shared" si="1308"/>
        <v>4.9767254773229089E-2</v>
      </c>
      <c r="AF1016" s="13">
        <f t="shared" si="1309"/>
        <v>3.2547962709632589E-2</v>
      </c>
      <c r="AG1016" s="13">
        <f t="shared" si="1310"/>
        <v>1.4190989388166824E-2</v>
      </c>
      <c r="AH1016" s="13">
        <f t="shared" si="1311"/>
        <v>2.4713020743358303E-3</v>
      </c>
      <c r="AI1016" s="13">
        <f t="shared" si="1312"/>
        <v>6.4030646494687912E-3</v>
      </c>
      <c r="AJ1016" s="13">
        <f t="shared" si="1313"/>
        <v>8.2950678775874816E-3</v>
      </c>
      <c r="AK1016" s="13">
        <f t="shared" si="1314"/>
        <v>7.1640852061355858E-3</v>
      </c>
      <c r="AL1016" s="13">
        <f t="shared" si="1315"/>
        <v>6.2906419804503407E-4</v>
      </c>
      <c r="AM1016" s="13">
        <f t="shared" si="1316"/>
        <v>1.9716308894825327E-2</v>
      </c>
      <c r="AN1016" s="13">
        <f t="shared" si="1317"/>
        <v>2.5789073140741938E-2</v>
      </c>
      <c r="AO1016" s="13">
        <f t="shared" si="1318"/>
        <v>1.6866146118077182E-2</v>
      </c>
      <c r="AP1016" s="13">
        <f t="shared" si="1319"/>
        <v>7.3536799435397352E-3</v>
      </c>
      <c r="AQ1016" s="13">
        <f t="shared" si="1320"/>
        <v>2.4046664988004768E-3</v>
      </c>
      <c r="AR1016" s="13">
        <f t="shared" si="1321"/>
        <v>6.4649615998500646E-4</v>
      </c>
      <c r="AS1016" s="13">
        <f t="shared" si="1322"/>
        <v>1.6750508774326315E-3</v>
      </c>
      <c r="AT1016" s="13">
        <f t="shared" si="1323"/>
        <v>2.1700016300583301E-3</v>
      </c>
      <c r="AU1016" s="13">
        <f t="shared" si="1324"/>
        <v>1.8741349443559194E-3</v>
      </c>
      <c r="AV1016" s="13">
        <f t="shared" si="1325"/>
        <v>1.2139559278447017E-3</v>
      </c>
      <c r="AW1016" s="13">
        <f t="shared" si="1326"/>
        <v>5.921948706938102E-5</v>
      </c>
      <c r="AX1016" s="13">
        <f t="shared" si="1327"/>
        <v>8.5140543126030633E-3</v>
      </c>
      <c r="AY1016" s="13">
        <f t="shared" si="1328"/>
        <v>1.1136443974541159E-2</v>
      </c>
      <c r="AZ1016" s="13">
        <f t="shared" si="1329"/>
        <v>7.2832742101792197E-3</v>
      </c>
      <c r="BA1016" s="13">
        <f t="shared" si="1330"/>
        <v>3.1755249306947837E-3</v>
      </c>
      <c r="BB1016" s="13">
        <f t="shared" si="1331"/>
        <v>1.038402334011804E-3</v>
      </c>
      <c r="BC1016" s="13">
        <f t="shared" si="1332"/>
        <v>2.7164753691169839E-4</v>
      </c>
      <c r="BD1016" s="13">
        <f t="shared" si="1333"/>
        <v>1.4093693402079889E-4</v>
      </c>
      <c r="BE1016" s="13">
        <f t="shared" si="1334"/>
        <v>3.6516308928993357E-4</v>
      </c>
      <c r="BF1016" s="13">
        <f t="shared" si="1335"/>
        <v>4.7306294374223324E-4</v>
      </c>
      <c r="BG1016" s="13">
        <f t="shared" si="1336"/>
        <v>4.0856365334774708E-4</v>
      </c>
      <c r="BH1016" s="13">
        <f t="shared" si="1337"/>
        <v>2.6464384028324989E-4</v>
      </c>
      <c r="BI1016" s="13">
        <f t="shared" si="1338"/>
        <v>1.3713674552494776E-4</v>
      </c>
      <c r="BJ1016" s="14">
        <f t="shared" si="1339"/>
        <v>0.63339747089536136</v>
      </c>
      <c r="BK1016" s="14">
        <f t="shared" si="1340"/>
        <v>0.18542829202389527</v>
      </c>
      <c r="BL1016" s="14">
        <f t="shared" si="1341"/>
        <v>0.16739867735120112</v>
      </c>
      <c r="BM1016" s="14">
        <f t="shared" si="1342"/>
        <v>0.72942177054870927</v>
      </c>
      <c r="BN1016" s="14">
        <f t="shared" si="1343"/>
        <v>0.25328290258128794</v>
      </c>
    </row>
    <row r="1017" spans="1:66" x14ac:dyDescent="0.25">
      <c r="A1017" t="s">
        <v>10</v>
      </c>
      <c r="B1017" t="s">
        <v>50</v>
      </c>
      <c r="C1017" t="s">
        <v>247</v>
      </c>
      <c r="D1017" s="25" t="s">
        <v>534</v>
      </c>
      <c r="E1017" s="10">
        <f>VLOOKUP(A1017,home!$A$2:$E$405,3,FALSE)</f>
        <v>1.5425</v>
      </c>
      <c r="F1017" s="10">
        <f>VLOOKUP(B1017,home!$B$2:$E$405,3,FALSE)</f>
        <v>1.1059000000000001</v>
      </c>
      <c r="G1017" s="10">
        <f>VLOOKUP(C1017,away!$B$2:$E$405,4,FALSE)</f>
        <v>1.3729</v>
      </c>
      <c r="H1017" s="10">
        <f>VLOOKUP(A1017,away!$A$2:$E$405,3,FALSE)</f>
        <v>1.4443999999999999</v>
      </c>
      <c r="I1017" s="10">
        <f>VLOOKUP(C1017,away!$B$2:$E$405,3,FALSE)</f>
        <v>1.2218</v>
      </c>
      <c r="J1017" s="10">
        <f>VLOOKUP(B1017,home!$B$2:$E$405,4,FALSE)</f>
        <v>1.2218</v>
      </c>
      <c r="K1017" s="12">
        <f t="shared" si="1288"/>
        <v>2.3419624946750002</v>
      </c>
      <c r="L1017" s="12">
        <f t="shared" si="1289"/>
        <v>2.156193444656</v>
      </c>
      <c r="M1017" s="13">
        <f t="shared" si="1290"/>
        <v>1.1129501101849593E-2</v>
      </c>
      <c r="N1017" s="13">
        <f t="shared" si="1291"/>
        <v>2.6064874164975833E-2</v>
      </c>
      <c r="O1017" s="13">
        <f t="shared" si="1292"/>
        <v>2.3997357318099821E-2</v>
      </c>
      <c r="P1017" s="13">
        <f t="shared" si="1293"/>
        <v>5.6200910810304421E-2</v>
      </c>
      <c r="Q1017" s="13">
        <f t="shared" si="1294"/>
        <v>3.0521478861398388E-2</v>
      </c>
      <c r="R1017" s="13">
        <f t="shared" si="1295"/>
        <v>2.5871472269177267E-2</v>
      </c>
      <c r="S1017" s="13">
        <f t="shared" si="1296"/>
        <v>7.0949774545214825E-2</v>
      </c>
      <c r="T1017" s="13">
        <f t="shared" si="1297"/>
        <v>6.5810212642153879E-2</v>
      </c>
      <c r="U1017" s="13">
        <f t="shared" si="1298"/>
        <v>6.0590017736437476E-2</v>
      </c>
      <c r="V1017" s="13">
        <f t="shared" si="1299"/>
        <v>3.9808532443403051E-2</v>
      </c>
      <c r="W1017" s="13">
        <f t="shared" si="1300"/>
        <v>2.3826719591803616E-2</v>
      </c>
      <c r="X1017" s="13">
        <f t="shared" si="1301"/>
        <v>5.137501659150364E-2</v>
      </c>
      <c r="Y1017" s="13">
        <f t="shared" si="1302"/>
        <v>5.5387236996846709E-2</v>
      </c>
      <c r="Z1017" s="13">
        <f t="shared" si="1303"/>
        <v>1.8594632970133172E-2</v>
      </c>
      <c r="AA1017" s="13">
        <f t="shared" si="1304"/>
        <v>4.3547933018299088E-2</v>
      </c>
      <c r="AB1017" s="13">
        <f t="shared" si="1305"/>
        <v>5.0993812924737779E-2</v>
      </c>
      <c r="AC1017" s="13">
        <f t="shared" si="1306"/>
        <v>1.2563881799747725E-2</v>
      </c>
      <c r="AD1017" s="13">
        <f t="shared" si="1307"/>
        <v>1.3950320913785525E-2</v>
      </c>
      <c r="AE1017" s="13">
        <f t="shared" si="1308"/>
        <v>3.0079590505151851E-2</v>
      </c>
      <c r="AF1017" s="13">
        <f t="shared" si="1309"/>
        <v>3.2428707932572645E-2</v>
      </c>
      <c r="AG1017" s="13">
        <f t="shared" si="1310"/>
        <v>2.3307522487625725E-2</v>
      </c>
      <c r="AH1017" s="13">
        <f t="shared" si="1311"/>
        <v>1.002340642899637E-2</v>
      </c>
      <c r="AI1017" s="13">
        <f t="shared" si="1312"/>
        <v>2.347444192559377E-2</v>
      </c>
      <c r="AJ1017" s="13">
        <f t="shared" si="1313"/>
        <v>2.7488131286583506E-2</v>
      </c>
      <c r="AK1017" s="13">
        <f t="shared" si="1314"/>
        <v>2.1458724173960341E-2</v>
      </c>
      <c r="AL1017" s="13">
        <f t="shared" si="1315"/>
        <v>2.5377655080746873E-3</v>
      </c>
      <c r="AM1017" s="13">
        <f t="shared" si="1316"/>
        <v>6.5342256737531915E-3</v>
      </c>
      <c r="AN1017" s="13">
        <f t="shared" si="1317"/>
        <v>1.4089054563649566E-2</v>
      </c>
      <c r="AO1017" s="13">
        <f t="shared" si="1318"/>
        <v>1.5189363545770952E-2</v>
      </c>
      <c r="AP1017" s="13">
        <f t="shared" si="1319"/>
        <v>1.0917068701962714E-2</v>
      </c>
      <c r="AQ1017" s="13">
        <f t="shared" si="1320"/>
        <v>5.8848279925077986E-3</v>
      </c>
      <c r="AR1017" s="13">
        <f t="shared" si="1321"/>
        <v>4.3224806470649529E-3</v>
      </c>
      <c r="AS1017" s="13">
        <f t="shared" si="1322"/>
        <v>1.0123087559384646E-2</v>
      </c>
      <c r="AT1017" s="13">
        <f t="shared" si="1323"/>
        <v>1.1853945697194964E-2</v>
      </c>
      <c r="AU1017" s="13">
        <f t="shared" si="1324"/>
        <v>9.2538320789149007E-3</v>
      </c>
      <c r="AV1017" s="13">
        <f t="shared" si="1325"/>
        <v>5.4180319152097711E-3</v>
      </c>
      <c r="AW1017" s="13">
        <f t="shared" si="1326"/>
        <v>3.5597266238513397E-4</v>
      </c>
      <c r="AX1017" s="13">
        <f t="shared" si="1327"/>
        <v>2.5504852432787438E-3</v>
      </c>
      <c r="AY1017" s="13">
        <f t="shared" si="1328"/>
        <v>5.4993395622494907E-3</v>
      </c>
      <c r="AZ1017" s="13">
        <f t="shared" si="1329"/>
        <v>5.9288199570298765E-3</v>
      </c>
      <c r="BA1017" s="13">
        <f t="shared" si="1330"/>
        <v>4.2612275752978296E-3</v>
      </c>
      <c r="BB1017" s="13">
        <f t="shared" si="1331"/>
        <v>2.2970077410111407E-3</v>
      </c>
      <c r="BC1017" s="13">
        <f t="shared" si="1332"/>
        <v>9.9055860669846111E-4</v>
      </c>
      <c r="BD1017" s="13">
        <f t="shared" si="1333"/>
        <v>1.5533507393089804E-3</v>
      </c>
      <c r="BE1017" s="13">
        <f t="shared" si="1334"/>
        <v>3.6378891725373152E-3</v>
      </c>
      <c r="BF1017" s="13">
        <f t="shared" si="1335"/>
        <v>4.259900000933332E-3</v>
      </c>
      <c r="BG1017" s="13">
        <f t="shared" si="1336"/>
        <v>3.3255086777506204E-3</v>
      </c>
      <c r="BH1017" s="13">
        <f t="shared" si="1337"/>
        <v>1.9470541497520514E-3</v>
      </c>
      <c r="BI1017" s="13">
        <f t="shared" si="1338"/>
        <v>9.1198555876412452E-4</v>
      </c>
      <c r="BJ1017" s="14">
        <f t="shared" si="1339"/>
        <v>0.42689365985102756</v>
      </c>
      <c r="BK1017" s="14">
        <f t="shared" si="1340"/>
        <v>0.19868970577084377</v>
      </c>
      <c r="BL1017" s="14">
        <f t="shared" si="1341"/>
        <v>0.34405236327870109</v>
      </c>
      <c r="BM1017" s="14">
        <f t="shared" si="1342"/>
        <v>0.80930140044503596</v>
      </c>
      <c r="BN1017" s="14">
        <f t="shared" si="1343"/>
        <v>0.17378559452580533</v>
      </c>
    </row>
    <row r="1018" spans="1:66" x14ac:dyDescent="0.25">
      <c r="A1018" t="s">
        <v>10</v>
      </c>
      <c r="B1018" t="s">
        <v>499</v>
      </c>
      <c r="C1018" t="s">
        <v>48</v>
      </c>
      <c r="D1018" s="25" t="s">
        <v>534</v>
      </c>
      <c r="E1018" s="10">
        <f>VLOOKUP(A1018,home!$A$2:$E$405,3,FALSE)</f>
        <v>1.5425</v>
      </c>
      <c r="F1018" s="10" t="e">
        <f>VLOOKUP(B1018,home!$B$2:$E$405,3,FALSE)</f>
        <v>#N/A</v>
      </c>
      <c r="G1018" s="10">
        <f>VLOOKUP(C1018,away!$B$2:$E$405,4,FALSE)</f>
        <v>1.1821999999999999</v>
      </c>
      <c r="H1018" s="10">
        <f>VLOOKUP(A1018,away!$A$2:$E$405,3,FALSE)</f>
        <v>1.4443999999999999</v>
      </c>
      <c r="I1018" s="10">
        <f>VLOOKUP(C1018,away!$B$2:$E$405,3,FALSE)</f>
        <v>1.2218</v>
      </c>
      <c r="J1018" s="10" t="e">
        <f>VLOOKUP(B1018,home!$B$2:$E$405,4,FALSE)</f>
        <v>#N/A</v>
      </c>
      <c r="K1018" s="12" t="e">
        <f t="shared" si="1288"/>
        <v>#N/A</v>
      </c>
      <c r="L1018" s="12" t="e">
        <f t="shared" si="1289"/>
        <v>#N/A</v>
      </c>
      <c r="M1018" s="13" t="e">
        <f t="shared" si="1290"/>
        <v>#N/A</v>
      </c>
      <c r="N1018" s="13" t="e">
        <f t="shared" si="1291"/>
        <v>#N/A</v>
      </c>
      <c r="O1018" s="13" t="e">
        <f t="shared" si="1292"/>
        <v>#N/A</v>
      </c>
      <c r="P1018" s="13" t="e">
        <f t="shared" si="1293"/>
        <v>#N/A</v>
      </c>
      <c r="Q1018" s="13" t="e">
        <f t="shared" si="1294"/>
        <v>#N/A</v>
      </c>
      <c r="R1018" s="13" t="e">
        <f t="shared" si="1295"/>
        <v>#N/A</v>
      </c>
      <c r="S1018" s="13" t="e">
        <f t="shared" si="1296"/>
        <v>#N/A</v>
      </c>
      <c r="T1018" s="13" t="e">
        <f t="shared" si="1297"/>
        <v>#N/A</v>
      </c>
      <c r="U1018" s="13" t="e">
        <f t="shared" si="1298"/>
        <v>#N/A</v>
      </c>
      <c r="V1018" s="13" t="e">
        <f t="shared" si="1299"/>
        <v>#N/A</v>
      </c>
      <c r="W1018" s="13" t="e">
        <f t="shared" si="1300"/>
        <v>#N/A</v>
      </c>
      <c r="X1018" s="13" t="e">
        <f t="shared" si="1301"/>
        <v>#N/A</v>
      </c>
      <c r="Y1018" s="13" t="e">
        <f t="shared" si="1302"/>
        <v>#N/A</v>
      </c>
      <c r="Z1018" s="13" t="e">
        <f t="shared" si="1303"/>
        <v>#N/A</v>
      </c>
      <c r="AA1018" s="13" t="e">
        <f t="shared" si="1304"/>
        <v>#N/A</v>
      </c>
      <c r="AB1018" s="13" t="e">
        <f t="shared" si="1305"/>
        <v>#N/A</v>
      </c>
      <c r="AC1018" s="13" t="e">
        <f t="shared" si="1306"/>
        <v>#N/A</v>
      </c>
      <c r="AD1018" s="13" t="e">
        <f t="shared" si="1307"/>
        <v>#N/A</v>
      </c>
      <c r="AE1018" s="13" t="e">
        <f t="shared" si="1308"/>
        <v>#N/A</v>
      </c>
      <c r="AF1018" s="13" t="e">
        <f t="shared" si="1309"/>
        <v>#N/A</v>
      </c>
      <c r="AG1018" s="13" t="e">
        <f t="shared" si="1310"/>
        <v>#N/A</v>
      </c>
      <c r="AH1018" s="13" t="e">
        <f t="shared" si="1311"/>
        <v>#N/A</v>
      </c>
      <c r="AI1018" s="13" t="e">
        <f t="shared" si="1312"/>
        <v>#N/A</v>
      </c>
      <c r="AJ1018" s="13" t="e">
        <f t="shared" si="1313"/>
        <v>#N/A</v>
      </c>
      <c r="AK1018" s="13" t="e">
        <f t="shared" si="1314"/>
        <v>#N/A</v>
      </c>
      <c r="AL1018" s="13" t="e">
        <f t="shared" si="1315"/>
        <v>#N/A</v>
      </c>
      <c r="AM1018" s="13" t="e">
        <f t="shared" si="1316"/>
        <v>#N/A</v>
      </c>
      <c r="AN1018" s="13" t="e">
        <f t="shared" si="1317"/>
        <v>#N/A</v>
      </c>
      <c r="AO1018" s="13" t="e">
        <f t="shared" si="1318"/>
        <v>#N/A</v>
      </c>
      <c r="AP1018" s="13" t="e">
        <f t="shared" si="1319"/>
        <v>#N/A</v>
      </c>
      <c r="AQ1018" s="13" t="e">
        <f t="shared" si="1320"/>
        <v>#N/A</v>
      </c>
      <c r="AR1018" s="13" t="e">
        <f t="shared" si="1321"/>
        <v>#N/A</v>
      </c>
      <c r="AS1018" s="13" t="e">
        <f t="shared" si="1322"/>
        <v>#N/A</v>
      </c>
      <c r="AT1018" s="13" t="e">
        <f t="shared" si="1323"/>
        <v>#N/A</v>
      </c>
      <c r="AU1018" s="13" t="e">
        <f t="shared" si="1324"/>
        <v>#N/A</v>
      </c>
      <c r="AV1018" s="13" t="e">
        <f t="shared" si="1325"/>
        <v>#N/A</v>
      </c>
      <c r="AW1018" s="13" t="e">
        <f t="shared" si="1326"/>
        <v>#N/A</v>
      </c>
      <c r="AX1018" s="13" t="e">
        <f t="shared" si="1327"/>
        <v>#N/A</v>
      </c>
      <c r="AY1018" s="13" t="e">
        <f t="shared" si="1328"/>
        <v>#N/A</v>
      </c>
      <c r="AZ1018" s="13" t="e">
        <f t="shared" si="1329"/>
        <v>#N/A</v>
      </c>
      <c r="BA1018" s="13" t="e">
        <f t="shared" si="1330"/>
        <v>#N/A</v>
      </c>
      <c r="BB1018" s="13" t="e">
        <f t="shared" si="1331"/>
        <v>#N/A</v>
      </c>
      <c r="BC1018" s="13" t="e">
        <f t="shared" si="1332"/>
        <v>#N/A</v>
      </c>
      <c r="BD1018" s="13" t="e">
        <f t="shared" si="1333"/>
        <v>#N/A</v>
      </c>
      <c r="BE1018" s="13" t="e">
        <f t="shared" si="1334"/>
        <v>#N/A</v>
      </c>
      <c r="BF1018" s="13" t="e">
        <f t="shared" si="1335"/>
        <v>#N/A</v>
      </c>
      <c r="BG1018" s="13" t="e">
        <f t="shared" si="1336"/>
        <v>#N/A</v>
      </c>
      <c r="BH1018" s="13" t="e">
        <f t="shared" si="1337"/>
        <v>#N/A</v>
      </c>
      <c r="BI1018" s="13" t="e">
        <f t="shared" si="1338"/>
        <v>#N/A</v>
      </c>
      <c r="BJ1018" s="14" t="e">
        <f t="shared" si="1339"/>
        <v>#N/A</v>
      </c>
      <c r="BK1018" s="14" t="e">
        <f t="shared" si="1340"/>
        <v>#N/A</v>
      </c>
      <c r="BL1018" s="14" t="e">
        <f t="shared" si="1341"/>
        <v>#N/A</v>
      </c>
      <c r="BM1018" s="14" t="e">
        <f t="shared" si="1342"/>
        <v>#N/A</v>
      </c>
      <c r="BN1018" s="14" t="e">
        <f t="shared" si="1343"/>
        <v>#N/A</v>
      </c>
    </row>
    <row r="1019" spans="1:66" x14ac:dyDescent="0.25">
      <c r="A1019" t="s">
        <v>10</v>
      </c>
      <c r="B1019" t="s">
        <v>49</v>
      </c>
      <c r="C1019" t="s">
        <v>245</v>
      </c>
      <c r="D1019" s="25" t="s">
        <v>534</v>
      </c>
      <c r="E1019" s="10">
        <f>VLOOKUP(A1019,home!$A$2:$E$405,3,FALSE)</f>
        <v>1.5425</v>
      </c>
      <c r="F1019" s="10">
        <f>VLOOKUP(B1019,home!$B$2:$E$405,3,FALSE)</f>
        <v>0.68640000000000001</v>
      </c>
      <c r="G1019" s="10">
        <f>VLOOKUP(C1019,away!$B$2:$E$405,4,FALSE)</f>
        <v>0.41949999999999998</v>
      </c>
      <c r="H1019" s="10">
        <f>VLOOKUP(A1019,away!$A$2:$E$405,3,FALSE)</f>
        <v>1.4443999999999999</v>
      </c>
      <c r="I1019" s="10">
        <f>VLOOKUP(C1019,away!$B$2:$E$405,3,FALSE)</f>
        <v>1.5883</v>
      </c>
      <c r="J1019" s="10">
        <f>VLOOKUP(B1019,home!$B$2:$E$405,4,FALSE)</f>
        <v>0.65159999999999996</v>
      </c>
      <c r="K1019" s="12">
        <f t="shared" si="1288"/>
        <v>0.44415485399999999</v>
      </c>
      <c r="L1019" s="12">
        <f t="shared" si="1289"/>
        <v>1.4948619628319999</v>
      </c>
      <c r="M1019" s="13">
        <f t="shared" si="1290"/>
        <v>0.14384530656071751</v>
      </c>
      <c r="N1019" s="13">
        <f t="shared" si="1291"/>
        <v>6.3889591134060716E-2</v>
      </c>
      <c r="O1019" s="13">
        <f t="shared" si="1292"/>
        <v>0.21502887730952486</v>
      </c>
      <c r="P1019" s="13">
        <f t="shared" si="1293"/>
        <v>9.5506119607195933E-2</v>
      </c>
      <c r="Q1019" s="13">
        <f t="shared" si="1294"/>
        <v>1.4188436011134216E-2</v>
      </c>
      <c r="R1019" s="13">
        <f t="shared" si="1295"/>
        <v>0.16071924480023886</v>
      </c>
      <c r="S1019" s="13">
        <f t="shared" si="1296"/>
        <v>1.5852826728437335E-2</v>
      </c>
      <c r="T1019" s="13">
        <f t="shared" si="1297"/>
        <v>2.1209753305120319E-2</v>
      </c>
      <c r="U1019" s="13">
        <f t="shared" si="1298"/>
        <v>7.1384232709240353E-2</v>
      </c>
      <c r="V1019" s="13">
        <f t="shared" si="1299"/>
        <v>1.1694986030003833E-3</v>
      </c>
      <c r="W1019" s="13">
        <f t="shared" si="1300"/>
        <v>2.1006209083378868E-3</v>
      </c>
      <c r="X1019" s="13">
        <f t="shared" si="1301"/>
        <v>3.140138294203911E-3</v>
      </c>
      <c r="Y1019" s="13">
        <f t="shared" si="1302"/>
        <v>2.3470366470187943E-3</v>
      </c>
      <c r="Z1019" s="13">
        <f t="shared" si="1303"/>
        <v>8.0084361915653907E-2</v>
      </c>
      <c r="AA1019" s="13">
        <f t="shared" si="1304"/>
        <v>3.556985807433042E-2</v>
      </c>
      <c r="AB1019" s="13">
        <f t="shared" si="1305"/>
        <v>7.899262559902474E-3</v>
      </c>
      <c r="AC1019" s="13">
        <f t="shared" si="1306"/>
        <v>4.8530551730000619E-5</v>
      </c>
      <c r="AD1019" s="13">
        <f t="shared" si="1307"/>
        <v>2.3325024321304032E-4</v>
      </c>
      <c r="AE1019" s="13">
        <f t="shared" si="1308"/>
        <v>3.4867691640048677E-4</v>
      </c>
      <c r="AF1019" s="13">
        <f t="shared" si="1309"/>
        <v>2.6061192982232049E-4</v>
      </c>
      <c r="AG1019" s="13">
        <f t="shared" si="1310"/>
        <v>1.2985962031720978E-4</v>
      </c>
      <c r="AH1019" s="13">
        <f t="shared" si="1311"/>
        <v>2.9928766611345671E-2</v>
      </c>
      <c r="AI1019" s="13">
        <f t="shared" si="1312"/>
        <v>1.3293006964662311E-2</v>
      </c>
      <c r="AJ1019" s="13">
        <f t="shared" si="1313"/>
        <v>2.9520767838052855E-3</v>
      </c>
      <c r="AK1019" s="13">
        <f t="shared" si="1314"/>
        <v>4.3705974430260875E-4</v>
      </c>
      <c r="AL1019" s="13">
        <f t="shared" si="1315"/>
        <v>1.2888747749784152E-6</v>
      </c>
      <c r="AM1019" s="13">
        <f t="shared" si="1316"/>
        <v>2.0719845543950492E-5</v>
      </c>
      <c r="AN1019" s="13">
        <f t="shared" si="1317"/>
        <v>3.0973308979405697E-5</v>
      </c>
      <c r="AO1019" s="13">
        <f t="shared" si="1318"/>
        <v>2.3150410728178211E-5</v>
      </c>
      <c r="AP1019" s="13">
        <f t="shared" si="1319"/>
        <v>1.1535556140497155E-5</v>
      </c>
      <c r="AQ1019" s="13">
        <f t="shared" si="1320"/>
        <v>4.3110160236355772E-6</v>
      </c>
      <c r="AR1019" s="13">
        <f t="shared" si="1321"/>
        <v>8.9478749603553939E-3</v>
      </c>
      <c r="AS1019" s="13">
        <f t="shared" si="1322"/>
        <v>3.9742420966269055E-3</v>
      </c>
      <c r="AT1019" s="13">
        <f t="shared" si="1323"/>
        <v>8.8258945909398855E-4</v>
      </c>
      <c r="AU1019" s="13">
        <f t="shared" si="1324"/>
        <v>1.3066879744860982E-4</v>
      </c>
      <c r="AV1019" s="13">
        <f t="shared" si="1325"/>
        <v>1.4509295163285716E-5</v>
      </c>
      <c r="AW1019" s="13">
        <f t="shared" si="1326"/>
        <v>2.3770796126784374E-8</v>
      </c>
      <c r="AX1019" s="13">
        <f t="shared" si="1327"/>
        <v>1.5338033287459796E-6</v>
      </c>
      <c r="AY1019" s="13">
        <f t="shared" si="1328"/>
        <v>2.29282425460747E-6</v>
      </c>
      <c r="AZ1019" s="13">
        <f t="shared" si="1329"/>
        <v>1.7137278828356703E-6</v>
      </c>
      <c r="BA1019" s="13">
        <f t="shared" si="1330"/>
        <v>8.5392887556521918E-7</v>
      </c>
      <c r="BB1019" s="13">
        <f t="shared" si="1331"/>
        <v>3.1912644876158655E-7</v>
      </c>
      <c r="BC1019" s="13">
        <f t="shared" si="1332"/>
        <v>9.5409997917470097E-8</v>
      </c>
      <c r="BD1019" s="13">
        <f t="shared" si="1333"/>
        <v>2.2293063210686928E-3</v>
      </c>
      <c r="BE1019" s="13">
        <f t="shared" si="1334"/>
        <v>9.9015722355554232E-4</v>
      </c>
      <c r="BF1019" s="13">
        <f t="shared" si="1335"/>
        <v>2.1989156853267862E-4</v>
      </c>
      <c r="BG1019" s="13">
        <f t="shared" si="1336"/>
        <v>3.2555302505820953E-5</v>
      </c>
      <c r="BH1019" s="13">
        <f t="shared" si="1337"/>
        <v>3.6148989078496844E-6</v>
      </c>
      <c r="BI1019" s="13">
        <f t="shared" si="1338"/>
        <v>3.211149793281474E-7</v>
      </c>
      <c r="BJ1019" s="14">
        <f t="shared" si="1339"/>
        <v>0.10794547396783302</v>
      </c>
      <c r="BK1019" s="14">
        <f t="shared" si="1340"/>
        <v>0.25642586375011073</v>
      </c>
      <c r="BL1019" s="14">
        <f t="shared" si="1341"/>
        <v>0.55463811659559092</v>
      </c>
      <c r="BM1019" s="14">
        <f t="shared" si="1342"/>
        <v>0.30591397175285789</v>
      </c>
      <c r="BN1019" s="14">
        <f t="shared" si="1343"/>
        <v>0.69317757542287195</v>
      </c>
    </row>
    <row r="1020" spans="1:66" x14ac:dyDescent="0.25">
      <c r="A1020" t="s">
        <v>13</v>
      </c>
      <c r="B1020" t="s">
        <v>58</v>
      </c>
      <c r="C1020" t="s">
        <v>62</v>
      </c>
      <c r="D1020" s="25" t="s">
        <v>534</v>
      </c>
      <c r="E1020" s="10">
        <f>VLOOKUP(A1020,home!$A$2:$E$405,3,FALSE)</f>
        <v>1.4837</v>
      </c>
      <c r="F1020" s="10">
        <f>VLOOKUP(B1020,home!$B$2:$E$405,3,FALSE)</f>
        <v>0.75329999999999997</v>
      </c>
      <c r="G1020" s="10">
        <f>VLOOKUP(C1020,away!$B$2:$E$405,4,FALSE)</f>
        <v>1.1496999999999999</v>
      </c>
      <c r="H1020" s="10">
        <f>VLOOKUP(A1020,away!$A$2:$E$405,3,FALSE)</f>
        <v>1.2190000000000001</v>
      </c>
      <c r="I1020" s="10">
        <f>VLOOKUP(C1020,away!$B$2:$E$405,3,FALSE)</f>
        <v>1.3512</v>
      </c>
      <c r="J1020" s="10">
        <f>VLOOKUP(B1020,home!$B$2:$E$405,4,FALSE)</f>
        <v>1.2063999999999999</v>
      </c>
      <c r="K1020" s="12">
        <f t="shared" si="1288"/>
        <v>1.2849865901369999</v>
      </c>
      <c r="L1020" s="12">
        <f t="shared" si="1289"/>
        <v>1.98707688192</v>
      </c>
      <c r="M1020" s="13">
        <f t="shared" si="1290"/>
        <v>3.792808273339697E-2</v>
      </c>
      <c r="N1020" s="13">
        <f t="shared" si="1291"/>
        <v>4.8737077702021799E-2</v>
      </c>
      <c r="O1020" s="13">
        <f t="shared" si="1292"/>
        <v>7.5366016375082223E-2</v>
      </c>
      <c r="P1020" s="13">
        <f t="shared" si="1293"/>
        <v>9.6844320394026212E-2</v>
      </c>
      <c r="Q1020" s="13">
        <f t="shared" si="1294"/>
        <v>3.1313245644781502E-2</v>
      </c>
      <c r="R1020" s="13">
        <f t="shared" si="1295"/>
        <v>7.4879034410665041E-2</v>
      </c>
      <c r="S1020" s="13">
        <f t="shared" si="1296"/>
        <v>6.1819776513000711E-2</v>
      </c>
      <c r="T1020" s="13">
        <f t="shared" si="1297"/>
        <v>6.2221826518627441E-2</v>
      </c>
      <c r="U1020" s="13">
        <f t="shared" si="1298"/>
        <v>9.6218555100111569E-2</v>
      </c>
      <c r="V1020" s="13">
        <f t="shared" si="1299"/>
        <v>1.7538731819243428E-2</v>
      </c>
      <c r="W1020" s="13">
        <f t="shared" si="1300"/>
        <v>1.3412366915736686E-2</v>
      </c>
      <c r="X1020" s="13">
        <f t="shared" si="1301"/>
        <v>2.6651404230089014E-2</v>
      </c>
      <c r="Y1020" s="13">
        <f t="shared" si="1302"/>
        <v>2.6479194608157397E-2</v>
      </c>
      <c r="Z1020" s="13">
        <f t="shared" si="1303"/>
        <v>4.9596799405974897E-2</v>
      </c>
      <c r="AA1020" s="13">
        <f t="shared" si="1304"/>
        <v>6.373122215039248E-2</v>
      </c>
      <c r="AB1020" s="13">
        <f t="shared" si="1305"/>
        <v>4.0946882918148235E-2</v>
      </c>
      <c r="AC1020" s="13">
        <f t="shared" si="1306"/>
        <v>2.7989263515291393E-3</v>
      </c>
      <c r="AD1020" s="13">
        <f t="shared" si="1307"/>
        <v>4.3086779071796998E-3</v>
      </c>
      <c r="AE1020" s="13">
        <f t="shared" si="1308"/>
        <v>8.5616742609962264E-3</v>
      </c>
      <c r="AF1020" s="13">
        <f t="shared" si="1309"/>
        <v>8.5063524972775542E-3</v>
      </c>
      <c r="AG1020" s="13">
        <f t="shared" si="1310"/>
        <v>5.63425879893423E-3</v>
      </c>
      <c r="AH1020" s="13">
        <f t="shared" si="1311"/>
        <v>2.4638163379209085E-2</v>
      </c>
      <c r="AI1020" s="13">
        <f t="shared" si="1312"/>
        <v>3.1659709547888187E-2</v>
      </c>
      <c r="AJ1020" s="13">
        <f t="shared" si="1313"/>
        <v>2.0341151108334333E-2</v>
      </c>
      <c r="AK1020" s="13">
        <f t="shared" si="1314"/>
        <v>8.7127021340533319E-3</v>
      </c>
      <c r="AL1020" s="13">
        <f t="shared" si="1315"/>
        <v>2.8586746369659499E-4</v>
      </c>
      <c r="AM1020" s="13">
        <f t="shared" si="1316"/>
        <v>1.1073186663890923E-3</v>
      </c>
      <c r="AN1020" s="13">
        <f t="shared" si="1317"/>
        <v>2.2003273229002497E-3</v>
      </c>
      <c r="AO1020" s="13">
        <f t="shared" si="1318"/>
        <v>2.1861097779960052E-3</v>
      </c>
      <c r="AP1020" s="13">
        <f t="shared" si="1319"/>
        <v>1.4479894003983753E-3</v>
      </c>
      <c r="AQ1020" s="13">
        <f t="shared" si="1320"/>
        <v>7.1931656569920374E-4</v>
      </c>
      <c r="AR1020" s="13">
        <f t="shared" si="1321"/>
        <v>9.7915849727588534E-3</v>
      </c>
      <c r="AS1020" s="13">
        <f t="shared" si="1322"/>
        <v>1.258205538618209E-2</v>
      </c>
      <c r="AT1020" s="13">
        <f t="shared" si="1323"/>
        <v>8.0838862238024993E-3</v>
      </c>
      <c r="AU1020" s="13">
        <f t="shared" si="1324"/>
        <v>3.4625617979264812E-3</v>
      </c>
      <c r="AV1020" s="13">
        <f t="shared" si="1325"/>
        <v>1.1123363694640475E-3</v>
      </c>
      <c r="AW1020" s="13">
        <f t="shared" si="1326"/>
        <v>2.0275683059803274E-5</v>
      </c>
      <c r="AX1020" s="13">
        <f t="shared" si="1327"/>
        <v>2.3714827288639522E-4</v>
      </c>
      <c r="AY1020" s="13">
        <f t="shared" si="1328"/>
        <v>4.7123185063981137E-4</v>
      </c>
      <c r="AZ1020" s="13">
        <f t="shared" si="1329"/>
        <v>4.6818695821537396E-4</v>
      </c>
      <c r="BA1020" s="13">
        <f t="shared" si="1330"/>
        <v>3.1010782702873819E-4</v>
      </c>
      <c r="BB1020" s="13">
        <f t="shared" si="1331"/>
        <v>1.54052023497813E-4</v>
      </c>
      <c r="BC1020" s="13">
        <f t="shared" si="1332"/>
        <v>6.1222642901100104E-5</v>
      </c>
      <c r="BD1020" s="13">
        <f t="shared" si="1333"/>
        <v>3.2427720227873992E-3</v>
      </c>
      <c r="BE1020" s="13">
        <f t="shared" si="1334"/>
        <v>4.1669185641532427E-3</v>
      </c>
      <c r="BF1020" s="13">
        <f t="shared" si="1335"/>
        <v>2.6772172385649195E-3</v>
      </c>
      <c r="BG1020" s="13">
        <f t="shared" si="1336"/>
        <v>1.1467294168131773E-3</v>
      </c>
      <c r="BH1020" s="13">
        <f t="shared" si="1337"/>
        <v>3.6838298078013885E-4</v>
      </c>
      <c r="BI1020" s="13">
        <f t="shared" si="1338"/>
        <v>9.4673438067434818E-5</v>
      </c>
      <c r="BJ1020" s="14">
        <f t="shared" si="1339"/>
        <v>0.24518909039235365</v>
      </c>
      <c r="BK1020" s="14">
        <f t="shared" si="1340"/>
        <v>0.21768693712553289</v>
      </c>
      <c r="BL1020" s="14">
        <f t="shared" si="1341"/>
        <v>0.48322255553518473</v>
      </c>
      <c r="BM1020" s="14">
        <f t="shared" si="1342"/>
        <v>0.63017664903149262</v>
      </c>
      <c r="BN1020" s="14">
        <f t="shared" si="1343"/>
        <v>0.36506777725997375</v>
      </c>
    </row>
    <row r="1021" spans="1:66" x14ac:dyDescent="0.25">
      <c r="A1021" t="s">
        <v>13</v>
      </c>
      <c r="B1021" t="s">
        <v>248</v>
      </c>
      <c r="C1021" t="s">
        <v>63</v>
      </c>
      <c r="D1021" s="25" t="s">
        <v>534</v>
      </c>
      <c r="E1021" s="10">
        <f>VLOOKUP(A1021,home!$A$2:$E$405,3,FALSE)</f>
        <v>1.4837</v>
      </c>
      <c r="F1021" s="10">
        <f>VLOOKUP(B1021,home!$B$2:$E$405,3,FALSE)</f>
        <v>2.1013000000000002</v>
      </c>
      <c r="G1021" s="10">
        <f>VLOOKUP(C1021,away!$B$2:$E$405,4,FALSE)</f>
        <v>0.82630000000000003</v>
      </c>
      <c r="H1021" s="10">
        <f>VLOOKUP(A1021,away!$A$2:$E$405,3,FALSE)</f>
        <v>1.2190000000000001</v>
      </c>
      <c r="I1021" s="10">
        <f>VLOOKUP(C1021,away!$B$2:$E$405,3,FALSE)</f>
        <v>1.1497999999999999</v>
      </c>
      <c r="J1021" s="10">
        <f>VLOOKUP(B1021,home!$B$2:$E$405,4,FALSE)</f>
        <v>0.91690000000000005</v>
      </c>
      <c r="K1021" s="12">
        <f t="shared" si="1288"/>
        <v>2.5761545267030002</v>
      </c>
      <c r="L1021" s="12">
        <f t="shared" si="1289"/>
        <v>1.2851327247800002</v>
      </c>
      <c r="M1021" s="13">
        <f t="shared" si="1290"/>
        <v>2.1040897156934447E-2</v>
      </c>
      <c r="N1021" s="13">
        <f t="shared" si="1291"/>
        <v>5.4204602456728972E-2</v>
      </c>
      <c r="O1021" s="13">
        <f t="shared" si="1292"/>
        <v>2.7040345495106928E-2</v>
      </c>
      <c r="P1021" s="13">
        <f t="shared" si="1293"/>
        <v>6.96601084508328E-2</v>
      </c>
      <c r="Q1021" s="13">
        <f t="shared" si="1294"/>
        <v>6.9819715993519452E-2</v>
      </c>
      <c r="R1021" s="13">
        <f t="shared" si="1295"/>
        <v>1.7375216442559682E-2</v>
      </c>
      <c r="S1021" s="13">
        <f t="shared" si="1296"/>
        <v>5.7655938731948721E-2</v>
      </c>
      <c r="T1021" s="13">
        <f t="shared" si="1297"/>
        <v>8.9727601858117415E-2</v>
      </c>
      <c r="U1021" s="13">
        <f t="shared" si="1298"/>
        <v>4.4761242490944535E-2</v>
      </c>
      <c r="V1021" s="13">
        <f t="shared" si="1299"/>
        <v>2.1209060489020385E-2</v>
      </c>
      <c r="W1021" s="13">
        <f t="shared" si="1300"/>
        <v>5.9955459136607672E-2</v>
      </c>
      <c r="X1021" s="13">
        <f t="shared" si="1301"/>
        <v>7.7050722565664573E-2</v>
      </c>
      <c r="Y1021" s="13">
        <f t="shared" si="1302"/>
        <v>4.9510202518540179E-2</v>
      </c>
      <c r="Z1021" s="13">
        <f t="shared" si="1303"/>
        <v>7.4431530834896615E-3</v>
      </c>
      <c r="AA1021" s="13">
        <f t="shared" si="1304"/>
        <v>1.9174712508975289E-2</v>
      </c>
      <c r="AB1021" s="13">
        <f t="shared" si="1305"/>
        <v>2.4698511214112668E-2</v>
      </c>
      <c r="AC1021" s="13">
        <f t="shared" si="1306"/>
        <v>4.3885529297598112E-3</v>
      </c>
      <c r="AD1021" s="13">
        <f t="shared" si="1307"/>
        <v>3.8613631863832154E-2</v>
      </c>
      <c r="AE1021" s="13">
        <f t="shared" si="1308"/>
        <v>4.962364193081846E-2</v>
      </c>
      <c r="AF1021" s="13">
        <f t="shared" si="1309"/>
        <v>3.1886483084029894E-2</v>
      </c>
      <c r="AG1021" s="13">
        <f t="shared" si="1310"/>
        <v>1.3659454296476907E-2</v>
      </c>
      <c r="AH1021" s="13">
        <f t="shared" si="1311"/>
        <v>2.3913599007849319E-3</v>
      </c>
      <c r="AI1021" s="13">
        <f t="shared" si="1312"/>
        <v>6.1605126333831401E-3</v>
      </c>
      <c r="AJ1021" s="13">
        <f t="shared" si="1313"/>
        <v>7.9352162536505001E-3</v>
      </c>
      <c r="AK1021" s="13">
        <f t="shared" si="1314"/>
        <v>6.8141144240696522E-3</v>
      </c>
      <c r="AL1021" s="13">
        <f t="shared" si="1315"/>
        <v>5.8116737275822191E-4</v>
      </c>
      <c r="AM1021" s="13">
        <f t="shared" si="1316"/>
        <v>1.9894936503690879E-2</v>
      </c>
      <c r="AN1021" s="13">
        <f t="shared" si="1317"/>
        <v>2.5567633958313348E-2</v>
      </c>
      <c r="AO1021" s="13">
        <f t="shared" si="1318"/>
        <v>1.6428901547512448E-2</v>
      </c>
      <c r="AP1021" s="13">
        <f t="shared" si="1319"/>
        <v>7.0377730036323433E-3</v>
      </c>
      <c r="AQ1021" s="13">
        <f t="shared" si="1320"/>
        <v>2.2611180991352897E-3</v>
      </c>
      <c r="AR1021" s="13">
        <f t="shared" si="1321"/>
        <v>6.1464297304507419E-4</v>
      </c>
      <c r="AS1021" s="13">
        <f t="shared" si="1322"/>
        <v>1.5834152773162582E-3</v>
      </c>
      <c r="AT1021" s="13">
        <f t="shared" si="1323"/>
        <v>2.0395612171544824E-3</v>
      </c>
      <c r="AU1021" s="13">
        <f t="shared" si="1324"/>
        <v>1.7514082873534668E-3</v>
      </c>
      <c r="AV1021" s="13">
        <f t="shared" si="1325"/>
        <v>1.127974596892696E-3</v>
      </c>
      <c r="AW1021" s="13">
        <f t="shared" si="1326"/>
        <v>5.3446419545693742E-5</v>
      </c>
      <c r="AX1021" s="13">
        <f t="shared" si="1327"/>
        <v>8.5420717887420023E-3</v>
      </c>
      <c r="AY1021" s="13">
        <f t="shared" si="1328"/>
        <v>1.0977695993132379E-2</v>
      </c>
      <c r="AZ1021" s="13">
        <f t="shared" si="1329"/>
        <v>7.0538981817303524E-3</v>
      </c>
      <c r="BA1021" s="13">
        <f t="shared" si="1330"/>
        <v>3.0217317968692721E-3</v>
      </c>
      <c r="BB1021" s="13">
        <f t="shared" si="1331"/>
        <v>9.708316044162432E-4</v>
      </c>
      <c r="BC1021" s="13">
        <f t="shared" si="1332"/>
        <v>2.4952949301719723E-4</v>
      </c>
      <c r="BD1021" s="13">
        <f t="shared" si="1333"/>
        <v>1.3164963311938264E-4</v>
      </c>
      <c r="BE1021" s="13">
        <f t="shared" si="1334"/>
        <v>3.3914979829928682E-4</v>
      </c>
      <c r="BF1021" s="13">
        <f t="shared" si="1335"/>
        <v>4.3685114405955864E-4</v>
      </c>
      <c r="BG1021" s="13">
        <f t="shared" si="1336"/>
        <v>3.7513201742147217E-4</v>
      </c>
      <c r="BH1021" s="13">
        <f t="shared" si="1337"/>
        <v>2.415995111978886E-4</v>
      </c>
      <c r="BI1021" s="13">
        <f t="shared" si="1338"/>
        <v>1.2447953488433454E-4</v>
      </c>
      <c r="BJ1021" s="14">
        <f t="shared" si="1339"/>
        <v>0.63605763767452728</v>
      </c>
      <c r="BK1021" s="14">
        <f t="shared" si="1340"/>
        <v>0.18551342112438679</v>
      </c>
      <c r="BL1021" s="14">
        <f t="shared" si="1341"/>
        <v>0.16511709535433128</v>
      </c>
      <c r="BM1021" s="14">
        <f t="shared" si="1342"/>
        <v>0.7240661716674659</v>
      </c>
      <c r="BN1021" s="14">
        <f t="shared" si="1343"/>
        <v>0.25914088599568225</v>
      </c>
    </row>
    <row r="1022" spans="1:66" x14ac:dyDescent="0.25">
      <c r="A1022" t="s">
        <v>13</v>
      </c>
      <c r="B1022" t="s">
        <v>56</v>
      </c>
      <c r="C1022" t="s">
        <v>55</v>
      </c>
      <c r="D1022" s="25" t="s">
        <v>534</v>
      </c>
      <c r="E1022" s="10">
        <f>VLOOKUP(A1022,home!$A$2:$E$405,3,FALSE)</f>
        <v>1.4837</v>
      </c>
      <c r="F1022" s="10">
        <f>VLOOKUP(B1022,home!$B$2:$E$405,3,FALSE)</f>
        <v>0.4758</v>
      </c>
      <c r="G1022" s="10">
        <f>VLOOKUP(C1022,away!$B$2:$E$405,4,FALSE)</f>
        <v>1.1496999999999999</v>
      </c>
      <c r="H1022" s="10">
        <f>VLOOKUP(A1022,away!$A$2:$E$405,3,FALSE)</f>
        <v>1.2190000000000001</v>
      </c>
      <c r="I1022" s="10">
        <f>VLOOKUP(C1022,away!$B$2:$E$405,3,FALSE)</f>
        <v>0.91690000000000005</v>
      </c>
      <c r="J1022" s="10">
        <f>VLOOKUP(B1022,home!$B$2:$E$405,4,FALSE)</f>
        <v>1.0616000000000001</v>
      </c>
      <c r="K1022" s="12">
        <f t="shared" si="1288"/>
        <v>0.81162434566199992</v>
      </c>
      <c r="L1022" s="12">
        <f t="shared" si="1289"/>
        <v>1.1865514877600003</v>
      </c>
      <c r="M1022" s="13">
        <f t="shared" si="1290"/>
        <v>0.13558238264383679</v>
      </c>
      <c r="N1022" s="13">
        <f t="shared" si="1291"/>
        <v>0.1100419625965989</v>
      </c>
      <c r="O1022" s="13">
        <f t="shared" si="1292"/>
        <v>0.16087547784009015</v>
      </c>
      <c r="P1022" s="13">
        <f t="shared" si="1293"/>
        <v>0.13057045443502471</v>
      </c>
      <c r="Q1022" s="13">
        <f t="shared" si="1294"/>
        <v>4.4656367943913436E-2</v>
      </c>
      <c r="R1022" s="13">
        <f t="shared" si="1295"/>
        <v>9.5443518787629994E-2</v>
      </c>
      <c r="S1022" s="13">
        <f t="shared" si="1296"/>
        <v>3.1435949197312373E-2</v>
      </c>
      <c r="T1022" s="13">
        <f t="shared" si="1297"/>
        <v>5.2987079821808468E-2</v>
      </c>
      <c r="U1022" s="13">
        <f t="shared" si="1298"/>
        <v>7.7464283483688973E-2</v>
      </c>
      <c r="V1022" s="13">
        <f t="shared" si="1299"/>
        <v>3.3637655835762437E-3</v>
      </c>
      <c r="W1022" s="13">
        <f t="shared" si="1300"/>
        <v>1.208139847070675E-2</v>
      </c>
      <c r="X1022" s="13">
        <f t="shared" si="1301"/>
        <v>1.4335201329638485E-2</v>
      </c>
      <c r="Y1022" s="13">
        <f t="shared" si="1302"/>
        <v>8.5047272325108423E-3</v>
      </c>
      <c r="Z1022" s="13">
        <f t="shared" si="1303"/>
        <v>3.7749549738170643E-2</v>
      </c>
      <c r="AA1022" s="13">
        <f t="shared" si="1304"/>
        <v>3.0638453605277866E-2</v>
      </c>
      <c r="AB1022" s="13">
        <f t="shared" si="1305"/>
        <v>1.2433457429739597E-2</v>
      </c>
      <c r="AC1022" s="13">
        <f t="shared" si="1306"/>
        <v>2.0246380479894702E-4</v>
      </c>
      <c r="AD1022" s="13">
        <f t="shared" si="1307"/>
        <v>2.451389282117313E-3</v>
      </c>
      <c r="AE1022" s="13">
        <f t="shared" si="1308"/>
        <v>2.9086995997752167E-3</v>
      </c>
      <c r="AF1022" s="13">
        <f t="shared" si="1309"/>
        <v>1.7256609187801008E-3</v>
      </c>
      <c r="AG1022" s="13">
        <f t="shared" si="1310"/>
        <v>6.8252851018260608E-4</v>
      </c>
      <c r="AH1022" s="13">
        <f t="shared" si="1311"/>
        <v>1.1197946101024132E-2</v>
      </c>
      <c r="AI1022" s="13">
        <f t="shared" si="1312"/>
        <v>9.0885256770020535E-3</v>
      </c>
      <c r="AJ1022" s="13">
        <f t="shared" si="1313"/>
        <v>3.6882343528145383E-3</v>
      </c>
      <c r="AK1022" s="13">
        <f t="shared" si="1314"/>
        <v>9.9782026441706979E-4</v>
      </c>
      <c r="AL1022" s="13">
        <f t="shared" si="1315"/>
        <v>7.7991817177862086E-6</v>
      </c>
      <c r="AM1022" s="13">
        <f t="shared" si="1316"/>
        <v>3.9792144441226082E-4</v>
      </c>
      <c r="AN1022" s="13">
        <f t="shared" si="1317"/>
        <v>4.7215428187897629E-4</v>
      </c>
      <c r="AO1022" s="13">
        <f t="shared" si="1318"/>
        <v>2.80117682807877E-4</v>
      </c>
      <c r="AP1022" s="13">
        <f t="shared" si="1319"/>
        <v>1.1079135109452347E-4</v>
      </c>
      <c r="AQ1022" s="13">
        <f t="shared" si="1320"/>
        <v>3.2864910618036857E-5</v>
      </c>
      <c r="AR1022" s="13">
        <f t="shared" si="1321"/>
        <v>2.6573879212052941E-3</v>
      </c>
      <c r="AS1022" s="13">
        <f t="shared" si="1322"/>
        <v>2.1568007327183491E-3</v>
      </c>
      <c r="AT1022" s="13">
        <f t="shared" si="1323"/>
        <v>8.7525599170792609E-4</v>
      </c>
      <c r="AU1022" s="13">
        <f t="shared" si="1324"/>
        <v>2.3679302385223009E-4</v>
      </c>
      <c r="AV1022" s="13">
        <f t="shared" si="1325"/>
        <v>4.8046745760348149E-5</v>
      </c>
      <c r="AW1022" s="13">
        <f t="shared" si="1326"/>
        <v>2.0863549305987891E-7</v>
      </c>
      <c r="AX1022" s="13">
        <f t="shared" si="1327"/>
        <v>5.3827121990996492E-5</v>
      </c>
      <c r="AY1022" s="13">
        <f t="shared" si="1328"/>
        <v>6.3868651680255907E-5</v>
      </c>
      <c r="AZ1022" s="13">
        <f t="shared" si="1329"/>
        <v>3.7891721836216458E-5</v>
      </c>
      <c r="BA1022" s="13">
        <f t="shared" si="1330"/>
        <v>1.4986826306183579E-5</v>
      </c>
      <c r="BB1022" s="13">
        <f t="shared" si="1331"/>
        <v>4.4456602626007104E-6</v>
      </c>
      <c r="BC1022" s="13">
        <f t="shared" si="1332"/>
        <v>1.0550009597328769E-6</v>
      </c>
      <c r="BD1022" s="13">
        <f t="shared" si="1333"/>
        <v>5.2552126524359948E-4</v>
      </c>
      <c r="BE1022" s="13">
        <f t="shared" si="1334"/>
        <v>4.2652585303480271E-4</v>
      </c>
      <c r="BF1022" s="13">
        <f t="shared" si="1335"/>
        <v>1.7308938318864905E-4</v>
      </c>
      <c r="BG1022" s="13">
        <f t="shared" si="1336"/>
        <v>4.6827852457175484E-5</v>
      </c>
      <c r="BH1022" s="13">
        <f t="shared" si="1337"/>
        <v>9.5016562773279336E-6</v>
      </c>
      <c r="BI1022" s="13">
        <f t="shared" si="1338"/>
        <v>1.5423551117583037E-6</v>
      </c>
      <c r="BJ1022" s="14">
        <f t="shared" si="1339"/>
        <v>0.25184494035987975</v>
      </c>
      <c r="BK1022" s="14">
        <f t="shared" si="1340"/>
        <v>0.30122668349794707</v>
      </c>
      <c r="BL1022" s="14">
        <f t="shared" si="1341"/>
        <v>0.40898501032224183</v>
      </c>
      <c r="BM1022" s="14">
        <f t="shared" si="1342"/>
        <v>0.32257235965495812</v>
      </c>
      <c r="BN1022" s="14">
        <f t="shared" si="1343"/>
        <v>0.67717016424709409</v>
      </c>
    </row>
    <row r="1023" spans="1:66" x14ac:dyDescent="0.25">
      <c r="A1023" t="s">
        <v>13</v>
      </c>
      <c r="B1023" t="s">
        <v>52</v>
      </c>
      <c r="C1023" t="s">
        <v>249</v>
      </c>
      <c r="D1023" s="25" t="s">
        <v>534</v>
      </c>
      <c r="E1023" s="10">
        <f>VLOOKUP(A1023,home!$A$2:$E$405,3,FALSE)</f>
        <v>1.4837</v>
      </c>
      <c r="F1023" s="10">
        <f>VLOOKUP(B1023,home!$B$2:$E$405,3,FALSE)</f>
        <v>0.55510000000000004</v>
      </c>
      <c r="G1023" s="10">
        <f>VLOOKUP(C1023,away!$B$2:$E$405,4,FALSE)</f>
        <v>0.87219999999999998</v>
      </c>
      <c r="H1023" s="10">
        <f>VLOOKUP(A1023,away!$A$2:$E$405,3,FALSE)</f>
        <v>1.2190000000000001</v>
      </c>
      <c r="I1023" s="10">
        <f>VLOOKUP(C1023,away!$B$2:$E$405,3,FALSE)</f>
        <v>0.67559999999999998</v>
      </c>
      <c r="J1023" s="10">
        <f>VLOOKUP(B1023,home!$B$2:$E$405,4,FALSE)</f>
        <v>1.0616000000000001</v>
      </c>
      <c r="K1023" s="12">
        <f t="shared" si="1288"/>
        <v>0.71834555101399999</v>
      </c>
      <c r="L1023" s="12">
        <f t="shared" si="1289"/>
        <v>0.8742874742400002</v>
      </c>
      <c r="M1023" s="13">
        <f t="shared" si="1290"/>
        <v>0.20338937671855079</v>
      </c>
      <c r="N1023" s="13">
        <f t="shared" si="1291"/>
        <v>0.14610385388928138</v>
      </c>
      <c r="O1023" s="13">
        <f t="shared" si="1292"/>
        <v>0.17782078445850963</v>
      </c>
      <c r="P1023" s="13">
        <f t="shared" si="1293"/>
        <v>0.12773676939358983</v>
      </c>
      <c r="Q1023" s="13">
        <f t="shared" si="1294"/>
        <v>5.247652671368238E-2</v>
      </c>
      <c r="R1023" s="13">
        <f t="shared" si="1295"/>
        <v>7.7733242255802928E-2</v>
      </c>
      <c r="S1023" s="13">
        <f t="shared" si="1296"/>
        <v>2.0055966686119121E-2</v>
      </c>
      <c r="T1023" s="13">
        <f t="shared" si="1297"/>
        <v>4.587956999739326E-2</v>
      </c>
      <c r="U1023" s="13">
        <f t="shared" si="1298"/>
        <v>5.5839328740349498E-2</v>
      </c>
      <c r="V1023" s="13">
        <f t="shared" si="1299"/>
        <v>1.399551077228932E-3</v>
      </c>
      <c r="W1023" s="13">
        <f t="shared" si="1300"/>
        <v>1.2565426499147022E-2</v>
      </c>
      <c r="X1023" s="13">
        <f t="shared" si="1301"/>
        <v>1.0985794996687616E-2</v>
      </c>
      <c r="Y1023" s="13">
        <f t="shared" si="1302"/>
        <v>4.8023714800862231E-3</v>
      </c>
      <c r="Z1023" s="13">
        <f t="shared" si="1303"/>
        <v>2.2653733345437334E-2</v>
      </c>
      <c r="AA1023" s="13">
        <f t="shared" si="1304"/>
        <v>1.6273208562552408E-2</v>
      </c>
      <c r="AB1023" s="13">
        <f t="shared" si="1305"/>
        <v>5.8448934858162252E-3</v>
      </c>
      <c r="AC1023" s="13">
        <f t="shared" si="1306"/>
        <v>5.4935923919323306E-5</v>
      </c>
      <c r="AD1023" s="13">
        <f t="shared" si="1307"/>
        <v>2.2565795555639207E-3</v>
      </c>
      <c r="AE1023" s="13">
        <f t="shared" si="1308"/>
        <v>1.9728992400556023E-3</v>
      </c>
      <c r="AF1023" s="13">
        <f t="shared" si="1309"/>
        <v>8.6244054675911402E-4</v>
      </c>
      <c r="AG1023" s="13">
        <f t="shared" si="1310"/>
        <v>2.513403224360636E-4</v>
      </c>
      <c r="AH1023" s="13">
        <f t="shared" si="1311"/>
        <v>4.9514688271722184E-3</v>
      </c>
      <c r="AI1023" s="13">
        <f t="shared" si="1312"/>
        <v>3.5568656029836714E-3</v>
      </c>
      <c r="AJ1023" s="13">
        <f t="shared" si="1313"/>
        <v>1.2775292907290243E-3</v>
      </c>
      <c r="AK1023" s="13">
        <f t="shared" si="1314"/>
        <v>3.0590249409508856E-4</v>
      </c>
      <c r="AL1023" s="13">
        <f t="shared" si="1315"/>
        <v>1.3800794433461413E-6</v>
      </c>
      <c r="AM1023" s="13">
        <f t="shared" si="1316"/>
        <v>3.2420077684969852E-4</v>
      </c>
      <c r="AN1023" s="13">
        <f t="shared" si="1317"/>
        <v>2.8344467833856885E-4</v>
      </c>
      <c r="AO1023" s="13">
        <f t="shared" si="1318"/>
        <v>1.239060659556983E-4</v>
      </c>
      <c r="AP1023" s="13">
        <f t="shared" si="1319"/>
        <v>3.6109840482474121E-5</v>
      </c>
      <c r="AQ1023" s="13">
        <f t="shared" si="1320"/>
        <v>7.8925953076579003E-6</v>
      </c>
      <c r="AR1023" s="13">
        <f t="shared" si="1321"/>
        <v>8.6580143493729942E-4</v>
      </c>
      <c r="AS1023" s="13">
        <f t="shared" si="1322"/>
        <v>6.2194460884874619E-4</v>
      </c>
      <c r="AT1023" s="13">
        <f t="shared" si="1323"/>
        <v>2.2338557137181961E-4</v>
      </c>
      <c r="AU1023" s="13">
        <f t="shared" si="1324"/>
        <v>5.3489343785222331E-5</v>
      </c>
      <c r="AV1023" s="13">
        <f t="shared" si="1325"/>
        <v>9.6059580336932013E-6</v>
      </c>
      <c r="AW1023" s="13">
        <f t="shared" si="1326"/>
        <v>2.4076272435840678E-8</v>
      </c>
      <c r="AX1023" s="13">
        <f t="shared" si="1327"/>
        <v>3.8814697614210571E-5</v>
      </c>
      <c r="AY1023" s="13">
        <f t="shared" si="1328"/>
        <v>3.3935203940517522E-5</v>
      </c>
      <c r="AZ1023" s="13">
        <f t="shared" si="1329"/>
        <v>1.4834561870487181E-5</v>
      </c>
      <c r="BA1023" s="13">
        <f t="shared" si="1330"/>
        <v>4.3232238764017504E-6</v>
      </c>
      <c r="BB1023" s="13">
        <f t="shared" si="1331"/>
        <v>9.4493512086833717E-7</v>
      </c>
      <c r="BC1023" s="13">
        <f t="shared" si="1332"/>
        <v>1.6522898802892963E-7</v>
      </c>
      <c r="BD1023" s="13">
        <f t="shared" si="1333"/>
        <v>1.2615989162411651E-4</v>
      </c>
      <c r="BE1023" s="13">
        <f t="shared" si="1334"/>
        <v>9.0626396864592495E-5</v>
      </c>
      <c r="BF1023" s="13">
        <f t="shared" si="1335"/>
        <v>3.2550534496054565E-5</v>
      </c>
      <c r="BG1023" s="13">
        <f t="shared" si="1336"/>
        <v>7.7941772127895107E-6</v>
      </c>
      <c r="BH1023" s="13">
        <f t="shared" si="1337"/>
        <v>1.399728131155511E-6</v>
      </c>
      <c r="BI1023" s="13">
        <f t="shared" si="1338"/>
        <v>2.0109769512894049E-7</v>
      </c>
      <c r="BJ1023" s="14">
        <f t="shared" si="1339"/>
        <v>0.2790253750494372</v>
      </c>
      <c r="BK1023" s="14">
        <f t="shared" si="1340"/>
        <v>0.35267191508279189</v>
      </c>
      <c r="BL1023" s="14">
        <f t="shared" si="1341"/>
        <v>0.34563618246101141</v>
      </c>
      <c r="BM1023" s="14">
        <f t="shared" si="1342"/>
        <v>0.21469274138159264</v>
      </c>
      <c r="BN1023" s="14">
        <f t="shared" si="1343"/>
        <v>0.78526055342941692</v>
      </c>
    </row>
    <row r="1024" spans="1:66" x14ac:dyDescent="0.25">
      <c r="A1024" t="s">
        <v>13</v>
      </c>
      <c r="B1024" t="s">
        <v>53</v>
      </c>
      <c r="C1024" t="s">
        <v>60</v>
      </c>
      <c r="D1024" s="25" t="s">
        <v>534</v>
      </c>
      <c r="E1024" s="10">
        <f>VLOOKUP(A1024,home!$A$2:$E$405,3,FALSE)</f>
        <v>1.4837</v>
      </c>
      <c r="F1024" s="10">
        <f>VLOOKUP(B1024,home!$B$2:$E$405,3,FALSE)</f>
        <v>0.71360000000000001</v>
      </c>
      <c r="G1024" s="10">
        <f>VLOOKUP(C1024,away!$B$2:$E$405,4,FALSE)</f>
        <v>0.55510000000000004</v>
      </c>
      <c r="H1024" s="10">
        <f>VLOOKUP(A1024,away!$A$2:$E$405,3,FALSE)</f>
        <v>1.2190000000000001</v>
      </c>
      <c r="I1024" s="10">
        <f>VLOOKUP(C1024,away!$B$2:$E$405,3,FALSE)</f>
        <v>1.3512</v>
      </c>
      <c r="J1024" s="10">
        <f>VLOOKUP(B1024,home!$B$2:$E$405,4,FALSE)</f>
        <v>1.3028999999999999</v>
      </c>
      <c r="K1024" s="12">
        <f t="shared" si="1288"/>
        <v>0.58772229443200008</v>
      </c>
      <c r="L1024" s="12">
        <f t="shared" si="1289"/>
        <v>2.1460232671199999</v>
      </c>
      <c r="M1024" s="13">
        <f t="shared" si="1290"/>
        <v>6.4975463721900106E-2</v>
      </c>
      <c r="N1024" s="13">
        <f t="shared" si="1291"/>
        <v>3.8187528620418312E-2</v>
      </c>
      <c r="O1024" s="13">
        <f t="shared" si="1292"/>
        <v>0.1394388569391091</v>
      </c>
      <c r="P1024" s="13">
        <f t="shared" si="1293"/>
        <v>8.1951324933228611E-2</v>
      </c>
      <c r="Q1024" s="13">
        <f t="shared" si="1294"/>
        <v>1.1221830969739959E-2</v>
      </c>
      <c r="R1024" s="13">
        <f t="shared" si="1295"/>
        <v>0.14961951566597262</v>
      </c>
      <c r="S1024" s="13">
        <f t="shared" si="1296"/>
        <v>2.5840599180086996E-2</v>
      </c>
      <c r="T1024" s="13">
        <f t="shared" si="1297"/>
        <v>2.4082310360749742E-2</v>
      </c>
      <c r="U1024" s="13">
        <f t="shared" si="1298"/>
        <v>8.7934725039009995E-2</v>
      </c>
      <c r="V1024" s="13">
        <f t="shared" si="1299"/>
        <v>3.6213179878013028E-3</v>
      </c>
      <c r="W1024" s="13">
        <f t="shared" si="1300"/>
        <v>2.1984400817545487E-3</v>
      </c>
      <c r="X1024" s="13">
        <f t="shared" si="1301"/>
        <v>4.7179035668144563E-3</v>
      </c>
      <c r="Y1024" s="13">
        <f t="shared" si="1302"/>
        <v>5.0623654132061309E-3</v>
      </c>
      <c r="Z1024" s="13">
        <f t="shared" si="1303"/>
        <v>0.10702898727813416</v>
      </c>
      <c r="AA1024" s="13">
        <f t="shared" si="1304"/>
        <v>6.2903321973838355E-2</v>
      </c>
      <c r="AB1024" s="13">
        <f t="shared" si="1305"/>
        <v>1.8484842358929561E-2</v>
      </c>
      <c r="AC1024" s="13">
        <f t="shared" si="1306"/>
        <v>2.8546526460266594E-4</v>
      </c>
      <c r="AD1024" s="13">
        <f t="shared" si="1307"/>
        <v>3.2301806225501424E-4</v>
      </c>
      <c r="AE1024" s="13">
        <f t="shared" si="1308"/>
        <v>6.9320427729927718E-4</v>
      </c>
      <c r="AF1024" s="13">
        <f t="shared" si="1309"/>
        <v>7.4381625397567665E-4</v>
      </c>
      <c r="AG1024" s="13">
        <f t="shared" si="1310"/>
        <v>5.3208232916461366E-4</v>
      </c>
      <c r="AH1024" s="13">
        <f t="shared" si="1311"/>
        <v>5.7421674238791617E-2</v>
      </c>
      <c r="AI1024" s="13">
        <f t="shared" si="1312"/>
        <v>3.3747998133749478E-2</v>
      </c>
      <c r="AJ1024" s="13">
        <f t="shared" si="1313"/>
        <v>9.917225447827048E-3</v>
      </c>
      <c r="AK1024" s="13">
        <f t="shared" si="1314"/>
        <v>1.9428581648654444E-3</v>
      </c>
      <c r="AL1024" s="13">
        <f t="shared" si="1315"/>
        <v>1.4401902082135095E-5</v>
      </c>
      <c r="AM1024" s="13">
        <f t="shared" si="1316"/>
        <v>3.7968983338299127E-5</v>
      </c>
      <c r="AN1024" s="13">
        <f t="shared" si="1317"/>
        <v>8.1482321672881532E-5</v>
      </c>
      <c r="AO1024" s="13">
        <f t="shared" si="1318"/>
        <v>8.7431479084480011E-5</v>
      </c>
      <c r="AP1024" s="13">
        <f t="shared" si="1319"/>
        <v>6.2543329464669902E-5</v>
      </c>
      <c r="AQ1024" s="13">
        <f t="shared" si="1320"/>
        <v>3.3554860058583377E-5</v>
      </c>
      <c r="AR1024" s="13">
        <f t="shared" si="1321"/>
        <v>2.4645649790686376E-2</v>
      </c>
      <c r="AS1024" s="13">
        <f t="shared" si="1322"/>
        <v>1.448479784274974E-2</v>
      </c>
      <c r="AT1024" s="13">
        <f t="shared" si="1323"/>
        <v>4.2565193112622801E-3</v>
      </c>
      <c r="AU1024" s="13">
        <f t="shared" si="1324"/>
        <v>8.3388376530306148E-4</v>
      </c>
      <c r="AV1024" s="13">
        <f t="shared" si="1325"/>
        <v>1.2252301995837768E-4</v>
      </c>
      <c r="AW1024" s="13">
        <f t="shared" si="1326"/>
        <v>5.0457292713223037E-7</v>
      </c>
      <c r="AX1024" s="13">
        <f t="shared" si="1327"/>
        <v>3.7192030008059232E-6</v>
      </c>
      <c r="AY1024" s="13">
        <f t="shared" si="1328"/>
        <v>7.9814961748720361E-6</v>
      </c>
      <c r="AZ1024" s="13">
        <f t="shared" si="1329"/>
        <v>8.5642382488523345E-6</v>
      </c>
      <c r="BA1024" s="13">
        <f t="shared" si="1330"/>
        <v>6.1263515157320507E-6</v>
      </c>
      <c r="BB1024" s="13">
        <f t="shared" si="1331"/>
        <v>3.2868232238292157E-6</v>
      </c>
      <c r="BC1024" s="13">
        <f t="shared" si="1332"/>
        <v>1.4107198226495726E-6</v>
      </c>
      <c r="BD1024" s="13">
        <f t="shared" si="1333"/>
        <v>8.8150229806840188E-3</v>
      </c>
      <c r="BE1024" s="13">
        <f t="shared" si="1334"/>
        <v>5.1807855316784194E-3</v>
      </c>
      <c r="BF1024" s="13">
        <f t="shared" si="1335"/>
        <v>1.5224315798190748E-3</v>
      </c>
      <c r="BG1024" s="13">
        <f t="shared" si="1336"/>
        <v>2.9825566040233382E-4</v>
      </c>
      <c r="BH1024" s="13">
        <f t="shared" si="1337"/>
        <v>4.3822875264747759E-5</v>
      </c>
      <c r="BI1024" s="13">
        <f t="shared" si="1338"/>
        <v>5.1511361598409801E-6</v>
      </c>
      <c r="BJ1024" s="14">
        <f t="shared" si="1339"/>
        <v>8.8096569740983399E-2</v>
      </c>
      <c r="BK1024" s="14">
        <f t="shared" si="1340"/>
        <v>0.17669655448587665</v>
      </c>
      <c r="BL1024" s="14">
        <f t="shared" si="1341"/>
        <v>0.62161986145606141</v>
      </c>
      <c r="BM1024" s="14">
        <f t="shared" si="1342"/>
        <v>0.50803997518743915</v>
      </c>
      <c r="BN1024" s="14">
        <f t="shared" si="1343"/>
        <v>0.48539452085036872</v>
      </c>
    </row>
    <row r="1025" spans="1:66" x14ac:dyDescent="0.25">
      <c r="A1025" t="s">
        <v>16</v>
      </c>
      <c r="B1025" t="s">
        <v>66</v>
      </c>
      <c r="C1025" t="s">
        <v>256</v>
      </c>
      <c r="D1025" s="25" t="s">
        <v>534</v>
      </c>
      <c r="E1025" s="10">
        <f>VLOOKUP(A1025,home!$A$2:$E$405,3,FALSE)</f>
        <v>1.6373</v>
      </c>
      <c r="F1025" s="10">
        <f>VLOOKUP(B1025,home!$B$2:$E$405,3,FALSE)</f>
        <v>1.1496999999999999</v>
      </c>
      <c r="G1025" s="10">
        <f>VLOOKUP(C1025,away!$B$2:$E$405,4,FALSE)</f>
        <v>1.0419</v>
      </c>
      <c r="H1025" s="10">
        <f>VLOOKUP(A1025,away!$A$2:$E$405,3,FALSE)</f>
        <v>1.3301000000000001</v>
      </c>
      <c r="I1025" s="10">
        <f>VLOOKUP(C1025,away!$B$2:$E$405,3,FALSE)</f>
        <v>0.61909999999999998</v>
      </c>
      <c r="J1025" s="10">
        <f>VLOOKUP(B1025,home!$B$2:$E$405,4,FALSE)</f>
        <v>0.88449999999999995</v>
      </c>
      <c r="K1025" s="12">
        <f t="shared" si="1288"/>
        <v>1.9612765296389998</v>
      </c>
      <c r="L1025" s="12">
        <f t="shared" si="1289"/>
        <v>0.72835471289499998</v>
      </c>
      <c r="M1025" s="13">
        <f t="shared" si="1290"/>
        <v>6.7905975590816528E-2</v>
      </c>
      <c r="N1025" s="13">
        <f t="shared" si="1291"/>
        <v>0.13318239614850727</v>
      </c>
      <c r="O1025" s="13">
        <f t="shared" si="1292"/>
        <v>4.9459637355304051E-2</v>
      </c>
      <c r="P1025" s="13">
        <f t="shared" si="1293"/>
        <v>9.7004025909414163E-2</v>
      </c>
      <c r="Q1025" s="13">
        <f t="shared" si="1294"/>
        <v>0.13060375386357542</v>
      </c>
      <c r="R1025" s="13">
        <f t="shared" si="1295"/>
        <v>1.8012079982906645E-2</v>
      </c>
      <c r="S1025" s="13">
        <f t="shared" si="1296"/>
        <v>3.46426840965188E-2</v>
      </c>
      <c r="T1025" s="13">
        <f t="shared" si="1297"/>
        <v>9.5125859648313729E-2</v>
      </c>
      <c r="U1025" s="13">
        <f t="shared" si="1298"/>
        <v>3.5326669720455242E-2</v>
      </c>
      <c r="V1025" s="13">
        <f t="shared" si="1299"/>
        <v>5.4985830635382671E-3</v>
      </c>
      <c r="W1025" s="13">
        <f t="shared" si="1300"/>
        <v>8.538335904512645E-2</v>
      </c>
      <c r="X1025" s="13">
        <f t="shared" si="1301"/>
        <v>6.2189371963323775E-2</v>
      </c>
      <c r="Y1025" s="13">
        <f t="shared" si="1302"/>
        <v>2.2647961080733522E-2</v>
      </c>
      <c r="Z1025" s="13">
        <f t="shared" si="1303"/>
        <v>4.3730611148639163E-3</v>
      </c>
      <c r="AA1025" s="13">
        <f t="shared" si="1304"/>
        <v>8.5767821272595569E-3</v>
      </c>
      <c r="AB1025" s="13">
        <f t="shared" si="1305"/>
        <v>8.410720743010712E-3</v>
      </c>
      <c r="AC1025" s="13">
        <f t="shared" si="1306"/>
        <v>4.9092208870409916E-4</v>
      </c>
      <c r="AD1025" s="13">
        <f t="shared" si="1307"/>
        <v>4.1865094529236549E-2</v>
      </c>
      <c r="AE1025" s="13">
        <f t="shared" si="1308"/>
        <v>3.0492638906164125E-2</v>
      </c>
      <c r="AF1025" s="13">
        <f t="shared" si="1309"/>
        <v>1.1104728627955036E-2</v>
      </c>
      <c r="AG1025" s="13">
        <f t="shared" si="1310"/>
        <v>2.6960604771970264E-3</v>
      </c>
      <c r="AH1025" s="13">
        <f t="shared" si="1311"/>
        <v>7.96284918197249E-4</v>
      </c>
      <c r="AI1025" s="13">
        <f t="shared" si="1312"/>
        <v>1.5617349209657754E-3</v>
      </c>
      <c r="AJ1025" s="13">
        <f t="shared" si="1313"/>
        <v>1.5314970230038969E-3</v>
      </c>
      <c r="AK1025" s="13">
        <f t="shared" si="1314"/>
        <v>1.0012297221431809E-3</v>
      </c>
      <c r="AL1025" s="13">
        <f t="shared" si="1315"/>
        <v>2.8051386404701855E-5</v>
      </c>
      <c r="AM1025" s="13">
        <f t="shared" si="1316"/>
        <v>1.6421805462261949E-2</v>
      </c>
      <c r="AN1025" s="13">
        <f t="shared" si="1317"/>
        <v>1.1960899402683344E-2</v>
      </c>
      <c r="AO1025" s="13">
        <f t="shared" si="1318"/>
        <v>4.3558887252037014E-3</v>
      </c>
      <c r="AP1025" s="13">
        <f t="shared" si="1319"/>
        <v>1.0575440272827699E-3</v>
      </c>
      <c r="AQ1025" s="13">
        <f t="shared" si="1320"/>
        <v>1.9256679409134097E-4</v>
      </c>
      <c r="AR1025" s="13">
        <f t="shared" si="1321"/>
        <v>1.1599557459523521E-4</v>
      </c>
      <c r="AS1025" s="13">
        <f t="shared" si="1322"/>
        <v>2.2749939799562461E-4</v>
      </c>
      <c r="AT1025" s="13">
        <f t="shared" si="1323"/>
        <v>2.2309461489791017E-4</v>
      </c>
      <c r="AU1025" s="13">
        <f t="shared" si="1324"/>
        <v>1.4585007736270746E-4</v>
      </c>
      <c r="AV1025" s="13">
        <f t="shared" si="1325"/>
        <v>7.151308339437759E-5</v>
      </c>
      <c r="AW1025" s="13">
        <f t="shared" si="1326"/>
        <v>1.1130984955143882E-6</v>
      </c>
      <c r="AX1025" s="13">
        <f t="shared" si="1327"/>
        <v>5.3679502712386494E-3</v>
      </c>
      <c r="AY1025" s="13">
        <f t="shared" si="1328"/>
        <v>3.9097718786426641E-3</v>
      </c>
      <c r="AZ1025" s="13">
        <f t="shared" si="1329"/>
        <v>1.4238503870768607E-3</v>
      </c>
      <c r="BA1025" s="13">
        <f t="shared" si="1330"/>
        <v>3.4568937996160058E-4</v>
      </c>
      <c r="BB1025" s="13">
        <f t="shared" si="1331"/>
        <v>6.2946122273195533E-5</v>
      </c>
      <c r="BC1025" s="13">
        <f t="shared" si="1332"/>
        <v>9.169420963229383E-6</v>
      </c>
      <c r="BD1025" s="13">
        <f t="shared" si="1333"/>
        <v>1.4080987238567178E-5</v>
      </c>
      <c r="BE1025" s="13">
        <f t="shared" si="1334"/>
        <v>2.7616709785148077E-5</v>
      </c>
      <c r="BF1025" s="13">
        <f t="shared" si="1335"/>
        <v>2.7082002363731314E-5</v>
      </c>
      <c r="BG1025" s="13">
        <f t="shared" si="1336"/>
        <v>1.7705098537204716E-5</v>
      </c>
      <c r="BH1025" s="13">
        <f t="shared" si="1337"/>
        <v>8.6811485539913454E-6</v>
      </c>
      <c r="BI1025" s="13">
        <f t="shared" si="1338"/>
        <v>3.405226581850553E-6</v>
      </c>
      <c r="BJ1025" s="14">
        <f t="shared" si="1339"/>
        <v>0.66039930616181197</v>
      </c>
      <c r="BK1025" s="14">
        <f t="shared" si="1340"/>
        <v>0.20948001401403923</v>
      </c>
      <c r="BL1025" s="14">
        <f t="shared" si="1341"/>
        <v>0.12555916043455267</v>
      </c>
      <c r="BM1025" s="14">
        <f t="shared" si="1342"/>
        <v>0.49973501409459675</v>
      </c>
      <c r="BN1025" s="14">
        <f t="shared" si="1343"/>
        <v>0.49616786885052411</v>
      </c>
    </row>
    <row r="1026" spans="1:66" x14ac:dyDescent="0.25">
      <c r="A1026" t="s">
        <v>16</v>
      </c>
      <c r="B1026" t="s">
        <v>254</v>
      </c>
      <c r="C1026" t="s">
        <v>67</v>
      </c>
      <c r="D1026" s="25" t="s">
        <v>534</v>
      </c>
      <c r="E1026" s="10">
        <f>VLOOKUP(A1026,home!$A$2:$E$405,3,FALSE)</f>
        <v>1.6373</v>
      </c>
      <c r="F1026" s="10">
        <f>VLOOKUP(B1026,home!$B$2:$E$405,3,FALSE)</f>
        <v>1.1136999999999999</v>
      </c>
      <c r="G1026" s="10">
        <f>VLOOKUP(C1026,away!$B$2:$E$405,4,FALSE)</f>
        <v>1.0419</v>
      </c>
      <c r="H1026" s="10">
        <f>VLOOKUP(A1026,away!$A$2:$E$405,3,FALSE)</f>
        <v>1.3301000000000001</v>
      </c>
      <c r="I1026" s="10">
        <f>VLOOKUP(C1026,away!$B$2:$E$405,3,FALSE)</f>
        <v>1.0172000000000001</v>
      </c>
      <c r="J1026" s="10">
        <f>VLOOKUP(B1026,home!$B$2:$E$405,4,FALSE)</f>
        <v>0.84030000000000005</v>
      </c>
      <c r="K1026" s="12">
        <f t="shared" si="1288"/>
        <v>1.8998640263190001</v>
      </c>
      <c r="L1026" s="12">
        <f t="shared" si="1289"/>
        <v>1.1369071781160003</v>
      </c>
      <c r="M1026" s="13">
        <f t="shared" si="1290"/>
        <v>4.7989588184075359E-2</v>
      </c>
      <c r="N1026" s="13">
        <f t="shared" si="1291"/>
        <v>9.1173692228788114E-2</v>
      </c>
      <c r="O1026" s="13">
        <f t="shared" si="1292"/>
        <v>5.4559707281306068E-2</v>
      </c>
      <c r="P1026" s="13">
        <f t="shared" si="1293"/>
        <v>0.1036560251502482</v>
      </c>
      <c r="Q1026" s="13">
        <f t="shared" si="1294"/>
        <v>8.6608809006077397E-2</v>
      </c>
      <c r="R1026" s="13">
        <f t="shared" si="1295"/>
        <v>3.1014661422012341E-2</v>
      </c>
      <c r="S1026" s="13">
        <f t="shared" si="1296"/>
        <v>5.5973451515855692E-2</v>
      </c>
      <c r="T1026" s="13">
        <f t="shared" si="1297"/>
        <v>9.8466176647087081E-2</v>
      </c>
      <c r="U1026" s="13">
        <f t="shared" si="1298"/>
        <v>5.8923639524144922E-2</v>
      </c>
      <c r="V1026" s="13">
        <f t="shared" si="1299"/>
        <v>1.3433435870896866E-2</v>
      </c>
      <c r="W1026" s="13">
        <f t="shared" si="1300"/>
        <v>5.4848320197659825E-2</v>
      </c>
      <c r="X1026" s="13">
        <f t="shared" si="1301"/>
        <v>6.2357448940324252E-2</v>
      </c>
      <c r="Y1026" s="13">
        <f t="shared" si="1302"/>
        <v>3.5447315654628317E-2</v>
      </c>
      <c r="Z1026" s="13">
        <f t="shared" si="1303"/>
        <v>1.1753597065841075E-2</v>
      </c>
      <c r="AA1026" s="13">
        <f t="shared" si="1304"/>
        <v>2.2330236245240009E-2</v>
      </c>
      <c r="AB1026" s="13">
        <f t="shared" si="1305"/>
        <v>2.1212206270768086E-2</v>
      </c>
      <c r="AC1026" s="13">
        <f t="shared" si="1306"/>
        <v>1.8134878564007965E-3</v>
      </c>
      <c r="AD1026" s="13">
        <f t="shared" si="1307"/>
        <v>2.6051087611889939E-2</v>
      </c>
      <c r="AE1026" s="13">
        <f t="shared" si="1308"/>
        <v>2.9617668503686481E-2</v>
      </c>
      <c r="AF1026" s="13">
        <f t="shared" si="1309"/>
        <v>1.6836269960450671E-2</v>
      </c>
      <c r="AG1026" s="13">
        <f t="shared" si="1310"/>
        <v>6.3804253902450519E-3</v>
      </c>
      <c r="AH1026" s="13">
        <f t="shared" si="1311"/>
        <v>3.3406872182094715E-3</v>
      </c>
      <c r="AI1026" s="13">
        <f t="shared" si="1312"/>
        <v>6.3468514690598662E-3</v>
      </c>
      <c r="AJ1026" s="13">
        <f t="shared" si="1313"/>
        <v>6.0290773932283707E-3</v>
      </c>
      <c r="AK1026" s="13">
        <f t="shared" si="1314"/>
        <v>3.8181424170959048E-3</v>
      </c>
      <c r="AL1026" s="13">
        <f t="shared" si="1315"/>
        <v>1.5668310562008835E-4</v>
      </c>
      <c r="AM1026" s="13">
        <f t="shared" si="1316"/>
        <v>9.8987048400628434E-3</v>
      </c>
      <c r="AN1026" s="13">
        <f t="shared" si="1317"/>
        <v>1.1253908586719041E-2</v>
      </c>
      <c r="AO1026" s="13">
        <f t="shared" si="1318"/>
        <v>6.3973247270510862E-3</v>
      </c>
      <c r="AP1026" s="13">
        <f t="shared" si="1319"/>
        <v>2.4243881343077875E-3</v>
      </c>
      <c r="AQ1026" s="13">
        <f t="shared" si="1320"/>
        <v>6.890760681084457E-4</v>
      </c>
      <c r="AR1026" s="13">
        <f t="shared" si="1321"/>
        <v>7.5961025564454413E-4</v>
      </c>
      <c r="AS1026" s="13">
        <f t="shared" si="1322"/>
        <v>1.4431561987220485E-3</v>
      </c>
      <c r="AT1026" s="13">
        <f t="shared" si="1323"/>
        <v>1.3709002731556474E-3</v>
      </c>
      <c r="AU1026" s="13">
        <f t="shared" si="1324"/>
        <v>8.6817470421310188E-4</v>
      </c>
      <c r="AV1026" s="13">
        <f t="shared" si="1325"/>
        <v>4.1235347227365271E-4</v>
      </c>
      <c r="AW1026" s="13">
        <f t="shared" si="1326"/>
        <v>9.4008516287591714E-6</v>
      </c>
      <c r="AX1026" s="13">
        <f t="shared" si="1327"/>
        <v>3.1343655387975297E-3</v>
      </c>
      <c r="AY1026" s="13">
        <f t="shared" si="1328"/>
        <v>3.5634826798983362E-3</v>
      </c>
      <c r="AZ1026" s="13">
        <f t="shared" si="1329"/>
        <v>2.0256745189342301E-3</v>
      </c>
      <c r="BA1026" s="13">
        <f t="shared" si="1330"/>
        <v>7.6766796703433399E-4</v>
      </c>
      <c r="BB1026" s="13">
        <f t="shared" si="1331"/>
        <v>2.1819180553276298E-4</v>
      </c>
      <c r="BC1026" s="13">
        <f t="shared" si="1332"/>
        <v>4.9612765983257724E-5</v>
      </c>
      <c r="BD1026" s="13">
        <f t="shared" si="1333"/>
        <v>1.439343920354687E-4</v>
      </c>
      <c r="BE1026" s="13">
        <f t="shared" si="1334"/>
        <v>2.7345577357828295E-4</v>
      </c>
      <c r="BF1026" s="13">
        <f t="shared" si="1335"/>
        <v>2.5976439350530685E-4</v>
      </c>
      <c r="BG1026" s="13">
        <f t="shared" si="1336"/>
        <v>1.6450567551310179E-4</v>
      </c>
      <c r="BH1026" s="13">
        <f t="shared" si="1337"/>
        <v>7.8134603758162139E-5</v>
      </c>
      <c r="BI1026" s="13">
        <f t="shared" si="1338"/>
        <v>2.9689024578164309E-5</v>
      </c>
      <c r="BJ1026" s="14">
        <f t="shared" si="1339"/>
        <v>0.54820961177326677</v>
      </c>
      <c r="BK1026" s="14">
        <f t="shared" si="1340"/>
        <v>0.22658615436299534</v>
      </c>
      <c r="BL1026" s="14">
        <f t="shared" si="1341"/>
        <v>0.2133788880080425</v>
      </c>
      <c r="BM1026" s="14">
        <f t="shared" si="1342"/>
        <v>0.58137168610936829</v>
      </c>
      <c r="BN1026" s="14">
        <f t="shared" si="1343"/>
        <v>0.41500248327250755</v>
      </c>
    </row>
    <row r="1027" spans="1:66" x14ac:dyDescent="0.25">
      <c r="A1027" t="s">
        <v>16</v>
      </c>
      <c r="B1027" t="s">
        <v>257</v>
      </c>
      <c r="C1027" t="s">
        <v>252</v>
      </c>
      <c r="D1027" s="25" t="s">
        <v>534</v>
      </c>
      <c r="E1027" s="10">
        <f>VLOOKUP(A1027,home!$A$2:$E$405,3,FALSE)</f>
        <v>1.6373</v>
      </c>
      <c r="F1027" s="10">
        <f>VLOOKUP(B1027,home!$B$2:$E$405,3,FALSE)</f>
        <v>1.0419</v>
      </c>
      <c r="G1027" s="10">
        <f>VLOOKUP(C1027,away!$B$2:$E$405,4,FALSE)</f>
        <v>1.1856</v>
      </c>
      <c r="H1027" s="10">
        <f>VLOOKUP(A1027,away!$A$2:$E$405,3,FALSE)</f>
        <v>1.3301000000000001</v>
      </c>
      <c r="I1027" s="10">
        <f>VLOOKUP(C1027,away!$B$2:$E$405,3,FALSE)</f>
        <v>0.92869999999999997</v>
      </c>
      <c r="J1027" s="10">
        <f>VLOOKUP(B1027,home!$B$2:$E$405,4,FALSE)</f>
        <v>0.92869999999999997</v>
      </c>
      <c r="K1027" s="12">
        <f t="shared" si="1288"/>
        <v>2.0225184426720002</v>
      </c>
      <c r="L1027" s="12">
        <f t="shared" si="1289"/>
        <v>1.147189556069</v>
      </c>
      <c r="M1027" s="13">
        <f t="shared" si="1290"/>
        <v>4.2015864797803011E-2</v>
      </c>
      <c r="N1027" s="13">
        <f t="shared" si="1291"/>
        <v>8.497786143836987E-2</v>
      </c>
      <c r="O1027" s="13">
        <f t="shared" si="1292"/>
        <v>4.8200161285246755E-2</v>
      </c>
      <c r="P1027" s="13">
        <f t="shared" si="1293"/>
        <v>9.7485715139176532E-2</v>
      </c>
      <c r="Q1027" s="13">
        <f t="shared" si="1294"/>
        <v>8.5934645988964428E-2</v>
      </c>
      <c r="R1027" s="13">
        <f t="shared" si="1295"/>
        <v>2.7647360813638219E-2</v>
      </c>
      <c r="S1027" s="13">
        <f t="shared" si="1296"/>
        <v>5.6546882361764479E-2</v>
      </c>
      <c r="T1027" s="13">
        <f t="shared" si="1297"/>
        <v>9.8583328383026775E-2</v>
      </c>
      <c r="U1027" s="13">
        <f t="shared" si="1298"/>
        <v>5.5917297136790466E-2</v>
      </c>
      <c r="V1027" s="13">
        <f t="shared" si="1299"/>
        <v>1.4577861884779567E-2</v>
      </c>
      <c r="W1027" s="13">
        <f t="shared" si="1300"/>
        <v>5.7934802125723328E-2</v>
      </c>
      <c r="X1027" s="13">
        <f t="shared" si="1301"/>
        <v>6.6462199931553903E-2</v>
      </c>
      <c r="Y1027" s="13">
        <f t="shared" si="1302"/>
        <v>3.8122370817424228E-2</v>
      </c>
      <c r="Z1027" s="13">
        <f t="shared" si="1303"/>
        <v>1.0572254526092366E-2</v>
      </c>
      <c r="AA1027" s="13">
        <f t="shared" si="1304"/>
        <v>2.1382579759644339E-2</v>
      </c>
      <c r="AB1027" s="13">
        <f t="shared" si="1305"/>
        <v>2.1623330957892851E-2</v>
      </c>
      <c r="AC1027" s="13">
        <f t="shared" si="1306"/>
        <v>2.1139831612965367E-3</v>
      </c>
      <c r="AD1027" s="13">
        <f t="shared" si="1307"/>
        <v>2.9293551442957109E-2</v>
      </c>
      <c r="AE1027" s="13">
        <f t="shared" si="1308"/>
        <v>3.3605256275530383E-2</v>
      </c>
      <c r="AF1027" s="13">
        <f t="shared" si="1309"/>
        <v>1.927579951415534E-2</v>
      </c>
      <c r="AG1027" s="13">
        <f t="shared" si="1310"/>
        <v>7.3709986291729699E-3</v>
      </c>
      <c r="AH1027" s="13">
        <f t="shared" si="1311"/>
        <v>3.032094994109094E-3</v>
      </c>
      <c r="AI1027" s="13">
        <f t="shared" si="1312"/>
        <v>6.132468045519094E-3</v>
      </c>
      <c r="AJ1027" s="13">
        <f t="shared" si="1313"/>
        <v>6.2015148605795416E-3</v>
      </c>
      <c r="AK1027" s="13">
        <f t="shared" si="1314"/>
        <v>4.1808927260088662E-3</v>
      </c>
      <c r="AL1027" s="13">
        <f t="shared" si="1315"/>
        <v>1.961955668535433E-4</v>
      </c>
      <c r="AM1027" s="13">
        <f t="shared" si="1316"/>
        <v>1.1849349608948347E-2</v>
      </c>
      <c r="AN1027" s="13">
        <f t="shared" si="1317"/>
        <v>1.3593450117595832E-2</v>
      </c>
      <c r="AO1027" s="13">
        <f t="shared" si="1318"/>
        <v>7.7971320029254308E-3</v>
      </c>
      <c r="AP1027" s="13">
        <f t="shared" si="1319"/>
        <v>2.9815961336824726E-3</v>
      </c>
      <c r="AQ1027" s="13">
        <f t="shared" si="1320"/>
        <v>8.551139862440606E-4</v>
      </c>
      <c r="AR1027" s="13">
        <f t="shared" si="1321"/>
        <v>6.9567754205020953E-4</v>
      </c>
      <c r="AS1027" s="13">
        <f t="shared" si="1322"/>
        <v>1.4070206589492751E-3</v>
      </c>
      <c r="AT1027" s="13">
        <f t="shared" si="1323"/>
        <v>1.4228626159727097E-3</v>
      </c>
      <c r="AU1027" s="13">
        <f t="shared" si="1324"/>
        <v>9.5925529406444424E-4</v>
      </c>
      <c r="AV1027" s="13">
        <f t="shared" si="1325"/>
        <v>4.8502788086902292E-4</v>
      </c>
      <c r="AW1027" s="13">
        <f t="shared" si="1326"/>
        <v>1.2644869869655806E-5</v>
      </c>
      <c r="AX1027" s="13">
        <f t="shared" si="1327"/>
        <v>3.9942546862943825E-3</v>
      </c>
      <c r="AY1027" s="13">
        <f t="shared" si="1328"/>
        <v>4.5821672603965757E-3</v>
      </c>
      <c r="AZ1027" s="13">
        <f t="shared" si="1329"/>
        <v>2.6283072126441274E-3</v>
      </c>
      <c r="BA1027" s="13">
        <f t="shared" si="1330"/>
        <v>1.0050555281620557E-3</v>
      </c>
      <c r="BB1027" s="13">
        <f t="shared" si="1331"/>
        <v>2.8824730129423077E-4</v>
      </c>
      <c r="BC1027" s="13">
        <f t="shared" si="1332"/>
        <v>6.6134858721963153E-5</v>
      </c>
      <c r="BD1027" s="13">
        <f t="shared" si="1333"/>
        <v>1.3301233510529199E-4</v>
      </c>
      <c r="BE1027" s="13">
        <f t="shared" si="1334"/>
        <v>2.6901990085332142E-4</v>
      </c>
      <c r="BF1027" s="13">
        <f t="shared" si="1335"/>
        <v>2.7204885546081779E-4</v>
      </c>
      <c r="BG1027" s="13">
        <f t="shared" si="1336"/>
        <v>1.8340794249243773E-4</v>
      </c>
      <c r="BH1027" s="13">
        <f t="shared" si="1337"/>
        <v>9.2736486555870248E-5</v>
      </c>
      <c r="BI1027" s="13">
        <f t="shared" si="1338"/>
        <v>3.7512250873570313E-5</v>
      </c>
      <c r="BJ1027" s="14">
        <f t="shared" si="1339"/>
        <v>0.57120162324378776</v>
      </c>
      <c r="BK1027" s="14">
        <f t="shared" si="1340"/>
        <v>0.21751867017207022</v>
      </c>
      <c r="BL1027" s="14">
        <f t="shared" si="1341"/>
        <v>0.20027528234267611</v>
      </c>
      <c r="BM1027" s="14">
        <f t="shared" si="1342"/>
        <v>0.60873669843090084</v>
      </c>
      <c r="BN1027" s="14">
        <f t="shared" si="1343"/>
        <v>0.38626160946319887</v>
      </c>
    </row>
    <row r="1028" spans="1:66" x14ac:dyDescent="0.25">
      <c r="A1028" t="s">
        <v>16</v>
      </c>
      <c r="B1028" t="s">
        <v>57</v>
      </c>
      <c r="C1028" t="s">
        <v>322</v>
      </c>
      <c r="D1028" s="25" t="s">
        <v>534</v>
      </c>
      <c r="E1028" s="10">
        <f>VLOOKUP(A1028,home!$A$2:$E$405,3,FALSE)</f>
        <v>1.6373</v>
      </c>
      <c r="F1028" s="10">
        <f>VLOOKUP(B1028,home!$B$2:$E$405,3,FALSE)</f>
        <v>0.55510000000000004</v>
      </c>
      <c r="G1028" s="10">
        <f>VLOOKUP(C1028,away!$B$2:$E$405,4,FALSE)</f>
        <v>1.006</v>
      </c>
      <c r="H1028" s="10">
        <f>VLOOKUP(A1028,away!$A$2:$E$405,3,FALSE)</f>
        <v>1.3301000000000001</v>
      </c>
      <c r="I1028" s="10">
        <f>VLOOKUP(C1028,away!$B$2:$E$405,3,FALSE)</f>
        <v>1.371</v>
      </c>
      <c r="J1028" s="10">
        <f>VLOOKUP(B1028,home!$B$2:$E$405,4,FALSE)</f>
        <v>1.1580999999999999</v>
      </c>
      <c r="K1028" s="12">
        <f t="shared" si="1288"/>
        <v>0.91431842138000008</v>
      </c>
      <c r="L1028" s="12">
        <f t="shared" si="1289"/>
        <v>2.1118730585099996</v>
      </c>
      <c r="M1028" s="13">
        <f t="shared" si="1290"/>
        <v>4.8500000055711937E-2</v>
      </c>
      <c r="N1028" s="13">
        <f t="shared" si="1291"/>
        <v>4.4344443487868465E-2</v>
      </c>
      <c r="O1028" s="13">
        <f t="shared" si="1292"/>
        <v>0.1024258434553915</v>
      </c>
      <c r="P1028" s="13">
        <f t="shared" si="1293"/>
        <v>9.3649835496648584E-2</v>
      </c>
      <c r="Q1028" s="13">
        <f t="shared" si="1294"/>
        <v>2.0272470783401254E-2</v>
      </c>
      <c r="R1028" s="13">
        <f t="shared" si="1295"/>
        <v>0.10815518964430208</v>
      </c>
      <c r="S1028" s="13">
        <f t="shared" si="1296"/>
        <v>4.5207689064303669E-2</v>
      </c>
      <c r="T1028" s="13">
        <f t="shared" si="1297"/>
        <v>4.2812884876896211E-2</v>
      </c>
      <c r="U1028" s="13">
        <f t="shared" si="1298"/>
        <v>9.8888282259632823E-2</v>
      </c>
      <c r="V1028" s="13">
        <f t="shared" si="1299"/>
        <v>9.6991813039918346E-3</v>
      </c>
      <c r="W1028" s="13">
        <f t="shared" si="1300"/>
        <v>6.1784978280505359E-3</v>
      </c>
      <c r="X1028" s="13">
        <f t="shared" si="1301"/>
        <v>1.3048203105122474E-2</v>
      </c>
      <c r="Y1028" s="13">
        <f t="shared" si="1302"/>
        <v>1.377807429983734E-2</v>
      </c>
      <c r="Z1028" s="13">
        <f t="shared" si="1303"/>
        <v>7.6136677049280427E-2</v>
      </c>
      <c r="AA1028" s="13">
        <f t="shared" si="1304"/>
        <v>6.9613166368816967E-2</v>
      </c>
      <c r="AB1028" s="13">
        <f t="shared" si="1305"/>
        <v>3.1824300190800014E-2</v>
      </c>
      <c r="AC1028" s="13">
        <f t="shared" si="1306"/>
        <v>1.1705241398551679E-3</v>
      </c>
      <c r="AD1028" s="13">
        <f t="shared" si="1307"/>
        <v>1.4122785951607316E-3</v>
      </c>
      <c r="AE1028" s="13">
        <f t="shared" si="1308"/>
        <v>2.982553116230299E-3</v>
      </c>
      <c r="AF1028" s="13">
        <f t="shared" si="1309"/>
        <v>3.1493867858709071E-3</v>
      </c>
      <c r="AG1028" s="13">
        <f t="shared" si="1310"/>
        <v>2.2170350346360566E-3</v>
      </c>
      <c r="AH1028" s="13">
        <f t="shared" si="1311"/>
        <v>4.0197749256212986E-2</v>
      </c>
      <c r="AI1028" s="13">
        <f t="shared" si="1312"/>
        <v>3.6753542642969733E-2</v>
      </c>
      <c r="AJ1028" s="13">
        <f t="shared" si="1313"/>
        <v>1.6802220544721299E-2</v>
      </c>
      <c r="AK1028" s="13">
        <f t="shared" si="1314"/>
        <v>5.1208599213760607E-3</v>
      </c>
      <c r="AL1028" s="13">
        <f t="shared" si="1315"/>
        <v>9.0407746817627044E-5</v>
      </c>
      <c r="AM1028" s="13">
        <f t="shared" si="1316"/>
        <v>2.582544671352249E-4</v>
      </c>
      <c r="AN1028" s="13">
        <f t="shared" si="1317"/>
        <v>5.4540065138273749E-4</v>
      </c>
      <c r="AO1028" s="13">
        <f t="shared" si="1318"/>
        <v>5.7590847087450408E-4</v>
      </c>
      <c r="AP1028" s="13">
        <f t="shared" si="1319"/>
        <v>4.0541519460251862E-4</v>
      </c>
      <c r="AQ1028" s="13">
        <f t="shared" si="1320"/>
        <v>2.1404635674791194E-4</v>
      </c>
      <c r="AR1028" s="13">
        <f t="shared" si="1321"/>
        <v>1.6978508733387316E-2</v>
      </c>
      <c r="AS1028" s="13">
        <f t="shared" si="1322"/>
        <v>1.5523763302497237E-2</v>
      </c>
      <c r="AT1028" s="13">
        <f t="shared" si="1323"/>
        <v>7.0968313783080234E-3</v>
      </c>
      <c r="AU1028" s="13">
        <f t="shared" si="1324"/>
        <v>2.1629212208715476E-3</v>
      </c>
      <c r="AV1028" s="13">
        <f t="shared" si="1325"/>
        <v>4.9439967905914395E-4</v>
      </c>
      <c r="AW1028" s="13">
        <f t="shared" si="1326"/>
        <v>4.8491813329712323E-6</v>
      </c>
      <c r="AX1028" s="13">
        <f t="shared" si="1327"/>
        <v>3.935446945090197E-5</v>
      </c>
      <c r="AY1028" s="13">
        <f t="shared" si="1328"/>
        <v>8.3111643765314681E-5</v>
      </c>
      <c r="AZ1028" s="13">
        <f t="shared" si="1329"/>
        <v>8.7760620658224346E-5</v>
      </c>
      <c r="BA1028" s="13">
        <f t="shared" si="1330"/>
        <v>6.1779763455406701E-5</v>
      </c>
      <c r="BB1028" s="13">
        <f t="shared" si="1331"/>
        <v>3.2617754500648519E-5</v>
      </c>
      <c r="BC1028" s="13">
        <f t="shared" si="1332"/>
        <v>1.3776911391802576E-5</v>
      </c>
      <c r="BD1028" s="13">
        <f t="shared" si="1333"/>
        <v>5.9760758612862402E-3</v>
      </c>
      <c r="BE1028" s="13">
        <f t="shared" si="1334"/>
        <v>5.4640362475383607E-3</v>
      </c>
      <c r="BF1028" s="13">
        <f t="shared" si="1335"/>
        <v>2.4979344981061863E-3</v>
      </c>
      <c r="BG1028" s="13">
        <f t="shared" si="1336"/>
        <v>7.6130250900636358E-4</v>
      </c>
      <c r="BH1028" s="13">
        <f t="shared" si="1337"/>
        <v>1.7401822705683293E-4</v>
      </c>
      <c r="BI1028" s="13">
        <f t="shared" si="1338"/>
        <v>3.1821614130789983E-5</v>
      </c>
      <c r="BJ1028" s="14">
        <f t="shared" si="1339"/>
        <v>0.15251325421703946</v>
      </c>
      <c r="BK1028" s="14">
        <f t="shared" si="1340"/>
        <v>0.19840074945109412</v>
      </c>
      <c r="BL1028" s="14">
        <f t="shared" si="1341"/>
        <v>0.56694276755547179</v>
      </c>
      <c r="BM1028" s="14">
        <f t="shared" si="1342"/>
        <v>0.57656740288712971</v>
      </c>
      <c r="BN1028" s="14">
        <f t="shared" si="1343"/>
        <v>0.41734778292332386</v>
      </c>
    </row>
    <row r="1029" spans="1:66" x14ac:dyDescent="0.25">
      <c r="A1029" t="s">
        <v>69</v>
      </c>
      <c r="B1029" t="s">
        <v>70</v>
      </c>
      <c r="C1029" t="s">
        <v>359</v>
      </c>
      <c r="D1029" s="25" t="s">
        <v>534</v>
      </c>
      <c r="E1029" s="10">
        <f>VLOOKUP(A1029,home!$A$2:$E$405,3,FALSE)</f>
        <v>1.3526</v>
      </c>
      <c r="F1029" s="10">
        <f>VLOOKUP(B1029,home!$B$2:$E$405,3,FALSE)</f>
        <v>0.81710000000000005</v>
      </c>
      <c r="G1029" s="10">
        <f>VLOOKUP(C1029,away!$B$2:$E$405,4,FALSE)</f>
        <v>0.7641</v>
      </c>
      <c r="H1029" s="10">
        <f>VLOOKUP(A1029,away!$A$2:$E$405,3,FALSE)</f>
        <v>1.3421000000000001</v>
      </c>
      <c r="I1029" s="10">
        <f>VLOOKUP(C1029,away!$B$2:$E$405,3,FALSE)</f>
        <v>1.6466000000000001</v>
      </c>
      <c r="J1029" s="10">
        <f>VLOOKUP(B1029,home!$B$2:$E$405,4,FALSE)</f>
        <v>0.98040000000000005</v>
      </c>
      <c r="K1029" s="12">
        <f t="shared" si="1288"/>
        <v>0.84449054838600002</v>
      </c>
      <c r="L1029" s="12">
        <f t="shared" si="1289"/>
        <v>2.1665877835440002</v>
      </c>
      <c r="M1029" s="13">
        <f t="shared" si="1290"/>
        <v>4.923855461724911E-2</v>
      </c>
      <c r="N1029" s="13">
        <f t="shared" si="1291"/>
        <v>4.1581493990454708E-2</v>
      </c>
      <c r="O1029" s="13">
        <f t="shared" si="1292"/>
        <v>0.10667965091309595</v>
      </c>
      <c r="P1029" s="13">
        <f t="shared" si="1293"/>
        <v>9.0089956901227439E-2</v>
      </c>
      <c r="Q1029" s="13">
        <f t="shared" si="1294"/>
        <v>1.755758933135413E-2</v>
      </c>
      <c r="R1029" s="13">
        <f t="shared" si="1295"/>
        <v>0.11556541421052613</v>
      </c>
      <c r="S1029" s="13">
        <f t="shared" si="1296"/>
        <v>4.1208563073974629E-2</v>
      </c>
      <c r="T1029" s="13">
        <f t="shared" si="1297"/>
        <v>3.8040058553794338E-2</v>
      </c>
      <c r="U1029" s="13">
        <f t="shared" si="1298"/>
        <v>9.7593900021102437E-2</v>
      </c>
      <c r="V1029" s="13">
        <f t="shared" si="1299"/>
        <v>8.377531027045448E-3</v>
      </c>
      <c r="W1029" s="13">
        <f t="shared" si="1300"/>
        <v>4.9424060809238109E-3</v>
      </c>
      <c r="X1029" s="13">
        <f t="shared" si="1301"/>
        <v>1.0708156636243108E-2</v>
      </c>
      <c r="Y1029" s="13">
        <f t="shared" si="1302"/>
        <v>1.1600080676179968E-2</v>
      </c>
      <c r="Z1029" s="13">
        <f t="shared" si="1303"/>
        <v>8.3460871542909376E-2</v>
      </c>
      <c r="AA1029" s="13">
        <f t="shared" si="1304"/>
        <v>7.0481917178045028E-2</v>
      </c>
      <c r="AB1029" s="13">
        <f t="shared" si="1305"/>
        <v>2.9760656444491943E-2</v>
      </c>
      <c r="AC1029" s="13">
        <f t="shared" si="1306"/>
        <v>9.5800360996586874E-4</v>
      </c>
      <c r="AD1029" s="13">
        <f t="shared" si="1307"/>
        <v>1.0434538054064125E-3</v>
      </c>
      <c r="AE1029" s="13">
        <f t="shared" si="1308"/>
        <v>2.2607342674860319E-3</v>
      </c>
      <c r="AF1029" s="13">
        <f t="shared" si="1309"/>
        <v>2.4490396228872657E-3</v>
      </c>
      <c r="AG1029" s="13">
        <f t="shared" si="1310"/>
        <v>1.768686442787585E-3</v>
      </c>
      <c r="AH1029" s="13">
        <f t="shared" si="1311"/>
        <v>4.520632617220062E-2</v>
      </c>
      <c r="AI1029" s="13">
        <f t="shared" si="1312"/>
        <v>3.817631517967808E-2</v>
      </c>
      <c r="AJ1029" s="13">
        <f t="shared" si="1313"/>
        <v>1.6119768670721561E-2</v>
      </c>
      <c r="AK1029" s="13">
        <f t="shared" si="1314"/>
        <v>4.537664094864371E-3</v>
      </c>
      <c r="AL1029" s="13">
        <f t="shared" si="1315"/>
        <v>7.0112946737726418E-5</v>
      </c>
      <c r="AM1029" s="13">
        <f t="shared" si="1316"/>
        <v>1.7623737526862402E-4</v>
      </c>
      <c r="AN1029" s="13">
        <f t="shared" si="1317"/>
        <v>3.8183374426086034E-4</v>
      </c>
      <c r="AO1029" s="13">
        <f t="shared" si="1318"/>
        <v>4.1363816283022204E-4</v>
      </c>
      <c r="AP1029" s="13">
        <f t="shared" si="1319"/>
        <v>2.9872779679851436E-4</v>
      </c>
      <c r="AQ1029" s="13">
        <f t="shared" si="1320"/>
        <v>1.6180499878716887E-4</v>
      </c>
      <c r="AR1029" s="13">
        <f t="shared" si="1321"/>
        <v>1.9588694804719066E-2</v>
      </c>
      <c r="AS1029" s="13">
        <f t="shared" si="1322"/>
        <v>1.6542467617803192E-2</v>
      </c>
      <c r="AT1029" s="13">
        <f t="shared" si="1323"/>
        <v>6.9849787751081324E-3</v>
      </c>
      <c r="AU1029" s="13">
        <f t="shared" si="1324"/>
        <v>1.9662495187518793E-3</v>
      </c>
      <c r="AV1029" s="13">
        <f t="shared" si="1325"/>
        <v>4.1511978358862073E-4</v>
      </c>
      <c r="AW1029" s="13">
        <f t="shared" si="1326"/>
        <v>3.5634182732753718E-6</v>
      </c>
      <c r="AX1029" s="13">
        <f t="shared" si="1327"/>
        <v>2.4805132947784919E-5</v>
      </c>
      <c r="AY1029" s="13">
        <f t="shared" si="1328"/>
        <v>5.3742498013855586E-5</v>
      </c>
      <c r="AZ1029" s="13">
        <f t="shared" si="1329"/>
        <v>5.8218919826978607E-5</v>
      </c>
      <c r="BA1029" s="13">
        <f t="shared" si="1330"/>
        <v>4.2045466822753144E-5</v>
      </c>
      <c r="BB1029" s="13">
        <f t="shared" si="1331"/>
        <v>2.2773798692895377E-5</v>
      </c>
      <c r="BC1029" s="13">
        <f t="shared" si="1332"/>
        <v>9.8682868065834937E-6</v>
      </c>
      <c r="BD1029" s="13">
        <f t="shared" si="1333"/>
        <v>7.0734378099126917E-3</v>
      </c>
      <c r="BE1029" s="13">
        <f t="shared" si="1334"/>
        <v>5.9734513750674349E-3</v>
      </c>
      <c r="BF1029" s="13">
        <f t="shared" si="1335"/>
        <v>2.5222616137439021E-3</v>
      </c>
      <c r="BG1029" s="13">
        <f t="shared" si="1336"/>
        <v>7.1000869778784848E-4</v>
      </c>
      <c r="BH1029" s="13">
        <f t="shared" si="1337"/>
        <v>1.4989890863842246E-4</v>
      </c>
      <c r="BI1029" s="13">
        <f t="shared" si="1338"/>
        <v>2.5317642311704866E-5</v>
      </c>
      <c r="BJ1029" s="14">
        <f t="shared" si="1339"/>
        <v>0.13359539558857358</v>
      </c>
      <c r="BK1029" s="14">
        <f t="shared" si="1340"/>
        <v>0.18999646467421408</v>
      </c>
      <c r="BL1029" s="14">
        <f t="shared" si="1341"/>
        <v>0.58607349943215892</v>
      </c>
      <c r="BM1029" s="14">
        <f t="shared" si="1342"/>
        <v>0.57236339219420784</v>
      </c>
      <c r="BN1029" s="14">
        <f t="shared" si="1343"/>
        <v>0.4207126599639075</v>
      </c>
    </row>
    <row r="1030" spans="1:66" x14ac:dyDescent="0.25">
      <c r="A1030" t="s">
        <v>69</v>
      </c>
      <c r="B1030" t="s">
        <v>75</v>
      </c>
      <c r="C1030" t="s">
        <v>324</v>
      </c>
      <c r="D1030" s="25" t="s">
        <v>534</v>
      </c>
      <c r="E1030" s="10">
        <f>VLOOKUP(A1030,home!$A$2:$E$405,3,FALSE)</f>
        <v>1.3526</v>
      </c>
      <c r="F1030" s="10">
        <f>VLOOKUP(B1030,home!$B$2:$E$405,3,FALSE)</f>
        <v>0.54479999999999995</v>
      </c>
      <c r="G1030" s="10">
        <f>VLOOKUP(C1030,away!$B$2:$E$405,4,FALSE)</f>
        <v>0.70040000000000002</v>
      </c>
      <c r="H1030" s="10">
        <f>VLOOKUP(A1030,away!$A$2:$E$405,3,FALSE)</f>
        <v>1.3421000000000001</v>
      </c>
      <c r="I1030" s="10">
        <f>VLOOKUP(C1030,away!$B$2:$E$405,3,FALSE)</f>
        <v>1.2157</v>
      </c>
      <c r="J1030" s="10">
        <f>VLOOKUP(B1030,home!$B$2:$E$405,4,FALSE)</f>
        <v>1.0588</v>
      </c>
      <c r="K1030" s="12">
        <f t="shared" si="1288"/>
        <v>0.51612229459199999</v>
      </c>
      <c r="L1030" s="12">
        <f t="shared" si="1289"/>
        <v>1.7275285190360001</v>
      </c>
      <c r="M1030" s="13">
        <f t="shared" si="1290"/>
        <v>0.10607055282096553</v>
      </c>
      <c r="N1030" s="13">
        <f t="shared" si="1291"/>
        <v>5.474537711059866E-2</v>
      </c>
      <c r="O1030" s="13">
        <f t="shared" si="1292"/>
        <v>0.18323990502813242</v>
      </c>
      <c r="P1030" s="13">
        <f t="shared" si="1293"/>
        <v>9.4574200243939852E-2</v>
      </c>
      <c r="Q1030" s="13">
        <f t="shared" si="1294"/>
        <v>1.4127654826313268E-2</v>
      </c>
      <c r="R1030" s="13">
        <f t="shared" si="1295"/>
        <v>0.1582760808807735</v>
      </c>
      <c r="S1030" s="13">
        <f t="shared" si="1296"/>
        <v>2.1080967134388642E-2</v>
      </c>
      <c r="T1030" s="13">
        <f t="shared" si="1297"/>
        <v>2.4405926619552761E-2</v>
      </c>
      <c r="U1030" s="13">
        <f t="shared" si="1298"/>
        <v>8.1689814043213779E-2</v>
      </c>
      <c r="V1030" s="13">
        <f t="shared" si="1299"/>
        <v>2.0884585820793162E-3</v>
      </c>
      <c r="W1030" s="13">
        <f t="shared" si="1300"/>
        <v>2.4305325420535154E-3</v>
      </c>
      <c r="X1030" s="13">
        <f t="shared" si="1301"/>
        <v>4.1988142828425145E-3</v>
      </c>
      <c r="Y1030" s="13">
        <f t="shared" si="1302"/>
        <v>3.6267857098730679E-3</v>
      </c>
      <c r="Z1030" s="13">
        <f t="shared" si="1303"/>
        <v>9.1142147867594919E-2</v>
      </c>
      <c r="AA1030" s="13">
        <f t="shared" si="1304"/>
        <v>4.7040494491466439E-2</v>
      </c>
      <c r="AB1030" s="13">
        <f t="shared" si="1305"/>
        <v>1.2139323977838998E-2</v>
      </c>
      <c r="AC1030" s="13">
        <f t="shared" si="1306"/>
        <v>1.1638144075441735E-4</v>
      </c>
      <c r="AD1030" s="13">
        <f t="shared" si="1307"/>
        <v>3.1361300817129678E-4</v>
      </c>
      <c r="AE1030" s="13">
        <f t="shared" si="1308"/>
        <v>5.4177541555658533E-4</v>
      </c>
      <c r="AF1030" s="13">
        <f t="shared" si="1309"/>
        <v>4.6796624064329077E-4</v>
      </c>
      <c r="AG1030" s="13">
        <f t="shared" si="1310"/>
        <v>2.6947500888578282E-4</v>
      </c>
      <c r="AH1030" s="13">
        <f t="shared" si="1311"/>
        <v>3.9362664931866596E-2</v>
      </c>
      <c r="AI1030" s="13">
        <f t="shared" si="1312"/>
        <v>2.0315948945891036E-2</v>
      </c>
      <c r="AJ1030" s="13">
        <f t="shared" si="1313"/>
        <v>5.2427570933836027E-3</v>
      </c>
      <c r="AK1030" s="13">
        <f t="shared" si="1314"/>
        <v>9.0196794034187635E-4</v>
      </c>
      <c r="AL1030" s="13">
        <f t="shared" si="1315"/>
        <v>4.1507021090629962E-6</v>
      </c>
      <c r="AM1030" s="13">
        <f t="shared" si="1316"/>
        <v>3.2372533078253883E-5</v>
      </c>
      <c r="AN1030" s="13">
        <f t="shared" si="1317"/>
        <v>5.5924474126119864E-5</v>
      </c>
      <c r="AO1030" s="13">
        <f t="shared" si="1318"/>
        <v>4.8305561982481485E-5</v>
      </c>
      <c r="AP1030" s="13">
        <f t="shared" si="1319"/>
        <v>2.781641198426598E-5</v>
      </c>
      <c r="AQ1030" s="13">
        <f t="shared" si="1320"/>
        <v>1.2013411250018564E-5</v>
      </c>
      <c r="AR1030" s="13">
        <f t="shared" si="1321"/>
        <v>1.3600025251011552E-2</v>
      </c>
      <c r="AS1030" s="13">
        <f t="shared" si="1322"/>
        <v>7.0192762390612218E-3</v>
      </c>
      <c r="AT1030" s="13">
        <f t="shared" si="1323"/>
        <v>1.8114024794396908E-3</v>
      </c>
      <c r="AU1030" s="13">
        <f t="shared" si="1324"/>
        <v>3.1163506803935046E-4</v>
      </c>
      <c r="AV1030" s="13">
        <f t="shared" si="1325"/>
        <v>4.0210451597950891E-5</v>
      </c>
      <c r="AW1030" s="13">
        <f t="shared" si="1326"/>
        <v>1.0280089838936525E-7</v>
      </c>
      <c r="AX1030" s="13">
        <f t="shared" si="1327"/>
        <v>2.784697675683968E-6</v>
      </c>
      <c r="AY1030" s="13">
        <f t="shared" si="1328"/>
        <v>4.8106446516373174E-6</v>
      </c>
      <c r="AZ1030" s="13">
        <f t="shared" si="1329"/>
        <v>4.1552629153257351E-6</v>
      </c>
      <c r="BA1030" s="13">
        <f t="shared" si="1330"/>
        <v>2.3927783967726264E-6</v>
      </c>
      <c r="BB1030" s="13">
        <f t="shared" si="1331"/>
        <v>1.0333982300394875E-6</v>
      </c>
      <c r="BC1030" s="13">
        <f t="shared" si="1332"/>
        <v>3.5704498278290773E-7</v>
      </c>
      <c r="BD1030" s="13">
        <f t="shared" si="1333"/>
        <v>3.9157385801220374E-3</v>
      </c>
      <c r="BE1030" s="13">
        <f t="shared" si="1334"/>
        <v>2.0209999809950052E-3</v>
      </c>
      <c r="BF1030" s="13">
        <f t="shared" si="1335"/>
        <v>5.2154157378076524E-4</v>
      </c>
      <c r="BG1030" s="13">
        <f t="shared" si="1336"/>
        <v>8.9726411261617143E-5</v>
      </c>
      <c r="BH1030" s="13">
        <f t="shared" si="1337"/>
        <v>1.1577450316462826E-5</v>
      </c>
      <c r="BI1030" s="13">
        <f t="shared" si="1338"/>
        <v>1.1950760445715348E-6</v>
      </c>
      <c r="BJ1030" s="14">
        <f t="shared" si="1339"/>
        <v>0.10531988698376414</v>
      </c>
      <c r="BK1030" s="14">
        <f t="shared" si="1340"/>
        <v>0.22393952156888844</v>
      </c>
      <c r="BL1030" s="14">
        <f t="shared" si="1341"/>
        <v>0.57755228589457852</v>
      </c>
      <c r="BM1030" s="14">
        <f t="shared" si="1342"/>
        <v>0.3869153635603495</v>
      </c>
      <c r="BN1030" s="14">
        <f t="shared" si="1343"/>
        <v>0.6110337709107232</v>
      </c>
    </row>
    <row r="1031" spans="1:66" x14ac:dyDescent="0.25">
      <c r="A1031" t="s">
        <v>69</v>
      </c>
      <c r="B1031" t="s">
        <v>260</v>
      </c>
      <c r="C1031" t="s">
        <v>263</v>
      </c>
      <c r="D1031" s="25" t="s">
        <v>534</v>
      </c>
      <c r="E1031" s="10">
        <f>VLOOKUP(A1031,home!$A$2:$E$405,3,FALSE)</f>
        <v>1.3526</v>
      </c>
      <c r="F1031" s="10">
        <f>VLOOKUP(B1031,home!$B$2:$E$405,3,FALSE)</f>
        <v>1.1284000000000001</v>
      </c>
      <c r="G1031" s="10">
        <f>VLOOKUP(C1031,away!$B$2:$E$405,4,FALSE)</f>
        <v>1.323</v>
      </c>
      <c r="H1031" s="10">
        <f>VLOOKUP(A1031,away!$A$2:$E$405,3,FALSE)</f>
        <v>1.3421000000000001</v>
      </c>
      <c r="I1031" s="10">
        <f>VLOOKUP(C1031,away!$B$2:$E$405,3,FALSE)</f>
        <v>0.82350000000000001</v>
      </c>
      <c r="J1031" s="10">
        <f>VLOOKUP(B1031,home!$B$2:$E$405,4,FALSE)</f>
        <v>0.7843</v>
      </c>
      <c r="K1031" s="12">
        <f t="shared" si="1288"/>
        <v>2.0192602903200001</v>
      </c>
      <c r="L1031" s="12">
        <f t="shared" si="1289"/>
        <v>0.86682353620500008</v>
      </c>
      <c r="M1031" s="13">
        <f t="shared" si="1290"/>
        <v>5.5794285427938295E-2</v>
      </c>
      <c r="N1031" s="13">
        <f t="shared" si="1291"/>
        <v>0.11266318499141563</v>
      </c>
      <c r="O1031" s="13">
        <f t="shared" si="1292"/>
        <v>4.8363799794676574E-2</v>
      </c>
      <c r="P1031" s="13">
        <f t="shared" si="1293"/>
        <v>9.765910041437699E-2</v>
      </c>
      <c r="Q1031" s="13">
        <f t="shared" si="1294"/>
        <v>0.11374814781707092</v>
      </c>
      <c r="R1031" s="13">
        <f t="shared" si="1295"/>
        <v>2.0961439981166102E-2</v>
      </c>
      <c r="S1031" s="13">
        <f t="shared" si="1296"/>
        <v>4.2734214716592125E-2</v>
      </c>
      <c r="T1031" s="13">
        <f t="shared" si="1297"/>
        <v>9.8599571727562466E-2</v>
      </c>
      <c r="U1031" s="13">
        <f t="shared" si="1298"/>
        <v>4.2326603381894722E-2</v>
      </c>
      <c r="V1031" s="13">
        <f t="shared" si="1299"/>
        <v>8.3110561794150391E-3</v>
      </c>
      <c r="W1031" s="13">
        <f t="shared" si="1300"/>
        <v>7.656237266148698E-2</v>
      </c>
      <c r="X1031" s="13">
        <f t="shared" si="1301"/>
        <v>6.6366066610675165E-2</v>
      </c>
      <c r="Y1031" s="13">
        <f t="shared" si="1302"/>
        <v>2.8763834271741014E-2</v>
      </c>
      <c r="Z1031" s="13">
        <f t="shared" si="1303"/>
        <v>6.0566231761410901E-3</v>
      </c>
      <c r="AA1031" s="13">
        <f t="shared" si="1304"/>
        <v>1.2229898673013499E-2</v>
      </c>
      <c r="AB1031" s="13">
        <f t="shared" si="1305"/>
        <v>1.2347674372526712E-2</v>
      </c>
      <c r="AC1031" s="13">
        <f t="shared" si="1306"/>
        <v>9.0919959785052372E-4</v>
      </c>
      <c r="AD1031" s="13">
        <f t="shared" si="1307"/>
        <v>3.864983971200555E-2</v>
      </c>
      <c r="AE1031" s="13">
        <f t="shared" si="1308"/>
        <v>3.3502590732917087E-2</v>
      </c>
      <c r="AF1031" s="13">
        <f t="shared" si="1309"/>
        <v>1.4520417085568027E-2</v>
      </c>
      <c r="AG1031" s="13">
        <f t="shared" si="1310"/>
        <v>4.1955464284278597E-3</v>
      </c>
      <c r="AH1031" s="13">
        <f t="shared" si="1311"/>
        <v>1.3125058797509445E-3</v>
      </c>
      <c r="AI1031" s="13">
        <f t="shared" si="1312"/>
        <v>2.6502910037925994E-3</v>
      </c>
      <c r="AJ1031" s="13">
        <f t="shared" si="1313"/>
        <v>2.6758136908753647E-3</v>
      </c>
      <c r="AK1031" s="13">
        <f t="shared" si="1314"/>
        <v>1.8010547767597401E-3</v>
      </c>
      <c r="AL1031" s="13">
        <f t="shared" si="1315"/>
        <v>6.3656422260573839E-5</v>
      </c>
      <c r="AM1031" s="13">
        <f t="shared" si="1316"/>
        <v>1.5608817311537163E-2</v>
      </c>
      <c r="AN1031" s="13">
        <f t="shared" si="1317"/>
        <v>1.3530090217964466E-2</v>
      </c>
      <c r="AO1031" s="13">
        <f t="shared" si="1318"/>
        <v>5.8641003239543188E-3</v>
      </c>
      <c r="AP1031" s="13">
        <f t="shared" si="1319"/>
        <v>1.6943800598236563E-3</v>
      </c>
      <c r="AQ1031" s="13">
        <f t="shared" si="1320"/>
        <v>3.6718212878289529E-4</v>
      </c>
      <c r="AR1031" s="13">
        <f t="shared" si="1321"/>
        <v>2.2754219759511376E-4</v>
      </c>
      <c r="AS1031" s="13">
        <f t="shared" si="1322"/>
        <v>4.594669239759602E-4</v>
      </c>
      <c r="AT1031" s="13">
        <f t="shared" si="1323"/>
        <v>4.6389165715006751E-4</v>
      </c>
      <c r="AU1031" s="13">
        <f t="shared" si="1324"/>
        <v>3.1223933409795711E-4</v>
      </c>
      <c r="AV1031" s="13">
        <f t="shared" si="1325"/>
        <v>1.5762312210499104E-4</v>
      </c>
      <c r="AW1031" s="13">
        <f t="shared" si="1326"/>
        <v>3.0950147621572131E-6</v>
      </c>
      <c r="AX1031" s="13">
        <f t="shared" si="1327"/>
        <v>5.2530441626743923E-3</v>
      </c>
      <c r="AY1031" s="13">
        <f t="shared" si="1328"/>
        <v>4.5534623169304509E-3</v>
      </c>
      <c r="AZ1031" s="13">
        <f t="shared" si="1329"/>
        <v>1.9735241537689329E-3</v>
      </c>
      <c r="BA1031" s="13">
        <f t="shared" si="1330"/>
        <v>5.7023239525198885E-4</v>
      </c>
      <c r="BB1031" s="13">
        <f t="shared" si="1331"/>
        <v>1.2357271532774405E-4</v>
      </c>
      <c r="BC1031" s="13">
        <f t="shared" si="1332"/>
        <v>2.1423147615769792E-5</v>
      </c>
      <c r="BD1031" s="13">
        <f t="shared" si="1333"/>
        <v>3.2873155392542213E-5</v>
      </c>
      <c r="BE1031" s="13">
        <f t="shared" si="1334"/>
        <v>6.6379457301679267E-5</v>
      </c>
      <c r="BF1031" s="13">
        <f t="shared" si="1335"/>
        <v>6.7018701111136461E-5</v>
      </c>
      <c r="BG1031" s="13">
        <f t="shared" si="1336"/>
        <v>4.5109400620847583E-5</v>
      </c>
      <c r="BH1031" s="13">
        <f t="shared" si="1337"/>
        <v>2.2771905348453466E-5</v>
      </c>
      <c r="BI1031" s="13">
        <f t="shared" si="1338"/>
        <v>9.1964808410115436E-6</v>
      </c>
      <c r="BJ1031" s="14">
        <f t="shared" si="1339"/>
        <v>0.63713140097250265</v>
      </c>
      <c r="BK1031" s="14">
        <f t="shared" si="1340"/>
        <v>0.210024975075364</v>
      </c>
      <c r="BL1031" s="14">
        <f t="shared" si="1341"/>
        <v>0.14653319388999606</v>
      </c>
      <c r="BM1031" s="14">
        <f t="shared" si="1342"/>
        <v>0.54600586738519097</v>
      </c>
      <c r="BN1031" s="14">
        <f t="shared" si="1343"/>
        <v>0.44918995842664455</v>
      </c>
    </row>
    <row r="1032" spans="1:66" x14ac:dyDescent="0.25">
      <c r="A1032" t="s">
        <v>69</v>
      </c>
      <c r="B1032" t="s">
        <v>262</v>
      </c>
      <c r="C1032" t="s">
        <v>79</v>
      </c>
      <c r="D1032" s="25" t="s">
        <v>534</v>
      </c>
      <c r="E1032" s="10">
        <f>VLOOKUP(A1032,home!$A$2:$E$405,3,FALSE)</f>
        <v>1.3526</v>
      </c>
      <c r="F1032" s="10">
        <f>VLOOKUP(B1032,home!$B$2:$E$405,3,FALSE)</f>
        <v>1.6732</v>
      </c>
      <c r="G1032" s="10">
        <f>VLOOKUP(C1032,away!$B$2:$E$405,4,FALSE)</f>
        <v>1.6732</v>
      </c>
      <c r="H1032" s="10">
        <f>VLOOKUP(A1032,away!$A$2:$E$405,3,FALSE)</f>
        <v>1.3421000000000001</v>
      </c>
      <c r="I1032" s="10">
        <f>VLOOKUP(C1032,away!$B$2:$E$405,3,FALSE)</f>
        <v>0.74509999999999998</v>
      </c>
      <c r="J1032" s="10">
        <f>VLOOKUP(B1032,home!$B$2:$E$405,4,FALSE)</f>
        <v>0.66669999999999996</v>
      </c>
      <c r="K1032" s="12">
        <f t="shared" si="1288"/>
        <v>3.7867365794239998</v>
      </c>
      <c r="L1032" s="12">
        <f t="shared" si="1289"/>
        <v>0.66669913995700003</v>
      </c>
      <c r="M1032" s="13">
        <f t="shared" si="1290"/>
        <v>1.1638511540523059E-2</v>
      </c>
      <c r="N1032" s="13">
        <f t="shared" si="1291"/>
        <v>4.4071977380547037E-2</v>
      </c>
      <c r="O1032" s="13">
        <f t="shared" si="1292"/>
        <v>7.7593856344463433E-3</v>
      </c>
      <c r="P1032" s="13">
        <f t="shared" si="1293"/>
        <v>2.938274941581507E-2</v>
      </c>
      <c r="Q1032" s="13">
        <f t="shared" si="1294"/>
        <v>8.3444484437232319E-2</v>
      </c>
      <c r="R1032" s="13">
        <f t="shared" si="1295"/>
        <v>2.586587864540039E-3</v>
      </c>
      <c r="S1032" s="13">
        <f t="shared" si="1296"/>
        <v>1.8545025285806014E-2</v>
      </c>
      <c r="T1032" s="13">
        <f t="shared" si="1297"/>
        <v>5.5632366008458063E-2</v>
      </c>
      <c r="U1032" s="13">
        <f t="shared" si="1298"/>
        <v>9.7947268825479741E-3</v>
      </c>
      <c r="V1032" s="13">
        <f t="shared" si="1299"/>
        <v>5.2021145390699162E-3</v>
      </c>
      <c r="W1032" s="13">
        <f t="shared" si="1300"/>
        <v>0.1053274271898814</v>
      </c>
      <c r="X1032" s="13">
        <f t="shared" si="1301"/>
        <v>7.0221705121377473E-2</v>
      </c>
      <c r="Y1032" s="13">
        <f t="shared" si="1302"/>
        <v>2.3408375205368211E-2</v>
      </c>
      <c r="Z1032" s="13">
        <f t="shared" si="1303"/>
        <v>5.7482530157068569E-4</v>
      </c>
      <c r="AA1032" s="13">
        <f t="shared" si="1304"/>
        <v>2.1767119962361474E-3</v>
      </c>
      <c r="AB1032" s="13">
        <f t="shared" si="1305"/>
        <v>4.1213174695092294E-3</v>
      </c>
      <c r="AC1032" s="13">
        <f t="shared" si="1306"/>
        <v>8.2083320642880805E-4</v>
      </c>
      <c r="AD1032" s="13">
        <f t="shared" si="1307"/>
        <v>9.9711805339135498E-2</v>
      </c>
      <c r="AE1032" s="13">
        <f t="shared" si="1308"/>
        <v>6.6477774863161435E-2</v>
      </c>
      <c r="AF1032" s="13">
        <f t="shared" si="1309"/>
        <v>2.2160337663762401E-2</v>
      </c>
      <c r="AG1032" s="13">
        <f t="shared" si="1310"/>
        <v>4.924759353862369E-3</v>
      </c>
      <c r="AH1032" s="13">
        <f t="shared" si="1311"/>
        <v>9.5808883545674817E-5</v>
      </c>
      <c r="AI1032" s="13">
        <f t="shared" si="1312"/>
        <v>3.6280300395618101E-4</v>
      </c>
      <c r="AJ1032" s="13">
        <f t="shared" si="1313"/>
        <v>6.8691970310289061E-4</v>
      </c>
      <c r="AK1032" s="13">
        <f t="shared" si="1314"/>
        <v>8.6706132228892951E-4</v>
      </c>
      <c r="AL1032" s="13">
        <f t="shared" si="1315"/>
        <v>8.289148086575248E-5</v>
      </c>
      <c r="AM1032" s="13">
        <f t="shared" si="1316"/>
        <v>7.5516468135621906E-2</v>
      </c>
      <c r="AN1032" s="13">
        <f t="shared" si="1317"/>
        <v>5.0346764358609318E-2</v>
      </c>
      <c r="AO1032" s="13">
        <f t="shared" si="1318"/>
        <v>1.6783072248751287E-2</v>
      </c>
      <c r="AP1032" s="13">
        <f t="shared" si="1319"/>
        <v>3.7297532780262255E-3</v>
      </c>
      <c r="AQ1032" s="13">
        <f t="shared" si="1320"/>
        <v>6.2165582567797145E-4</v>
      </c>
      <c r="AR1032" s="13">
        <f t="shared" si="1321"/>
        <v>1.2775140052028359E-5</v>
      </c>
      <c r="AS1032" s="13">
        <f t="shared" si="1322"/>
        <v>4.8376090142280405E-5</v>
      </c>
      <c r="AT1032" s="13">
        <f t="shared" si="1323"/>
        <v>9.1593755055643025E-5</v>
      </c>
      <c r="AU1032" s="13">
        <f t="shared" si="1324"/>
        <v>1.1561380757200175E-4</v>
      </c>
      <c r="AV1032" s="13">
        <f t="shared" si="1325"/>
        <v>1.0944975855484662E-4</v>
      </c>
      <c r="AW1032" s="13">
        <f t="shared" si="1326"/>
        <v>5.8130276331681105E-6</v>
      </c>
      <c r="AX1032" s="13">
        <f t="shared" si="1327"/>
        <v>4.7660162039677725E-2</v>
      </c>
      <c r="AY1032" s="13">
        <f t="shared" si="1328"/>
        <v>3.1774989042064404E-2</v>
      </c>
      <c r="AZ1032" s="13">
        <f t="shared" si="1329"/>
        <v>1.0592178933243717E-2</v>
      </c>
      <c r="BA1032" s="13">
        <f t="shared" si="1330"/>
        <v>2.3539321950214135E-3</v>
      </c>
      <c r="BB1032" s="13">
        <f t="shared" si="1331"/>
        <v>3.923411424844673E-4</v>
      </c>
      <c r="BC1032" s="13">
        <f t="shared" si="1332"/>
        <v>5.2314700452828248E-5</v>
      </c>
      <c r="BD1032" s="13">
        <f t="shared" si="1333"/>
        <v>1.4195291475862547E-6</v>
      </c>
      <c r="BE1032" s="13">
        <f t="shared" si="1334"/>
        <v>5.3753829487234405E-6</v>
      </c>
      <c r="BF1032" s="13">
        <f t="shared" si="1335"/>
        <v>1.017757962017155E-5</v>
      </c>
      <c r="BG1032" s="13">
        <f t="shared" si="1336"/>
        <v>1.2846604345901272E-5</v>
      </c>
      <c r="BH1032" s="13">
        <f t="shared" si="1337"/>
        <v>1.2161676649502921E-5</v>
      </c>
      <c r="BI1032" s="13">
        <f t="shared" si="1338"/>
        <v>9.2106131671598804E-6</v>
      </c>
      <c r="BJ1032" s="14">
        <f t="shared" si="1339"/>
        <v>0.81520464446241747</v>
      </c>
      <c r="BK1032" s="14">
        <f t="shared" si="1340"/>
        <v>9.744711451057303E-2</v>
      </c>
      <c r="BL1032" s="14">
        <f t="shared" si="1341"/>
        <v>2.8880322697429253E-2</v>
      </c>
      <c r="BM1032" s="14">
        <f t="shared" si="1342"/>
        <v>0.73145403468445536</v>
      </c>
      <c r="BN1032" s="14">
        <f t="shared" si="1343"/>
        <v>0.17888369627310388</v>
      </c>
    </row>
    <row r="1033" spans="1:66" x14ac:dyDescent="0.25">
      <c r="A1033" t="s">
        <v>69</v>
      </c>
      <c r="B1033" t="s">
        <v>90</v>
      </c>
      <c r="C1033" t="s">
        <v>95</v>
      </c>
      <c r="D1033" s="25" t="s">
        <v>534</v>
      </c>
      <c r="E1033" s="10">
        <f>VLOOKUP(A1033,home!$A$2:$E$405,3,FALSE)</f>
        <v>1.3526</v>
      </c>
      <c r="F1033" s="10">
        <f>VLOOKUP(B1033,home!$B$2:$E$405,3,FALSE)</f>
        <v>1.3546</v>
      </c>
      <c r="G1033" s="10">
        <f>VLOOKUP(C1033,away!$B$2:$E$405,4,FALSE)</f>
        <v>0.62519999999999998</v>
      </c>
      <c r="H1033" s="10">
        <f>VLOOKUP(A1033,away!$A$2:$E$405,3,FALSE)</f>
        <v>1.3421000000000001</v>
      </c>
      <c r="I1033" s="10">
        <f>VLOOKUP(C1033,away!$B$2:$E$405,3,FALSE)</f>
        <v>0.78210000000000002</v>
      </c>
      <c r="J1033" s="10">
        <f>VLOOKUP(B1033,home!$B$2:$E$405,4,FALSE)</f>
        <v>0.61750000000000005</v>
      </c>
      <c r="K1033" s="12">
        <f t="shared" si="1288"/>
        <v>1.1455114213920001</v>
      </c>
      <c r="L1033" s="12">
        <f t="shared" si="1289"/>
        <v>0.64816283317500012</v>
      </c>
      <c r="M1033" s="13">
        <f t="shared" si="1290"/>
        <v>0.16634784111549988</v>
      </c>
      <c r="N1033" s="13">
        <f t="shared" si="1291"/>
        <v>0.19055335192170686</v>
      </c>
      <c r="O1033" s="13">
        <f t="shared" si="1292"/>
        <v>0.10782048798996718</v>
      </c>
      <c r="P1033" s="13">
        <f t="shared" si="1293"/>
        <v>0.12350960045256637</v>
      </c>
      <c r="Q1033" s="13">
        <f t="shared" si="1294"/>
        <v>0.10914052050542225</v>
      </c>
      <c r="R1033" s="13">
        <f t="shared" si="1295"/>
        <v>3.4942616484944101E-2</v>
      </c>
      <c r="S1033" s="13">
        <f t="shared" si="1296"/>
        <v>2.2925788068029217E-2</v>
      </c>
      <c r="T1033" s="13">
        <f t="shared" si="1297"/>
        <v>7.0740828984988693E-2</v>
      </c>
      <c r="U1033" s="13">
        <f t="shared" si="1298"/>
        <v>4.0027166276823845E-2</v>
      </c>
      <c r="V1033" s="13">
        <f t="shared" si="1299"/>
        <v>1.8913212922155448E-3</v>
      </c>
      <c r="W1033" s="13">
        <f t="shared" si="1300"/>
        <v>4.1673904258542969E-2</v>
      </c>
      <c r="X1033" s="13">
        <f t="shared" si="1301"/>
        <v>2.7011475853680914E-2</v>
      </c>
      <c r="Y1033" s="13">
        <f t="shared" si="1302"/>
        <v>8.7539173587799623E-3</v>
      </c>
      <c r="Z1033" s="13">
        <f t="shared" si="1303"/>
        <v>7.5495017664762767E-3</v>
      </c>
      <c r="AA1033" s="13">
        <f t="shared" si="1304"/>
        <v>8.6480404993176541E-3</v>
      </c>
      <c r="AB1033" s="13">
        <f t="shared" si="1305"/>
        <v>4.9532145823144762E-3</v>
      </c>
      <c r="AC1033" s="13">
        <f t="shared" si="1306"/>
        <v>8.7766519677425929E-5</v>
      </c>
      <c r="AD1033" s="13">
        <f t="shared" si="1307"/>
        <v>1.1934483325539423E-2</v>
      </c>
      <c r="AE1033" s="13">
        <f t="shared" si="1308"/>
        <v>7.7354885247614301E-3</v>
      </c>
      <c r="AF1033" s="13">
        <f t="shared" si="1309"/>
        <v>2.506928079101035E-3</v>
      </c>
      <c r="AG1033" s="13">
        <f t="shared" si="1310"/>
        <v>5.4163253543869588E-4</v>
      </c>
      <c r="AH1033" s="13">
        <f t="shared" si="1311"/>
        <v>1.2233266135047328E-3</v>
      </c>
      <c r="AI1033" s="13">
        <f t="shared" si="1312"/>
        <v>1.4013346078624682E-3</v>
      </c>
      <c r="AJ1033" s="13">
        <f t="shared" si="1313"/>
        <v>8.0262239924916879E-4</v>
      </c>
      <c r="AK1033" s="13">
        <f t="shared" si="1314"/>
        <v>3.064710418016574E-4</v>
      </c>
      <c r="AL1033" s="13">
        <f t="shared" si="1315"/>
        <v>2.6065881482512697E-6</v>
      </c>
      <c r="AM1033" s="13">
        <f t="shared" si="1316"/>
        <v>2.7342173915635565E-3</v>
      </c>
      <c r="AN1033" s="13">
        <f t="shared" si="1317"/>
        <v>1.7722180910321936E-3</v>
      </c>
      <c r="AO1033" s="13">
        <f t="shared" si="1318"/>
        <v>5.7434294944370837E-4</v>
      </c>
      <c r="AP1033" s="13">
        <f t="shared" si="1319"/>
        <v>1.2408925110850663E-4</v>
      </c>
      <c r="AQ1033" s="13">
        <f t="shared" si="1320"/>
        <v>2.0107510141263416E-5</v>
      </c>
      <c r="AR1033" s="13">
        <f t="shared" si="1321"/>
        <v>1.5858296874152127E-4</v>
      </c>
      <c r="AS1033" s="13">
        <f t="shared" si="1322"/>
        <v>1.8165860193166311E-4</v>
      </c>
      <c r="AT1033" s="13">
        <f t="shared" si="1323"/>
        <v>1.0404600165341151E-4</v>
      </c>
      <c r="AU1033" s="13">
        <f t="shared" si="1324"/>
        <v>3.972862774805125E-5</v>
      </c>
      <c r="AV1033" s="13">
        <f t="shared" si="1325"/>
        <v>1.1377399210405963E-5</v>
      </c>
      <c r="AW1033" s="13">
        <f t="shared" si="1326"/>
        <v>5.3759282452968493E-8</v>
      </c>
      <c r="AX1033" s="13">
        <f t="shared" si="1327"/>
        <v>5.2201287510078218E-4</v>
      </c>
      <c r="AY1033" s="13">
        <f t="shared" si="1328"/>
        <v>3.3834934407915048E-4</v>
      </c>
      <c r="AZ1033" s="13">
        <f t="shared" si="1329"/>
        <v>1.0965273473062255E-4</v>
      </c>
      <c r="BA1033" s="13">
        <f t="shared" si="1330"/>
        <v>2.3690942402795681E-5</v>
      </c>
      <c r="BB1033" s="13">
        <f t="shared" si="1331"/>
        <v>3.8388970870954478E-6</v>
      </c>
      <c r="BC1033" s="13">
        <f t="shared" si="1332"/>
        <v>4.9764608244780841E-7</v>
      </c>
      <c r="BD1033" s="13">
        <f t="shared" si="1333"/>
        <v>1.7131264385467806E-5</v>
      </c>
      <c r="BE1033" s="13">
        <f t="shared" si="1334"/>
        <v>1.9624059016439373E-5</v>
      </c>
      <c r="BF1033" s="13">
        <f t="shared" si="1335"/>
        <v>1.1239791868700984E-5</v>
      </c>
      <c r="BG1033" s="13">
        <f t="shared" si="1336"/>
        <v>4.2917699865553007E-6</v>
      </c>
      <c r="BH1033" s="13">
        <f t="shared" si="1337"/>
        <v>1.2290678843966221E-6</v>
      </c>
      <c r="BI1033" s="13">
        <f t="shared" si="1338"/>
        <v>2.8158225984848651E-7</v>
      </c>
      <c r="BJ1033" s="14">
        <f t="shared" si="1339"/>
        <v>0.47681554898073425</v>
      </c>
      <c r="BK1033" s="14">
        <f t="shared" si="1340"/>
        <v>0.31510327338021582</v>
      </c>
      <c r="BL1033" s="14">
        <f t="shared" si="1341"/>
        <v>0.20067447163047175</v>
      </c>
      <c r="BM1033" s="14">
        <f t="shared" si="1342"/>
        <v>0.26749008170299488</v>
      </c>
      <c r="BN1033" s="14">
        <f t="shared" si="1343"/>
        <v>0.7323144184701067</v>
      </c>
    </row>
    <row r="1034" spans="1:66" x14ac:dyDescent="0.25">
      <c r="A1034" t="s">
        <v>69</v>
      </c>
      <c r="B1034" t="s">
        <v>351</v>
      </c>
      <c r="C1034" t="s">
        <v>381</v>
      </c>
      <c r="D1034" s="25" t="s">
        <v>534</v>
      </c>
      <c r="E1034" s="10">
        <f>VLOOKUP(A1034,home!$A$2:$E$405,3,FALSE)</f>
        <v>1.3526</v>
      </c>
      <c r="F1034" s="10">
        <f>VLOOKUP(B1034,home!$B$2:$E$405,3,FALSE)</f>
        <v>1.1284000000000001</v>
      </c>
      <c r="G1034" s="10">
        <f>VLOOKUP(C1034,away!$B$2:$E$405,4,FALSE)</f>
        <v>0.7782</v>
      </c>
      <c r="H1034" s="10">
        <f>VLOOKUP(A1034,away!$A$2:$E$405,3,FALSE)</f>
        <v>1.3421000000000001</v>
      </c>
      <c r="I1034" s="10">
        <f>VLOOKUP(C1034,away!$B$2:$E$405,3,FALSE)</f>
        <v>0.90200000000000002</v>
      </c>
      <c r="J1034" s="10">
        <f>VLOOKUP(B1034,home!$B$2:$E$405,4,FALSE)</f>
        <v>1.0588</v>
      </c>
      <c r="K1034" s="12">
        <f t="shared" si="1288"/>
        <v>1.1877463022880002</v>
      </c>
      <c r="L1034" s="12">
        <f t="shared" si="1289"/>
        <v>1.2817559629600002</v>
      </c>
      <c r="M1034" s="13">
        <f t="shared" si="1290"/>
        <v>8.4626970304642904E-2</v>
      </c>
      <c r="N1034" s="13">
        <f t="shared" si="1291"/>
        <v>0.100515371053176</v>
      </c>
      <c r="O1034" s="13">
        <f t="shared" si="1292"/>
        <v>0.1084711238152149</v>
      </c>
      <c r="P1034" s="13">
        <f t="shared" si="1293"/>
        <v>0.12883617621654531</v>
      </c>
      <c r="Q1034" s="13">
        <f t="shared" si="1294"/>
        <v>5.9693380145758049E-2</v>
      </c>
      <c r="R1034" s="13">
        <f t="shared" si="1295"/>
        <v>6.9516754879562104E-2</v>
      </c>
      <c r="S1034" s="13">
        <f t="shared" si="1296"/>
        <v>4.9035077831417015E-2</v>
      </c>
      <c r="T1034" s="13">
        <f t="shared" si="1297"/>
        <v>7.651234595106346E-2</v>
      </c>
      <c r="U1034" s="13">
        <f t="shared" si="1298"/>
        <v>8.2568268555261171E-2</v>
      </c>
      <c r="V1034" s="13">
        <f t="shared" si="1299"/>
        <v>8.2945607654372859E-3</v>
      </c>
      <c r="W1034" s="13">
        <f t="shared" si="1300"/>
        <v>2.363353051306535E-2</v>
      </c>
      <c r="X1034" s="13">
        <f t="shared" si="1301"/>
        <v>3.0292418660918623E-2</v>
      </c>
      <c r="Y1034" s="13">
        <f t="shared" si="1302"/>
        <v>1.9413744125556617E-2</v>
      </c>
      <c r="Z1034" s="13">
        <f t="shared" si="1303"/>
        <v>2.9701171697502457E-2</v>
      </c>
      <c r="AA1034" s="13">
        <f t="shared" si="1304"/>
        <v>3.5277456857329546E-2</v>
      </c>
      <c r="AB1034" s="13">
        <f t="shared" si="1305"/>
        <v>2.0950334468208813E-2</v>
      </c>
      <c r="AC1034" s="13">
        <f t="shared" si="1306"/>
        <v>7.8922792622124411E-4</v>
      </c>
      <c r="AD1034" s="13">
        <f t="shared" si="1307"/>
        <v>7.0176596192259967E-3</v>
      </c>
      <c r="AE1034" s="13">
        <f t="shared" si="1308"/>
        <v>8.9949270629665259E-3</v>
      </c>
      <c r="AF1034" s="13">
        <f t="shared" si="1309"/>
        <v>5.7646506996738133E-3</v>
      </c>
      <c r="AG1034" s="13">
        <f t="shared" si="1310"/>
        <v>2.4629584695628147E-3</v>
      </c>
      <c r="AH1034" s="13">
        <f t="shared" si="1311"/>
        <v>9.5174134825431484E-3</v>
      </c>
      <c r="AI1034" s="13">
        <f t="shared" si="1312"/>
        <v>1.1304272671236583E-2</v>
      </c>
      <c r="AJ1034" s="13">
        <f t="shared" si="1313"/>
        <v>6.7133040326582735E-3</v>
      </c>
      <c r="AK1034" s="13">
        <f t="shared" si="1314"/>
        <v>2.6579006803083283E-3</v>
      </c>
      <c r="AL1034" s="13">
        <f t="shared" si="1315"/>
        <v>4.8060852379152372E-5</v>
      </c>
      <c r="AM1034" s="13">
        <f t="shared" si="1316"/>
        <v>1.6670398526902987E-3</v>
      </c>
      <c r="AN1034" s="13">
        <f t="shared" si="1317"/>
        <v>2.1367382716777506E-3</v>
      </c>
      <c r="AO1034" s="13">
        <f t="shared" si="1318"/>
        <v>1.3693885105039011E-3</v>
      </c>
      <c r="AP1034" s="13">
        <f t="shared" si="1319"/>
        <v>5.8507396298242912E-4</v>
      </c>
      <c r="AQ1034" s="13">
        <f t="shared" si="1320"/>
        <v>1.8748051020634187E-4</v>
      </c>
      <c r="AR1034" s="13">
        <f t="shared" si="1321"/>
        <v>2.4398002966411164E-3</v>
      </c>
      <c r="AS1034" s="13">
        <f t="shared" si="1322"/>
        <v>2.8978637806566518E-3</v>
      </c>
      <c r="AT1034" s="13">
        <f t="shared" si="1323"/>
        <v>1.7209634950046315E-3</v>
      </c>
      <c r="AU1034" s="13">
        <f t="shared" si="1324"/>
        <v>6.8135600918812816E-4</v>
      </c>
      <c r="AV1034" s="13">
        <f t="shared" si="1325"/>
        <v>2.0231952011372695E-4</v>
      </c>
      <c r="AW1034" s="13">
        <f t="shared" si="1326"/>
        <v>2.0324412549528864E-6</v>
      </c>
      <c r="AX1034" s="13">
        <f t="shared" si="1327"/>
        <v>3.3000340346660593E-4</v>
      </c>
      <c r="AY1034" s="13">
        <f t="shared" si="1328"/>
        <v>4.2298383019041694E-4</v>
      </c>
      <c r="AZ1034" s="13">
        <f t="shared" si="1329"/>
        <v>2.7108102329111356E-4</v>
      </c>
      <c r="BA1034" s="13">
        <f t="shared" si="1330"/>
        <v>1.1581990601622778E-4</v>
      </c>
      <c r="BB1034" s="13">
        <f t="shared" si="1331"/>
        <v>3.7113213791441719E-5</v>
      </c>
      <c r="BC1034" s="13">
        <f t="shared" si="1332"/>
        <v>9.5140166163579485E-6</v>
      </c>
      <c r="BD1034" s="13">
        <f t="shared" si="1333"/>
        <v>5.2120476310855448E-4</v>
      </c>
      <c r="BE1034" s="13">
        <f t="shared" si="1334"/>
        <v>6.1905903011707857E-4</v>
      </c>
      <c r="BF1034" s="13">
        <f t="shared" si="1335"/>
        <v>3.6764253695977797E-4</v>
      </c>
      <c r="BG1034" s="13">
        <f t="shared" si="1336"/>
        <v>1.4555535461258524E-4</v>
      </c>
      <c r="BH1034" s="13">
        <f t="shared" si="1337"/>
        <v>4.3220708554829179E-5</v>
      </c>
      <c r="BI1034" s="13">
        <f t="shared" si="1338"/>
        <v>1.0267047353653139E-5</v>
      </c>
      <c r="BJ1034" s="14">
        <f t="shared" si="1339"/>
        <v>0.34143322280240007</v>
      </c>
      <c r="BK1034" s="14">
        <f t="shared" si="1340"/>
        <v>0.2720530577268333</v>
      </c>
      <c r="BL1034" s="14">
        <f t="shared" si="1341"/>
        <v>0.35662608198463353</v>
      </c>
      <c r="BM1034" s="14">
        <f t="shared" si="1342"/>
        <v>0.44773280640753466</v>
      </c>
      <c r="BN1034" s="14">
        <f t="shared" si="1343"/>
        <v>0.55165977641489916</v>
      </c>
    </row>
    <row r="1035" spans="1:66" x14ac:dyDescent="0.25">
      <c r="A1035" t="s">
        <v>80</v>
      </c>
      <c r="B1035" t="s">
        <v>110</v>
      </c>
      <c r="C1035" t="s">
        <v>258</v>
      </c>
      <c r="D1035" s="25" t="s">
        <v>534</v>
      </c>
      <c r="E1035" s="10">
        <f>VLOOKUP(A1035,home!$A$2:$E$405,3,FALSE)</f>
        <v>1.2518</v>
      </c>
      <c r="F1035" s="10">
        <f>VLOOKUP(B1035,home!$B$2:$E$405,3,FALSE)</f>
        <v>1.0323</v>
      </c>
      <c r="G1035" s="10">
        <f>VLOOKUP(C1035,away!$B$2:$E$405,4,FALSE)</f>
        <v>1.4008</v>
      </c>
      <c r="H1035" s="10">
        <f>VLOOKUP(A1035,away!$A$2:$E$405,3,FALSE)</f>
        <v>1.0562</v>
      </c>
      <c r="I1035" s="10">
        <f>VLOOKUP(C1035,away!$B$2:$E$405,3,FALSE)</f>
        <v>0.31369999999999998</v>
      </c>
      <c r="J1035" s="10">
        <f>VLOOKUP(B1035,home!$B$2:$E$405,4,FALSE)</f>
        <v>0.47789999999999999</v>
      </c>
      <c r="K1035" s="12">
        <f t="shared" si="1288"/>
        <v>1.8101601825120002</v>
      </c>
      <c r="L1035" s="12">
        <f t="shared" si="1289"/>
        <v>0.15834257832599999</v>
      </c>
      <c r="M1035" s="13">
        <f t="shared" si="1290"/>
        <v>0.13966581287159488</v>
      </c>
      <c r="N1035" s="13">
        <f t="shared" si="1291"/>
        <v>0.25281749331833303</v>
      </c>
      <c r="O1035" s="13">
        <f t="shared" si="1292"/>
        <v>2.2115044914084968E-2</v>
      </c>
      <c r="P1035" s="13">
        <f t="shared" si="1293"/>
        <v>4.0031773737941125E-2</v>
      </c>
      <c r="Q1035" s="13">
        <f t="shared" si="1294"/>
        <v>0.22882007992367012</v>
      </c>
      <c r="R1035" s="13">
        <f t="shared" si="1295"/>
        <v>1.7508766157457527E-3</v>
      </c>
      <c r="S1035" s="13">
        <f t="shared" si="1296"/>
        <v>2.8685310951489778E-3</v>
      </c>
      <c r="T1035" s="13">
        <f t="shared" si="1297"/>
        <v>3.6231961427875312E-2</v>
      </c>
      <c r="U1035" s="13">
        <f t="shared" si="1298"/>
        <v>3.169367134314325E-3</v>
      </c>
      <c r="V1035" s="13">
        <f t="shared" si="1299"/>
        <v>9.135488444423506E-5</v>
      </c>
      <c r="W1035" s="13">
        <f t="shared" si="1300"/>
        <v>0.13806699921234708</v>
      </c>
      <c r="X1035" s="13">
        <f t="shared" si="1301"/>
        <v>2.1861884637016847E-2</v>
      </c>
      <c r="Y1035" s="13">
        <f t="shared" si="1302"/>
        <v>1.7308335902454072E-3</v>
      </c>
      <c r="Z1035" s="13">
        <f t="shared" si="1303"/>
        <v>9.2412772555961216E-5</v>
      </c>
      <c r="AA1035" s="13">
        <f t="shared" si="1304"/>
        <v>1.6728192123633871E-4</v>
      </c>
      <c r="AB1035" s="13">
        <f t="shared" si="1305"/>
        <v>1.5140353653806451E-4</v>
      </c>
      <c r="AC1035" s="13">
        <f t="shared" si="1306"/>
        <v>1.6365395675289634E-6</v>
      </c>
      <c r="AD1035" s="13">
        <f t="shared" si="1307"/>
        <v>6.2480846123276604E-2</v>
      </c>
      <c r="AE1035" s="13">
        <f t="shared" si="1308"/>
        <v>9.8933782711496769E-3</v>
      </c>
      <c r="AF1035" s="13">
        <f t="shared" si="1309"/>
        <v>7.8327151190413181E-4</v>
      </c>
      <c r="AG1035" s="13">
        <f t="shared" si="1310"/>
        <v>4.1341743574734815E-5</v>
      </c>
      <c r="AH1035" s="13">
        <f t="shared" si="1311"/>
        <v>3.6582191691912778E-6</v>
      </c>
      <c r="AI1035" s="13">
        <f t="shared" si="1312"/>
        <v>6.6219626789721802E-6</v>
      </c>
      <c r="AJ1035" s="13">
        <f t="shared" si="1313"/>
        <v>5.9934065857779698E-6</v>
      </c>
      <c r="AK1035" s="13">
        <f t="shared" si="1314"/>
        <v>3.6163419863934917E-6</v>
      </c>
      <c r="AL1035" s="13">
        <f t="shared" si="1315"/>
        <v>1.8762954321753448E-8</v>
      </c>
      <c r="AM1035" s="13">
        <f t="shared" si="1316"/>
        <v>2.2620067964402909E-2</v>
      </c>
      <c r="AN1035" s="13">
        <f t="shared" si="1317"/>
        <v>3.5817198833929102E-3</v>
      </c>
      <c r="AO1035" s="13">
        <f t="shared" si="1318"/>
        <v>2.8356938058896665E-4</v>
      </c>
      <c r="AP1035" s="13">
        <f t="shared" si="1319"/>
        <v>1.4967035618921252E-5</v>
      </c>
      <c r="AQ1035" s="13">
        <f t="shared" si="1320"/>
        <v>5.9247975244926741E-7</v>
      </c>
      <c r="AR1035" s="13">
        <f t="shared" si="1321"/>
        <v>1.1585037106626894E-7</v>
      </c>
      <c r="AS1035" s="13">
        <f t="shared" si="1322"/>
        <v>2.097077288334003E-7</v>
      </c>
      <c r="AT1035" s="13">
        <f t="shared" si="1323"/>
        <v>1.8980229034962252E-7</v>
      </c>
      <c r="AU1035" s="13">
        <f t="shared" si="1324"/>
        <v>1.1452418284682282E-7</v>
      </c>
      <c r="AV1035" s="13">
        <f t="shared" si="1325"/>
        <v>5.1826778931010619E-8</v>
      </c>
      <c r="AW1035" s="13">
        <f t="shared" si="1326"/>
        <v>1.4938721832185882E-10</v>
      </c>
      <c r="AX1035" s="13">
        <f t="shared" si="1327"/>
        <v>6.8243243924795676E-3</v>
      </c>
      <c r="AY1035" s="13">
        <f t="shared" si="1328"/>
        <v>1.0805811196382281E-3</v>
      </c>
      <c r="AZ1035" s="13">
        <f t="shared" si="1329"/>
        <v>8.5551000286956421E-5</v>
      </c>
      <c r="BA1035" s="13">
        <f t="shared" si="1330"/>
        <v>4.5154553212683488E-6</v>
      </c>
      <c r="BB1035" s="13">
        <f t="shared" si="1331"/>
        <v>1.7874720947137171E-7</v>
      </c>
      <c r="BC1035" s="13">
        <f t="shared" si="1332"/>
        <v>5.6606588032549224E-9</v>
      </c>
      <c r="BD1035" s="13">
        <f t="shared" si="1333"/>
        <v>3.0573410757761386E-9</v>
      </c>
      <c r="BE1035" s="13">
        <f t="shared" si="1334"/>
        <v>5.5342770797283699E-9</v>
      </c>
      <c r="BF1035" s="13">
        <f t="shared" si="1335"/>
        <v>5.0089640043565441E-9</v>
      </c>
      <c r="BG1035" s="13">
        <f t="shared" si="1336"/>
        <v>3.0223423987740274E-9</v>
      </c>
      <c r="BH1035" s="13">
        <f t="shared" si="1337"/>
        <v>1.3677309670446377E-9</v>
      </c>
      <c r="BI1035" s="13">
        <f t="shared" si="1338"/>
        <v>4.9516242738656705E-10</v>
      </c>
      <c r="BJ1035" s="14">
        <f t="shared" si="1339"/>
        <v>0.78722416287874364</v>
      </c>
      <c r="BK1035" s="14">
        <f t="shared" si="1340"/>
        <v>0.1837397090112893</v>
      </c>
      <c r="BL1035" s="14">
        <f t="shared" si="1341"/>
        <v>2.7374564249509761E-2</v>
      </c>
      <c r="BM1035" s="14">
        <f t="shared" si="1342"/>
        <v>0.31214918656047747</v>
      </c>
      <c r="BN1035" s="14">
        <f t="shared" si="1343"/>
        <v>0.68520108138136993</v>
      </c>
    </row>
    <row r="1036" spans="1:66" x14ac:dyDescent="0.25">
      <c r="A1036" t="s">
        <v>80</v>
      </c>
      <c r="B1036" t="s">
        <v>97</v>
      </c>
      <c r="C1036" t="s">
        <v>83</v>
      </c>
      <c r="D1036" s="25" t="s">
        <v>534</v>
      </c>
      <c r="E1036" s="10">
        <f>VLOOKUP(A1036,home!$A$2:$E$405,3,FALSE)</f>
        <v>1.2518</v>
      </c>
      <c r="F1036" s="10">
        <f>VLOOKUP(B1036,home!$B$2:$E$405,3,FALSE)</f>
        <v>1.042</v>
      </c>
      <c r="G1036" s="10">
        <f>VLOOKUP(C1036,away!$B$2:$E$405,4,FALSE)</f>
        <v>0.90300000000000002</v>
      </c>
      <c r="H1036" s="10">
        <f>VLOOKUP(A1036,away!$A$2:$E$405,3,FALSE)</f>
        <v>1.0562</v>
      </c>
      <c r="I1036" s="10">
        <f>VLOOKUP(C1036,away!$B$2:$E$405,3,FALSE)</f>
        <v>1.1526000000000001</v>
      </c>
      <c r="J1036" s="10">
        <f>VLOOKUP(B1036,home!$B$2:$E$405,4,FALSE)</f>
        <v>0.90559999999999996</v>
      </c>
      <c r="K1036" s="12">
        <f t="shared" si="1288"/>
        <v>1.1778511668</v>
      </c>
      <c r="L1036" s="12">
        <f t="shared" si="1289"/>
        <v>1.102455814272</v>
      </c>
      <c r="M1036" s="13">
        <f t="shared" si="1290"/>
        <v>0.10225281221911589</v>
      </c>
      <c r="N1036" s="13">
        <f t="shared" si="1291"/>
        <v>0.12043859418086694</v>
      </c>
      <c r="O1036" s="13">
        <f t="shared" si="1292"/>
        <v>0.11272920735662731</v>
      </c>
      <c r="P1036" s="13">
        <f t="shared" si="1293"/>
        <v>0.13277822841744263</v>
      </c>
      <c r="Q1036" s="13">
        <f t="shared" si="1294"/>
        <v>7.0929369341842921E-2</v>
      </c>
      <c r="R1036" s="13">
        <f t="shared" si="1295"/>
        <v>6.2139485044293855E-2</v>
      </c>
      <c r="S1036" s="13">
        <f t="shared" si="1296"/>
        <v>4.3104090633457118E-2</v>
      </c>
      <c r="T1036" s="13">
        <f t="shared" si="1297"/>
        <v>7.8196495633560861E-2</v>
      </c>
      <c r="U1036" s="13">
        <f t="shared" si="1298"/>
        <v>7.3191064963772673E-2</v>
      </c>
      <c r="V1036" s="13">
        <f t="shared" si="1299"/>
        <v>6.2191006645926266E-3</v>
      </c>
      <c r="W1036" s="13">
        <f t="shared" si="1300"/>
        <v>2.7848080146559279E-2</v>
      </c>
      <c r="X1036" s="13">
        <f t="shared" si="1301"/>
        <v>3.0701277873886927E-2</v>
      </c>
      <c r="Y1036" s="13">
        <f t="shared" si="1302"/>
        <v>1.6923401148823475E-2</v>
      </c>
      <c r="Z1036" s="13">
        <f t="shared" si="1303"/>
        <v>2.283534552764991E-2</v>
      </c>
      <c r="AA1036" s="13">
        <f t="shared" si="1304"/>
        <v>2.6896638374023608E-2</v>
      </c>
      <c r="AB1036" s="13">
        <f t="shared" si="1305"/>
        <v>1.5840118445920683E-2</v>
      </c>
      <c r="AC1036" s="13">
        <f t="shared" si="1306"/>
        <v>5.0473010880671364E-4</v>
      </c>
      <c r="AD1036" s="13">
        <f t="shared" si="1307"/>
        <v>8.2002234234411844E-3</v>
      </c>
      <c r="AE1036" s="13">
        <f t="shared" si="1308"/>
        <v>9.040383991502178E-3</v>
      </c>
      <c r="AF1036" s="13">
        <f t="shared" si="1309"/>
        <v>4.9833119473415444E-3</v>
      </c>
      <c r="AG1036" s="13">
        <f t="shared" si="1310"/>
        <v>1.831293743559269E-3</v>
      </c>
      <c r="AH1036" s="13">
        <f t="shared" si="1311"/>
        <v>6.2937398619669436E-3</v>
      </c>
      <c r="AI1036" s="13">
        <f t="shared" si="1312"/>
        <v>7.4130888399534349E-3</v>
      </c>
      <c r="AJ1036" s="13">
        <f t="shared" si="1313"/>
        <v>4.3657576698656062E-3</v>
      </c>
      <c r="AK1036" s="13">
        <f t="shared" si="1314"/>
        <v>1.7140709218057516E-3</v>
      </c>
      <c r="AL1036" s="13">
        <f t="shared" si="1315"/>
        <v>2.6216264656932279E-5</v>
      </c>
      <c r="AM1036" s="13">
        <f t="shared" si="1316"/>
        <v>1.931728545464179E-3</v>
      </c>
      <c r="AN1036" s="13">
        <f t="shared" si="1317"/>
        <v>2.1296453665421776E-3</v>
      </c>
      <c r="AO1036" s="13">
        <f t="shared" si="1318"/>
        <v>1.1739199583409242E-3</v>
      </c>
      <c r="AP1036" s="13">
        <f t="shared" si="1319"/>
        <v>4.3139829452096523E-4</v>
      </c>
      <c r="AQ1036" s="13">
        <f t="shared" si="1320"/>
        <v>1.1889938951541579E-4</v>
      </c>
      <c r="AR1036" s="13">
        <f t="shared" si="1321"/>
        <v>1.3877140208681821E-3</v>
      </c>
      <c r="AS1036" s="13">
        <f t="shared" si="1322"/>
        <v>1.6345205786643079E-3</v>
      </c>
      <c r="AT1036" s="13">
        <f t="shared" si="1323"/>
        <v>9.626109853691832E-4</v>
      </c>
      <c r="AU1036" s="13">
        <f t="shared" si="1324"/>
        <v>3.7793749076386342E-4</v>
      </c>
      <c r="AV1036" s="13">
        <f t="shared" si="1325"/>
        <v>1.1128852861842011E-4</v>
      </c>
      <c r="AW1036" s="13">
        <f t="shared" si="1326"/>
        <v>9.4562712352242401E-7</v>
      </c>
      <c r="AX1036" s="13">
        <f t="shared" si="1327"/>
        <v>3.7921478686930816E-4</v>
      </c>
      <c r="AY1036" s="13">
        <f t="shared" si="1328"/>
        <v>4.1806754664198601E-4</v>
      </c>
      <c r="AZ1036" s="13">
        <f t="shared" si="1329"/>
        <v>2.3045049877694405E-4</v>
      </c>
      <c r="BA1036" s="13">
        <f t="shared" si="1330"/>
        <v>8.4687164092841444E-5</v>
      </c>
      <c r="BB1036" s="13">
        <f t="shared" si="1331"/>
        <v>2.3340964112090015E-5</v>
      </c>
      <c r="BC1036" s="13">
        <f t="shared" si="1332"/>
        <v>5.1464763192175451E-6</v>
      </c>
      <c r="BD1036" s="13">
        <f t="shared" si="1333"/>
        <v>2.5498223180881716E-4</v>
      </c>
      <c r="BE1036" s="13">
        <f t="shared" si="1334"/>
        <v>3.0033111924928339E-4</v>
      </c>
      <c r="BF1036" s="13">
        <f t="shared" si="1335"/>
        <v>1.768726796170592E-4</v>
      </c>
      <c r="BG1036" s="13">
        <f t="shared" si="1336"/>
        <v>6.9443230687331927E-5</v>
      </c>
      <c r="BH1036" s="13">
        <f t="shared" si="1337"/>
        <v>2.0448447572858856E-5</v>
      </c>
      <c r="BI1036" s="13">
        <f t="shared" si="1338"/>
        <v>4.8170455665880892E-6</v>
      </c>
      <c r="BJ1036" s="14">
        <f t="shared" si="1339"/>
        <v>0.37601893042258067</v>
      </c>
      <c r="BK1036" s="14">
        <f t="shared" si="1340"/>
        <v>0.28530324585471389</v>
      </c>
      <c r="BL1036" s="14">
        <f t="shared" si="1341"/>
        <v>0.31588413783701585</v>
      </c>
      <c r="BM1036" s="14">
        <f t="shared" si="1342"/>
        <v>0.3983568411622524</v>
      </c>
      <c r="BN1036" s="14">
        <f t="shared" si="1343"/>
        <v>0.60126769656018964</v>
      </c>
    </row>
    <row r="1037" spans="1:66" x14ac:dyDescent="0.25">
      <c r="A1037" t="s">
        <v>80</v>
      </c>
      <c r="B1037" t="s">
        <v>89</v>
      </c>
      <c r="C1037" t="s">
        <v>85</v>
      </c>
      <c r="D1037" s="25" t="s">
        <v>534</v>
      </c>
      <c r="E1037" s="10">
        <f>VLOOKUP(A1037,home!$A$2:$E$405,3,FALSE)</f>
        <v>1.2518</v>
      </c>
      <c r="F1037" s="10">
        <f>VLOOKUP(B1037,home!$B$2:$E$405,3,FALSE)</f>
        <v>1.2850999999999999</v>
      </c>
      <c r="G1037" s="10">
        <f>VLOOKUP(C1037,away!$B$2:$E$405,4,FALSE)</f>
        <v>0.7641</v>
      </c>
      <c r="H1037" s="10">
        <f>VLOOKUP(A1037,away!$A$2:$E$405,3,FALSE)</f>
        <v>1.0562</v>
      </c>
      <c r="I1037" s="10">
        <f>VLOOKUP(C1037,away!$B$2:$E$405,3,FALSE)</f>
        <v>1.3584000000000001</v>
      </c>
      <c r="J1037" s="10">
        <f>VLOOKUP(B1037,home!$B$2:$E$405,4,FALSE)</f>
        <v>1.0703</v>
      </c>
      <c r="K1037" s="12">
        <f t="shared" si="1288"/>
        <v>1.229198638338</v>
      </c>
      <c r="L1037" s="12">
        <f t="shared" si="1289"/>
        <v>1.5356044482240001</v>
      </c>
      <c r="M1037" s="13">
        <f t="shared" si="1290"/>
        <v>6.2988501409275713E-2</v>
      </c>
      <c r="N1037" s="13">
        <f t="shared" si="1291"/>
        <v>7.7425380163232901E-2</v>
      </c>
      <c r="O1037" s="13">
        <f t="shared" si="1292"/>
        <v>9.6725422951047468E-2</v>
      </c>
      <c r="P1037" s="13">
        <f t="shared" si="1293"/>
        <v>0.11889475818409469</v>
      </c>
      <c r="Q1037" s="13">
        <f t="shared" si="1294"/>
        <v>4.7585585934723944E-2</v>
      </c>
      <c r="R1037" s="13">
        <f t="shared" si="1295"/>
        <v>7.4265994869988167E-2</v>
      </c>
      <c r="S1037" s="13">
        <f t="shared" si="1296"/>
        <v>5.6105333542562627E-2</v>
      </c>
      <c r="T1037" s="13">
        <f t="shared" si="1297"/>
        <v>7.3072637432707491E-2</v>
      </c>
      <c r="U1037" s="13">
        <f t="shared" si="1298"/>
        <v>9.1287659769006366E-2</v>
      </c>
      <c r="V1037" s="13">
        <f t="shared" si="1299"/>
        <v>1.1766927322951114E-2</v>
      </c>
      <c r="W1037" s="13">
        <f t="shared" si="1300"/>
        <v>1.9497379145159525E-2</v>
      </c>
      <c r="X1037" s="13">
        <f t="shared" si="1301"/>
        <v>2.9940262144016811E-2</v>
      </c>
      <c r="Y1037" s="13">
        <f t="shared" si="1302"/>
        <v>2.2988199864672439E-2</v>
      </c>
      <c r="Z1037" s="13">
        <f t="shared" si="1303"/>
        <v>3.8014397358044856E-2</v>
      </c>
      <c r="AA1037" s="13">
        <f t="shared" si="1304"/>
        <v>4.6727245469748407E-2</v>
      </c>
      <c r="AB1037" s="13">
        <f t="shared" si="1305"/>
        <v>2.8718533252350114E-2</v>
      </c>
      <c r="AC1037" s="13">
        <f t="shared" si="1306"/>
        <v>1.3881759639963313E-3</v>
      </c>
      <c r="AD1037" s="13">
        <f t="shared" si="1307"/>
        <v>5.9915379740974519E-3</v>
      </c>
      <c r="AE1037" s="13">
        <f t="shared" si="1308"/>
        <v>9.2006323647270596E-3</v>
      </c>
      <c r="AF1037" s="13">
        <f t="shared" si="1309"/>
        <v>7.0642659928742899E-3</v>
      </c>
      <c r="AG1037" s="13">
        <f t="shared" si="1310"/>
        <v>3.6159727606984299E-3</v>
      </c>
      <c r="AH1037" s="13">
        <f t="shared" si="1311"/>
        <v>1.4593769419892088E-2</v>
      </c>
      <c r="AI1037" s="13">
        <f t="shared" si="1312"/>
        <v>1.7938641499150098E-2</v>
      </c>
      <c r="AJ1037" s="13">
        <f t="shared" si="1313"/>
        <v>1.1025076852194421E-2</v>
      </c>
      <c r="AK1037" s="13">
        <f t="shared" si="1314"/>
        <v>4.5173364847630633E-3</v>
      </c>
      <c r="AL1037" s="13">
        <f t="shared" si="1315"/>
        <v>1.0481077775380219E-4</v>
      </c>
      <c r="AM1037" s="13">
        <f t="shared" si="1316"/>
        <v>1.4729580638622008E-3</v>
      </c>
      <c r="AN1037" s="13">
        <f t="shared" si="1317"/>
        <v>2.2618809549142058E-3</v>
      </c>
      <c r="AO1037" s="13">
        <f t="shared" si="1318"/>
        <v>1.7366772278597025E-3</v>
      </c>
      <c r="AP1037" s="13">
        <f t="shared" si="1319"/>
        <v>8.8894975874356124E-4</v>
      </c>
      <c r="AQ1037" s="13">
        <f t="shared" si="1320"/>
        <v>3.4126880094356601E-4</v>
      </c>
      <c r="AR1037" s="13">
        <f t="shared" si="1321"/>
        <v>4.4820514475083359E-3</v>
      </c>
      <c r="AS1037" s="13">
        <f t="shared" si="1322"/>
        <v>5.5093315362381087E-3</v>
      </c>
      <c r="AT1037" s="13">
        <f t="shared" si="1323"/>
        <v>3.3860314112482428E-3</v>
      </c>
      <c r="AU1037" s="13">
        <f t="shared" si="1324"/>
        <v>1.3873684000253459E-3</v>
      </c>
      <c r="AV1037" s="13">
        <f t="shared" si="1325"/>
        <v>4.2633783704608126E-4</v>
      </c>
      <c r="AW1037" s="13">
        <f t="shared" si="1326"/>
        <v>5.4954704241948934E-6</v>
      </c>
      <c r="AX1037" s="13">
        <f t="shared" si="1327"/>
        <v>3.0175967440473233E-4</v>
      </c>
      <c r="AY1037" s="13">
        <f t="shared" si="1328"/>
        <v>4.633834983105328E-4</v>
      </c>
      <c r="AZ1037" s="13">
        <f t="shared" si="1329"/>
        <v>3.5578688061962645E-4</v>
      </c>
      <c r="BA1037" s="13">
        <f t="shared" si="1330"/>
        <v>1.8211597216641318E-4</v>
      </c>
      <c r="BB1037" s="13">
        <f t="shared" si="1331"/>
        <v>6.9914524237845552E-5</v>
      </c>
      <c r="BC1037" s="13">
        <f t="shared" si="1332"/>
        <v>2.1472210883020065E-5</v>
      </c>
      <c r="BD1037" s="13">
        <f t="shared" si="1333"/>
        <v>1.1471096899937686E-3</v>
      </c>
      <c r="BE1037" s="13">
        <f t="shared" si="1334"/>
        <v>1.4100256689646656E-3</v>
      </c>
      <c r="BF1037" s="13">
        <f t="shared" si="1335"/>
        <v>8.6660081615649745E-4</v>
      </c>
      <c r="BG1037" s="13">
        <f t="shared" si="1336"/>
        <v>3.5507484773405546E-4</v>
      </c>
      <c r="BH1037" s="13">
        <f t="shared" si="1337"/>
        <v>1.0911437983569343E-4</v>
      </c>
      <c r="BI1037" s="13">
        <f t="shared" si="1338"/>
        <v>2.6824649423425924E-5</v>
      </c>
      <c r="BJ1037" s="14">
        <f t="shared" si="1339"/>
        <v>0.30447802134385565</v>
      </c>
      <c r="BK1037" s="14">
        <f t="shared" si="1340"/>
        <v>0.25171189069894484</v>
      </c>
      <c r="BL1037" s="14">
        <f t="shared" si="1341"/>
        <v>0.40490555125231442</v>
      </c>
      <c r="BM1037" s="14">
        <f t="shared" si="1342"/>
        <v>0.52076632911291043</v>
      </c>
      <c r="BN1037" s="14">
        <f t="shared" si="1343"/>
        <v>0.47788564351236285</v>
      </c>
    </row>
    <row r="1038" spans="1:66" x14ac:dyDescent="0.25">
      <c r="A1038" t="s">
        <v>80</v>
      </c>
      <c r="B1038" t="s">
        <v>91</v>
      </c>
      <c r="C1038" t="s">
        <v>84</v>
      </c>
      <c r="D1038" s="25" t="s">
        <v>534</v>
      </c>
      <c r="E1038" s="10">
        <f>VLOOKUP(A1038,home!$A$2:$E$405,3,FALSE)</f>
        <v>1.2518</v>
      </c>
      <c r="F1038" s="10">
        <f>VLOOKUP(B1038,home!$B$2:$E$405,3,FALSE)</f>
        <v>0.69469999999999998</v>
      </c>
      <c r="G1038" s="10">
        <f>VLOOKUP(C1038,away!$B$2:$E$405,4,FALSE)</f>
        <v>0.83360000000000001</v>
      </c>
      <c r="H1038" s="10">
        <f>VLOOKUP(A1038,away!$A$2:$E$405,3,FALSE)</f>
        <v>1.0562</v>
      </c>
      <c r="I1038" s="10">
        <f>VLOOKUP(C1038,away!$B$2:$E$405,3,FALSE)</f>
        <v>0.86450000000000005</v>
      </c>
      <c r="J1038" s="10">
        <f>VLOOKUP(B1038,home!$B$2:$E$405,4,FALSE)</f>
        <v>1.0703</v>
      </c>
      <c r="K1038" s="12">
        <f t="shared" si="1288"/>
        <v>0.72491978345599994</v>
      </c>
      <c r="L1038" s="12">
        <f t="shared" si="1289"/>
        <v>0.97727476847000017</v>
      </c>
      <c r="M1038" s="13">
        <f t="shared" si="1290"/>
        <v>0.18228305515879092</v>
      </c>
      <c r="N1038" s="13">
        <f t="shared" si="1291"/>
        <v>0.13214059287340879</v>
      </c>
      <c r="O1038" s="13">
        <f t="shared" si="1292"/>
        <v>0.17814063052631166</v>
      </c>
      <c r="P1038" s="13">
        <f t="shared" si="1293"/>
        <v>0.12913766730584914</v>
      </c>
      <c r="Q1038" s="13">
        <f t="shared" si="1294"/>
        <v>4.7895664985769471E-2</v>
      </c>
      <c r="R1038" s="13">
        <f t="shared" si="1295"/>
        <v>8.7046171726350527E-2</v>
      </c>
      <c r="S1038" s="13">
        <f t="shared" si="1296"/>
        <v>2.2871759943167595E-2</v>
      </c>
      <c r="T1038" s="13">
        <f t="shared" si="1297"/>
        <v>4.6807224909684551E-2</v>
      </c>
      <c r="U1038" s="13">
        <f t="shared" si="1298"/>
        <v>6.3101491958539799E-2</v>
      </c>
      <c r="V1038" s="13">
        <f t="shared" si="1299"/>
        <v>1.8003780644382211E-3</v>
      </c>
      <c r="W1038" s="13">
        <f t="shared" si="1300"/>
        <v>1.1573505029988378E-2</v>
      </c>
      <c r="X1038" s="13">
        <f t="shared" si="1301"/>
        <v>1.1310494448568274E-2</v>
      </c>
      <c r="Y1038" s="13">
        <f t="shared" si="1302"/>
        <v>5.526730421752891E-3</v>
      </c>
      <c r="Z1038" s="13">
        <f t="shared" si="1303"/>
        <v>2.83560091066897E-2</v>
      </c>
      <c r="AA1038" s="13">
        <f t="shared" si="1304"/>
        <v>2.0555831981297859E-2</v>
      </c>
      <c r="AB1038" s="13">
        <f t="shared" si="1305"/>
        <v>7.4506646343201798E-3</v>
      </c>
      <c r="AC1038" s="13">
        <f t="shared" si="1306"/>
        <v>7.9716893908363584E-5</v>
      </c>
      <c r="AD1038" s="13">
        <f t="shared" si="1307"/>
        <v>2.097465690041525E-3</v>
      </c>
      <c r="AE1038" s="13">
        <f t="shared" si="1308"/>
        <v>2.0498002966091002E-3</v>
      </c>
      <c r="AF1038" s="13">
        <f t="shared" si="1309"/>
        <v>1.001609055139198E-3</v>
      </c>
      <c r="AG1038" s="13">
        <f t="shared" si="1310"/>
        <v>3.2628241915287187E-4</v>
      </c>
      <c r="AH1038" s="13">
        <f t="shared" si="1311"/>
        <v>6.9279030586183472E-3</v>
      </c>
      <c r="AI1038" s="13">
        <f t="shared" si="1312"/>
        <v>5.022173985057771E-3</v>
      </c>
      <c r="AJ1038" s="13">
        <f t="shared" si="1313"/>
        <v>1.8203366388632176E-3</v>
      </c>
      <c r="AK1038" s="13">
        <f t="shared" si="1314"/>
        <v>4.398660140205823E-4</v>
      </c>
      <c r="AL1038" s="13">
        <f t="shared" si="1315"/>
        <v>2.2590039902998553E-6</v>
      </c>
      <c r="AM1038" s="13">
        <f t="shared" si="1316"/>
        <v>3.0409887476625844E-4</v>
      </c>
      <c r="AN1038" s="13">
        <f t="shared" si="1317"/>
        <v>2.9718815742918274E-4</v>
      </c>
      <c r="AO1038" s="13">
        <f t="shared" si="1318"/>
        <v>1.4521724387181524E-4</v>
      </c>
      <c r="AP1038" s="13">
        <f t="shared" si="1319"/>
        <v>4.7305716127559937E-5</v>
      </c>
      <c r="AQ1038" s="13">
        <f t="shared" si="1320"/>
        <v>1.1557670693967171E-5</v>
      </c>
      <c r="AR1038" s="13">
        <f t="shared" si="1321"/>
        <v>1.3540929715187705E-3</v>
      </c>
      <c r="AS1038" s="13">
        <f t="shared" si="1322"/>
        <v>9.8160878369267859E-4</v>
      </c>
      <c r="AT1038" s="13">
        <f t="shared" si="1323"/>
        <v>3.5579381345650195E-4</v>
      </c>
      <c r="AU1038" s="13">
        <f t="shared" si="1324"/>
        <v>8.5973991401957313E-5</v>
      </c>
      <c r="AV1038" s="13">
        <f t="shared" si="1325"/>
        <v>1.5581061807488722E-5</v>
      </c>
      <c r="AW1038" s="13">
        <f t="shared" si="1326"/>
        <v>4.445505332471373E-8</v>
      </c>
      <c r="AX1038" s="13">
        <f t="shared" si="1327"/>
        <v>3.6741215074128211E-5</v>
      </c>
      <c r="AY1038" s="13">
        <f t="shared" si="1328"/>
        <v>3.5906262454875119E-5</v>
      </c>
      <c r="AZ1038" s="13">
        <f t="shared" si="1329"/>
        <v>1.754514216360557E-5</v>
      </c>
      <c r="BA1038" s="13">
        <f t="shared" si="1330"/>
        <v>5.7154749152369578E-6</v>
      </c>
      <c r="BB1038" s="13">
        <f t="shared" si="1331"/>
        <v>1.3963973561210728E-6</v>
      </c>
      <c r="BC1038" s="13">
        <f t="shared" si="1332"/>
        <v>2.7293278057906843E-7</v>
      </c>
      <c r="BD1038" s="13">
        <f t="shared" si="1333"/>
        <v>2.2055348253797677E-4</v>
      </c>
      <c r="BE1038" s="13">
        <f t="shared" si="1334"/>
        <v>1.5988358280189676E-4</v>
      </c>
      <c r="BF1038" s="13">
        <f t="shared" si="1335"/>
        <v>5.7951386111460209E-5</v>
      </c>
      <c r="BG1038" s="13">
        <f t="shared" si="1336"/>
        <v>1.400336875696493E-5</v>
      </c>
      <c r="BH1038" s="13">
        <f t="shared" si="1337"/>
        <v>2.5378297617383827E-6</v>
      </c>
      <c r="BI1038" s="13">
        <f t="shared" si="1338"/>
        <v>3.6794460026551614E-7</v>
      </c>
      <c r="BJ1038" s="14">
        <f t="shared" si="1339"/>
        <v>0.26163231521774843</v>
      </c>
      <c r="BK1038" s="14">
        <f t="shared" si="1340"/>
        <v>0.33621074263259937</v>
      </c>
      <c r="BL1038" s="14">
        <f t="shared" si="1341"/>
        <v>0.3737534187398277</v>
      </c>
      <c r="BM1038" s="14">
        <f t="shared" si="1342"/>
        <v>0.24327284131298299</v>
      </c>
      <c r="BN1038" s="14">
        <f t="shared" si="1343"/>
        <v>0.75664378257648046</v>
      </c>
    </row>
    <row r="1039" spans="1:66" x14ac:dyDescent="0.25">
      <c r="A1039" t="s">
        <v>80</v>
      </c>
      <c r="B1039" t="s">
        <v>76</v>
      </c>
      <c r="C1039" t="s">
        <v>412</v>
      </c>
      <c r="D1039" s="25" t="s">
        <v>534</v>
      </c>
      <c r="E1039" s="10">
        <f>VLOOKUP(A1039,home!$A$2:$E$405,3,FALSE)</f>
        <v>1.2518</v>
      </c>
      <c r="F1039" s="10">
        <f>VLOOKUP(B1039,home!$B$2:$E$405,3,FALSE)</f>
        <v>0.35020000000000001</v>
      </c>
      <c r="G1039" s="10">
        <f>VLOOKUP(C1039,away!$B$2:$E$405,4,FALSE)</f>
        <v>0.93779999999999997</v>
      </c>
      <c r="H1039" s="10">
        <f>VLOOKUP(A1039,away!$A$2:$E$405,3,FALSE)</f>
        <v>1.0562</v>
      </c>
      <c r="I1039" s="10">
        <f>VLOOKUP(C1039,away!$B$2:$E$405,3,FALSE)</f>
        <v>1.0290999999999999</v>
      </c>
      <c r="J1039" s="10">
        <f>VLOOKUP(B1039,home!$B$2:$E$405,4,FALSE)</f>
        <v>1.0980000000000001</v>
      </c>
      <c r="K1039" s="12">
        <f t="shared" si="1288"/>
        <v>0.41111310160800002</v>
      </c>
      <c r="L1039" s="12">
        <f t="shared" si="1289"/>
        <v>1.1934550911599999</v>
      </c>
      <c r="M1039" s="13">
        <f t="shared" si="1290"/>
        <v>0.20097631920425224</v>
      </c>
      <c r="N1039" s="13">
        <f t="shared" si="1291"/>
        <v>8.262399793781959E-2</v>
      </c>
      <c r="O1039" s="13">
        <f t="shared" si="1292"/>
        <v>0.23985621135691212</v>
      </c>
      <c r="P1039" s="13">
        <f t="shared" si="1293"/>
        <v>9.8608030990884138E-2</v>
      </c>
      <c r="Q1039" s="13">
        <f t="shared" si="1294"/>
        <v>1.6983904029735004E-2</v>
      </c>
      <c r="R1039" s="13">
        <f t="shared" si="1295"/>
        <v>0.14312880829512789</v>
      </c>
      <c r="S1039" s="13">
        <f t="shared" si="1296"/>
        <v>1.209538493689041E-2</v>
      </c>
      <c r="T1039" s="13">
        <f t="shared" si="1297"/>
        <v>2.0269526732060082E-2</v>
      </c>
      <c r="U1039" s="13">
        <f t="shared" si="1298"/>
        <v>5.8842128307666865E-2</v>
      </c>
      <c r="V1039" s="13">
        <f t="shared" si="1299"/>
        <v>6.5939338161605872E-4</v>
      </c>
      <c r="W1039" s="13">
        <f t="shared" si="1300"/>
        <v>2.3274351543589892E-3</v>
      </c>
      <c r="X1039" s="13">
        <f t="shared" si="1301"/>
        <v>2.7776893343144961E-3</v>
      </c>
      <c r="Y1039" s="13">
        <f t="shared" si="1302"/>
        <v>1.6575237388492333E-3</v>
      </c>
      <c r="Z1039" s="13">
        <f t="shared" si="1303"/>
        <v>5.6939268317161347E-2</v>
      </c>
      <c r="AA1039" s="13">
        <f t="shared" si="1304"/>
        <v>2.3408479201158329E-2</v>
      </c>
      <c r="AB1039" s="13">
        <f t="shared" si="1305"/>
        <v>4.8117662441572789E-3</v>
      </c>
      <c r="AC1039" s="13">
        <f t="shared" si="1306"/>
        <v>2.0220505103233968E-5</v>
      </c>
      <c r="AD1039" s="13">
        <f t="shared" si="1307"/>
        <v>2.3920977127500458E-4</v>
      </c>
      <c r="AE1039" s="13">
        <f t="shared" si="1308"/>
        <v>2.8548611938337336E-4</v>
      </c>
      <c r="AF1039" s="13">
        <f t="shared" si="1309"/>
        <v>1.7035743131679922E-4</v>
      </c>
      <c r="AG1039" s="13">
        <f t="shared" si="1310"/>
        <v>6.7771314573991366E-5</v>
      </c>
      <c r="AH1039" s="13">
        <f t="shared" si="1311"/>
        <v>1.6988614915010365E-2</v>
      </c>
      <c r="AI1039" s="13">
        <f t="shared" si="1312"/>
        <v>6.9842421697338414E-3</v>
      </c>
      <c r="AJ1039" s="13">
        <f t="shared" si="1313"/>
        <v>1.4356567303903335E-3</v>
      </c>
      <c r="AK1039" s="13">
        <f t="shared" si="1314"/>
        <v>1.9673909709172339E-4</v>
      </c>
      <c r="AL1039" s="13">
        <f t="shared" si="1315"/>
        <v>3.9684360859343256E-7</v>
      </c>
      <c r="AM1039" s="13">
        <f t="shared" si="1316"/>
        <v>1.9668454200761493E-5</v>
      </c>
      <c r="AN1039" s="13">
        <f t="shared" si="1317"/>
        <v>2.3473416801146094E-5</v>
      </c>
      <c r="AO1039" s="13">
        <f t="shared" si="1318"/>
        <v>1.4007234394124242E-5</v>
      </c>
      <c r="AP1039" s="13">
        <f t="shared" si="1319"/>
        <v>5.5723350669130134E-6</v>
      </c>
      <c r="AQ1039" s="13">
        <f t="shared" si="1320"/>
        <v>1.6625829138141828E-6</v>
      </c>
      <c r="AR1039" s="13">
        <f t="shared" si="1321"/>
        <v>4.0550297924151638E-3</v>
      </c>
      <c r="AS1039" s="13">
        <f t="shared" si="1322"/>
        <v>1.6670758750726427E-3</v>
      </c>
      <c r="AT1039" s="13">
        <f t="shared" si="1323"/>
        <v>3.4267836680849239E-4</v>
      </c>
      <c r="AU1039" s="13">
        <f t="shared" si="1324"/>
        <v>4.6959855410867738E-5</v>
      </c>
      <c r="AV1039" s="13">
        <f t="shared" si="1325"/>
        <v>4.8264529522562646E-6</v>
      </c>
      <c r="AW1039" s="13">
        <f t="shared" si="1326"/>
        <v>5.4085928312426439E-9</v>
      </c>
      <c r="AX1039" s="13">
        <f t="shared" si="1327"/>
        <v>1.347659868384991E-6</v>
      </c>
      <c r="AY1039" s="13">
        <f t="shared" si="1328"/>
        <v>1.6083715310760831E-6</v>
      </c>
      <c r="AZ1039" s="13">
        <f t="shared" si="1329"/>
        <v>9.5975959611977774E-7</v>
      </c>
      <c r="BA1039" s="13">
        <f t="shared" si="1330"/>
        <v>3.8180999209293812E-7</v>
      </c>
      <c r="BB1039" s="13">
        <f t="shared" si="1331"/>
        <v>1.1391826972976903E-7</v>
      </c>
      <c r="BC1039" s="13">
        <f t="shared" si="1332"/>
        <v>2.7191267797026174E-8</v>
      </c>
      <c r="BD1039" s="13">
        <f t="shared" si="1333"/>
        <v>8.0658265842722628E-4</v>
      </c>
      <c r="BE1039" s="13">
        <f t="shared" si="1334"/>
        <v>3.3159669840924306E-4</v>
      </c>
      <c r="BF1039" s="13">
        <f t="shared" si="1335"/>
        <v>6.8161873582998231E-5</v>
      </c>
      <c r="BG1039" s="13">
        <f t="shared" si="1336"/>
        <v>9.3407464200396009E-6</v>
      </c>
      <c r="BH1039" s="13">
        <f t="shared" si="1337"/>
        <v>9.6002580801907575E-7</v>
      </c>
      <c r="BI1039" s="13">
        <f t="shared" si="1338"/>
        <v>7.8935837511689775E-8</v>
      </c>
      <c r="BJ1039" s="14">
        <f t="shared" si="1339"/>
        <v>0.12747172429758852</v>
      </c>
      <c r="BK1039" s="14">
        <f t="shared" si="1340"/>
        <v>0.31236135423388578</v>
      </c>
      <c r="BL1039" s="14">
        <f t="shared" si="1341"/>
        <v>0.50298593759839338</v>
      </c>
      <c r="BM1039" s="14">
        <f t="shared" si="1342"/>
        <v>0.21757940966935954</v>
      </c>
      <c r="BN1039" s="14">
        <f t="shared" si="1343"/>
        <v>0.78217727181473096</v>
      </c>
    </row>
    <row r="1040" spans="1:66" x14ac:dyDescent="0.25">
      <c r="A1040" t="s">
        <v>80</v>
      </c>
      <c r="B1040" t="s">
        <v>96</v>
      </c>
      <c r="C1040" t="s">
        <v>93</v>
      </c>
      <c r="D1040" s="25" t="s">
        <v>534</v>
      </c>
      <c r="E1040" s="10">
        <f>VLOOKUP(A1040,home!$A$2:$E$405,3,FALSE)</f>
        <v>1.2518</v>
      </c>
      <c r="F1040" s="10">
        <f>VLOOKUP(B1040,home!$B$2:$E$405,3,FALSE)</f>
        <v>0.97250000000000003</v>
      </c>
      <c r="G1040" s="10">
        <f>VLOOKUP(C1040,away!$B$2:$E$405,4,FALSE)</f>
        <v>0.72940000000000005</v>
      </c>
      <c r="H1040" s="10">
        <f>VLOOKUP(A1040,away!$A$2:$E$405,3,FALSE)</f>
        <v>1.0562</v>
      </c>
      <c r="I1040" s="10">
        <f>VLOOKUP(C1040,away!$B$2:$E$405,3,FALSE)</f>
        <v>0.65859999999999996</v>
      </c>
      <c r="J1040" s="10">
        <f>VLOOKUP(B1040,home!$B$2:$E$405,4,FALSE)</f>
        <v>0.94679999999999997</v>
      </c>
      <c r="K1040" s="12">
        <f t="shared" si="1288"/>
        <v>0.88795368970000021</v>
      </c>
      <c r="L1040" s="12">
        <f t="shared" si="1289"/>
        <v>0.65860669137599992</v>
      </c>
      <c r="M1040" s="13">
        <f t="shared" si="1290"/>
        <v>0.21297928296546617</v>
      </c>
      <c r="N1040" s="13">
        <f t="shared" si="1291"/>
        <v>0.18911574013884611</v>
      </c>
      <c r="O1040" s="13">
        <f t="shared" si="1292"/>
        <v>0.14026958088551852</v>
      </c>
      <c r="P1040" s="13">
        <f t="shared" si="1293"/>
        <v>0.12455289189996881</v>
      </c>
      <c r="Q1040" s="13">
        <f t="shared" si="1294"/>
        <v>8.3963009618317416E-2</v>
      </c>
      <c r="R1040" s="13">
        <f t="shared" si="1295"/>
        <v>4.6191242283854766E-2</v>
      </c>
      <c r="S1040" s="13">
        <f t="shared" si="1296"/>
        <v>1.8210013979576545E-2</v>
      </c>
      <c r="T1040" s="13">
        <f t="shared" si="1297"/>
        <v>5.5298599962691285E-2</v>
      </c>
      <c r="U1040" s="13">
        <f t="shared" si="1298"/>
        <v>4.1015684017775514E-2</v>
      </c>
      <c r="V1040" s="13">
        <f t="shared" si="1299"/>
        <v>1.1832710106899535E-3</v>
      </c>
      <c r="W1040" s="13">
        <f t="shared" si="1300"/>
        <v>2.485175472963385E-2</v>
      </c>
      <c r="X1040" s="13">
        <f t="shared" si="1301"/>
        <v>1.6367531957372006E-2</v>
      </c>
      <c r="Y1040" s="13">
        <f t="shared" si="1302"/>
        <v>5.3898830342178593E-3</v>
      </c>
      <c r="Z1040" s="13">
        <f t="shared" si="1303"/>
        <v>1.0140620417038929E-2</v>
      </c>
      <c r="AA1040" s="13">
        <f t="shared" si="1304"/>
        <v>9.0044013151568732E-3</v>
      </c>
      <c r="AB1040" s="13">
        <f t="shared" si="1305"/>
        <v>3.9977456856665396E-3</v>
      </c>
      <c r="AC1040" s="13">
        <f t="shared" si="1306"/>
        <v>4.3249460766428652E-5</v>
      </c>
      <c r="AD1040" s="13">
        <f t="shared" si="1307"/>
        <v>5.5168018269244517E-3</v>
      </c>
      <c r="AE1040" s="13">
        <f t="shared" si="1308"/>
        <v>3.6334025982077845E-3</v>
      </c>
      <c r="AF1040" s="13">
        <f t="shared" si="1309"/>
        <v>1.196491631821295E-3</v>
      </c>
      <c r="AG1040" s="13">
        <f t="shared" si="1310"/>
        <v>2.6267246496429816E-4</v>
      </c>
      <c r="AH1040" s="13">
        <f t="shared" si="1311"/>
        <v>1.6696701153414799E-3</v>
      </c>
      <c r="AI1040" s="13">
        <f t="shared" si="1312"/>
        <v>1.4825897394992922E-3</v>
      </c>
      <c r="AJ1040" s="13">
        <f t="shared" si="1313"/>
        <v>6.5823551474987918E-4</v>
      </c>
      <c r="AK1040" s="13">
        <f t="shared" si="1314"/>
        <v>1.948275513379114E-4</v>
      </c>
      <c r="AL1040" s="13">
        <f t="shared" si="1315"/>
        <v>1.011712564070636E-6</v>
      </c>
      <c r="AM1040" s="13">
        <f t="shared" si="1316"/>
        <v>9.7973290751225402E-4</v>
      </c>
      <c r="AN1040" s="13">
        <f t="shared" si="1317"/>
        <v>6.4525864864883409E-4</v>
      </c>
      <c r="AO1040" s="13">
        <f t="shared" si="1318"/>
        <v>2.1248583183417868E-4</v>
      </c>
      <c r="AP1040" s="13">
        <f t="shared" si="1319"/>
        <v>4.664819688952853E-5</v>
      </c>
      <c r="AQ1040" s="13">
        <f t="shared" si="1320"/>
        <v>7.6807036530171478E-6</v>
      </c>
      <c r="AR1040" s="13">
        <f t="shared" si="1321"/>
        <v>2.1993118207088726E-4</v>
      </c>
      <c r="AS1040" s="13">
        <f t="shared" si="1322"/>
        <v>1.9528870459992688E-4</v>
      </c>
      <c r="AT1040" s="13">
        <f t="shared" si="1323"/>
        <v>8.6703662903119238E-5</v>
      </c>
      <c r="AU1040" s="13">
        <f t="shared" si="1324"/>
        <v>2.566294579510992E-5</v>
      </c>
      <c r="AV1040" s="13">
        <f t="shared" si="1325"/>
        <v>5.6968768518347387E-6</v>
      </c>
      <c r="AW1040" s="13">
        <f t="shared" si="1326"/>
        <v>1.6435052569951719E-8</v>
      </c>
      <c r="AX1040" s="13">
        <f t="shared" si="1327"/>
        <v>1.4499290835766912E-4</v>
      </c>
      <c r="AY1040" s="13">
        <f t="shared" si="1328"/>
        <v>9.5493299646428007E-5</v>
      </c>
      <c r="AZ1040" s="13">
        <f t="shared" si="1329"/>
        <v>3.1446263064355439E-5</v>
      </c>
      <c r="BA1040" s="13">
        <f t="shared" si="1330"/>
        <v>6.9035730909848188E-6</v>
      </c>
      <c r="BB1040" s="13">
        <f t="shared" si="1331"/>
        <v>1.1366848580314738E-6</v>
      </c>
      <c r="BC1040" s="13">
        <f t="shared" si="1332"/>
        <v>1.4972565069706145E-7</v>
      </c>
      <c r="BD1040" s="13">
        <f t="shared" si="1333"/>
        <v>2.4141358025686614E-5</v>
      </c>
      <c r="BE1040" s="13">
        <f t="shared" si="1334"/>
        <v>2.1436407933277143E-5</v>
      </c>
      <c r="BF1040" s="13">
        <f t="shared" si="1335"/>
        <v>9.5172687591338975E-6</v>
      </c>
      <c r="BG1040" s="13">
        <f t="shared" si="1336"/>
        <v>2.8169646368464954E-6</v>
      </c>
      <c r="BH1040" s="13">
        <f t="shared" si="1337"/>
        <v>6.2533353576056662E-7</v>
      </c>
      <c r="BI1040" s="13">
        <f t="shared" si="1338"/>
        <v>1.1105344407434847E-7</v>
      </c>
      <c r="BJ1040" s="14">
        <f t="shared" si="1339"/>
        <v>0.38776781670620225</v>
      </c>
      <c r="BK1040" s="14">
        <f t="shared" si="1340"/>
        <v>0.35706521432867838</v>
      </c>
      <c r="BL1040" s="14">
        <f t="shared" si="1341"/>
        <v>0.24507590886745648</v>
      </c>
      <c r="BM1040" s="14">
        <f t="shared" si="1342"/>
        <v>0.20288233566281047</v>
      </c>
      <c r="BN1040" s="14">
        <f t="shared" si="1343"/>
        <v>0.79707174779197165</v>
      </c>
    </row>
    <row r="1041" spans="1:66" x14ac:dyDescent="0.25">
      <c r="A1041" t="s">
        <v>80</v>
      </c>
      <c r="B1041" t="s">
        <v>86</v>
      </c>
      <c r="C1041" t="s">
        <v>98</v>
      </c>
      <c r="D1041" s="25" t="s">
        <v>534</v>
      </c>
      <c r="E1041" s="10">
        <f>VLOOKUP(A1041,home!$A$2:$E$405,3,FALSE)</f>
        <v>1.2518</v>
      </c>
      <c r="F1041" s="10">
        <f>VLOOKUP(B1041,home!$B$2:$E$405,3,FALSE)</f>
        <v>0.86829999999999996</v>
      </c>
      <c r="G1041" s="10">
        <f>VLOOKUP(C1041,away!$B$2:$E$405,4,FALSE)</f>
        <v>0.79879999999999995</v>
      </c>
      <c r="H1041" s="10">
        <f>VLOOKUP(A1041,away!$A$2:$E$405,3,FALSE)</f>
        <v>1.0562</v>
      </c>
      <c r="I1041" s="10">
        <f>VLOOKUP(C1041,away!$B$2:$E$405,3,FALSE)</f>
        <v>1.1938</v>
      </c>
      <c r="J1041" s="10">
        <f>VLOOKUP(B1041,home!$B$2:$E$405,4,FALSE)</f>
        <v>0.94679999999999997</v>
      </c>
      <c r="K1041" s="12">
        <f t="shared" si="1288"/>
        <v>0.86824602647199989</v>
      </c>
      <c r="L1041" s="12">
        <f t="shared" si="1289"/>
        <v>1.1938121290079999</v>
      </c>
      <c r="M1041" s="13">
        <f t="shared" si="1290"/>
        <v>0.12719191957089293</v>
      </c>
      <c r="N1041" s="13">
        <f t="shared" si="1291"/>
        <v>0.11043387876677399</v>
      </c>
      <c r="O1041" s="13">
        <f t="shared" si="1292"/>
        <v>0.15184325629554199</v>
      </c>
      <c r="P1041" s="13">
        <f t="shared" si="1293"/>
        <v>0.13183730392517382</v>
      </c>
      <c r="Q1041" s="13">
        <f t="shared" si="1294"/>
        <v>4.7941888213571038E-2</v>
      </c>
      <c r="R1041" s="13">
        <f t="shared" si="1295"/>
        <v>9.0636160536844215E-2</v>
      </c>
      <c r="S1041" s="13">
        <f t="shared" si="1296"/>
        <v>3.416308749191211E-2</v>
      </c>
      <c r="T1041" s="13">
        <f t="shared" si="1297"/>
        <v>5.7233607636906776E-2</v>
      </c>
      <c r="U1041" s="13">
        <f t="shared" si="1298"/>
        <v>7.8694486240793268E-2</v>
      </c>
      <c r="V1041" s="13">
        <f t="shared" si="1299"/>
        <v>3.9345348386285953E-3</v>
      </c>
      <c r="W1041" s="13">
        <f t="shared" si="1300"/>
        <v>1.3875117980999286E-2</v>
      </c>
      <c r="X1041" s="13">
        <f t="shared" si="1301"/>
        <v>1.6564284137133942E-2</v>
      </c>
      <c r="Y1041" s="13">
        <f t="shared" si="1302"/>
        <v>9.8873216556226579E-3</v>
      </c>
      <c r="Z1041" s="13">
        <f t="shared" si="1303"/>
        <v>3.6067515925200279E-2</v>
      </c>
      <c r="AA1041" s="13">
        <f t="shared" si="1304"/>
        <v>3.1315477386770721E-2</v>
      </c>
      <c r="AB1041" s="13">
        <f t="shared" si="1305"/>
        <v>1.3594769404068721E-2</v>
      </c>
      <c r="AC1041" s="13">
        <f t="shared" si="1306"/>
        <v>2.5488965173380397E-4</v>
      </c>
      <c r="AD1041" s="13">
        <f t="shared" si="1307"/>
        <v>3.0117540134582069E-3</v>
      </c>
      <c r="AE1041" s="13">
        <f t="shared" si="1308"/>
        <v>3.5954684708549307E-3</v>
      </c>
      <c r="AF1041" s="13">
        <f t="shared" si="1309"/>
        <v>2.1461569349862319E-3</v>
      </c>
      <c r="AG1041" s="13">
        <f t="shared" si="1310"/>
        <v>8.5403605991373225E-4</v>
      </c>
      <c r="AH1041" s="13">
        <f t="shared" si="1311"/>
        <v>1.0764459493673316E-2</v>
      </c>
      <c r="AI1041" s="13">
        <f t="shared" si="1312"/>
        <v>9.346199182500653E-3</v>
      </c>
      <c r="AJ1041" s="13">
        <f t="shared" si="1313"/>
        <v>4.0574001514110227E-3</v>
      </c>
      <c r="AK1041" s="13">
        <f t="shared" si="1314"/>
        <v>1.1742738530898373E-3</v>
      </c>
      <c r="AL1041" s="13">
        <f t="shared" si="1315"/>
        <v>1.0567955762089551E-5</v>
      </c>
      <c r="AM1041" s="13">
        <f t="shared" si="1316"/>
        <v>5.2298869097923732E-4</v>
      </c>
      <c r="AN1041" s="13">
        <f t="shared" si="1317"/>
        <v>6.2435024262503028E-4</v>
      </c>
      <c r="AO1041" s="13">
        <f t="shared" si="1318"/>
        <v>3.7267844619742443E-4</v>
      </c>
      <c r="AP1041" s="13">
        <f t="shared" si="1319"/>
        <v>1.4830268309678018E-4</v>
      </c>
      <c r="AQ1041" s="13">
        <f t="shared" si="1320"/>
        <v>4.4261385461341443E-5</v>
      </c>
      <c r="AR1041" s="13">
        <f t="shared" si="1321"/>
        <v>2.5701484611525029E-3</v>
      </c>
      <c r="AS1041" s="13">
        <f t="shared" si="1322"/>
        <v>2.231521188838786E-3</v>
      </c>
      <c r="AT1041" s="13">
        <f t="shared" si="1323"/>
        <v>9.687547025986745E-4</v>
      </c>
      <c r="AU1041" s="13">
        <f t="shared" si="1324"/>
        <v>2.8037247371912109E-4</v>
      </c>
      <c r="AV1041" s="13">
        <f t="shared" si="1325"/>
        <v>6.0858071559688018E-5</v>
      </c>
      <c r="AW1041" s="13">
        <f t="shared" si="1326"/>
        <v>3.0427570494668368E-7</v>
      </c>
      <c r="AX1041" s="13">
        <f t="shared" si="1327"/>
        <v>7.5680475472085878E-5</v>
      </c>
      <c r="AY1041" s="13">
        <f t="shared" si="1328"/>
        <v>9.0348269547668565E-5</v>
      </c>
      <c r="AZ1041" s="13">
        <f t="shared" si="1329"/>
        <v>5.3929430010445442E-5</v>
      </c>
      <c r="BA1041" s="13">
        <f t="shared" si="1330"/>
        <v>2.1460535885652596E-5</v>
      </c>
      <c r="BB1041" s="13">
        <f t="shared" si="1331"/>
        <v>6.404962008825874E-6</v>
      </c>
      <c r="BC1041" s="13">
        <f t="shared" si="1332"/>
        <v>1.5292642663943541E-6</v>
      </c>
      <c r="BD1041" s="13">
        <f t="shared" si="1333"/>
        <v>5.1137906771251773E-4</v>
      </c>
      <c r="BE1041" s="13">
        <f t="shared" si="1334"/>
        <v>4.440028435623493E-4</v>
      </c>
      <c r="BF1041" s="13">
        <f t="shared" si="1335"/>
        <v>1.9275185233263935E-4</v>
      </c>
      <c r="BG1041" s="13">
        <f t="shared" si="1336"/>
        <v>5.5785343294310603E-5</v>
      </c>
      <c r="BH1041" s="13">
        <f t="shared" si="1337"/>
        <v>1.2108850662665401E-5</v>
      </c>
      <c r="BI1041" s="13">
        <f t="shared" si="1338"/>
        <v>2.1026922946004155E-6</v>
      </c>
      <c r="BJ1041" s="14">
        <f t="shared" si="1339"/>
        <v>0.26750544825577161</v>
      </c>
      <c r="BK1041" s="14">
        <f t="shared" si="1340"/>
        <v>0.29748265170365101</v>
      </c>
      <c r="BL1041" s="14">
        <f t="shared" si="1341"/>
        <v>0.39875626809242171</v>
      </c>
      <c r="BM1041" s="14">
        <f t="shared" si="1342"/>
        <v>0.33983743267440397</v>
      </c>
      <c r="BN1041" s="14">
        <f t="shared" si="1343"/>
        <v>0.65988440730879794</v>
      </c>
    </row>
    <row r="1042" spans="1:66" x14ac:dyDescent="0.25">
      <c r="A1042" t="s">
        <v>80</v>
      </c>
      <c r="B1042" t="s">
        <v>81</v>
      </c>
      <c r="C1042" t="s">
        <v>111</v>
      </c>
      <c r="D1042" s="25" t="s">
        <v>534</v>
      </c>
      <c r="E1042" s="10">
        <f>VLOOKUP(A1042,home!$A$2:$E$405,3,FALSE)</f>
        <v>1.2518</v>
      </c>
      <c r="F1042" s="10">
        <f>VLOOKUP(B1042,home!$B$2:$E$405,3,FALSE)</f>
        <v>1.042</v>
      </c>
      <c r="G1042" s="10">
        <f>VLOOKUP(C1042,away!$B$2:$E$405,4,FALSE)</f>
        <v>0.6129</v>
      </c>
      <c r="H1042" s="10">
        <f>VLOOKUP(A1042,away!$A$2:$E$405,3,FALSE)</f>
        <v>1.0562</v>
      </c>
      <c r="I1042" s="10">
        <f>VLOOKUP(C1042,away!$B$2:$E$405,3,FALSE)</f>
        <v>1.0241</v>
      </c>
      <c r="J1042" s="10">
        <f>VLOOKUP(B1042,home!$B$2:$E$405,4,FALSE)</f>
        <v>1.0290999999999999</v>
      </c>
      <c r="K1042" s="12">
        <f t="shared" si="1288"/>
        <v>0.79945180524000004</v>
      </c>
      <c r="L1042" s="12">
        <f t="shared" si="1289"/>
        <v>1.1131305636219999</v>
      </c>
      <c r="M1042" s="13">
        <f t="shared" si="1290"/>
        <v>0.14769848173788341</v>
      </c>
      <c r="N1042" s="13">
        <f t="shared" si="1291"/>
        <v>0.11807781785655808</v>
      </c>
      <c r="O1042" s="13">
        <f t="shared" si="1292"/>
        <v>0.16440769422300383</v>
      </c>
      <c r="P1042" s="13">
        <f t="shared" si="1293"/>
        <v>0.13143602794192635</v>
      </c>
      <c r="Q1042" s="13">
        <f t="shared" si="1294"/>
        <v>4.7198762322112633E-2</v>
      </c>
      <c r="R1042" s="13">
        <f t="shared" si="1295"/>
        <v>9.1503614667122854E-2</v>
      </c>
      <c r="S1042" s="13">
        <f t="shared" si="1296"/>
        <v>2.9241041001032579E-2</v>
      </c>
      <c r="T1042" s="13">
        <f t="shared" si="1297"/>
        <v>5.253838490587405E-2</v>
      </c>
      <c r="U1042" s="13">
        <f t="shared" si="1298"/>
        <v>7.3152729931616714E-2</v>
      </c>
      <c r="V1042" s="13">
        <f t="shared" si="1299"/>
        <v>2.8912704351313221E-3</v>
      </c>
      <c r="W1042" s="13">
        <f t="shared" si="1300"/>
        <v>1.2577711914502214E-2</v>
      </c>
      <c r="X1042" s="13">
        <f t="shared" si="1301"/>
        <v>1.4000635552464993E-2</v>
      </c>
      <c r="Y1042" s="13">
        <f t="shared" si="1302"/>
        <v>7.7922676717907847E-3</v>
      </c>
      <c r="Z1042" s="13">
        <f t="shared" si="1303"/>
        <v>3.3951823389288253E-2</v>
      </c>
      <c r="AA1042" s="13">
        <f t="shared" si="1304"/>
        <v>2.7142846499756151E-2</v>
      </c>
      <c r="AB1042" s="13">
        <f t="shared" si="1305"/>
        <v>1.0849698816791136E-2</v>
      </c>
      <c r="AC1042" s="13">
        <f t="shared" si="1306"/>
        <v>1.6080780639556283E-4</v>
      </c>
      <c r="AD1042" s="13">
        <f t="shared" si="1307"/>
        <v>2.513818623959363E-3</v>
      </c>
      <c r="AE1042" s="13">
        <f t="shared" si="1308"/>
        <v>2.7982083417313658E-3</v>
      </c>
      <c r="AF1042" s="13">
        <f t="shared" si="1309"/>
        <v>1.5573856142816088E-3</v>
      </c>
      <c r="AG1042" s="13">
        <f t="shared" si="1310"/>
        <v>5.7785784220069393E-4</v>
      </c>
      <c r="AH1042" s="13">
        <f t="shared" si="1311"/>
        <v>9.4482030763282602E-3</v>
      </c>
      <c r="AI1042" s="13">
        <f t="shared" si="1312"/>
        <v>7.5533830056447497E-3</v>
      </c>
      <c r="AJ1042" s="13">
        <f t="shared" si="1313"/>
        <v>3.0192828397659164E-3</v>
      </c>
      <c r="AK1042" s="13">
        <f t="shared" si="1314"/>
        <v>8.0459037226033854E-4</v>
      </c>
      <c r="AL1042" s="13">
        <f t="shared" si="1315"/>
        <v>5.7240776170459104E-6</v>
      </c>
      <c r="AM1042" s="13">
        <f t="shared" si="1316"/>
        <v>4.0193536739404912E-4</v>
      </c>
      <c r="AN1042" s="13">
        <f t="shared" si="1317"/>
        <v>4.4740654204695351E-4</v>
      </c>
      <c r="AO1042" s="13">
        <f t="shared" si="1318"/>
        <v>2.4901094815844773E-4</v>
      </c>
      <c r="AP1042" s="13">
        <f t="shared" si="1319"/>
        <v>9.2393899023887177E-5</v>
      </c>
      <c r="AQ1042" s="13">
        <f t="shared" si="1320"/>
        <v>2.5711618223923424E-5</v>
      </c>
      <c r="AR1042" s="13">
        <f t="shared" si="1321"/>
        <v>2.1034167231136769E-3</v>
      </c>
      <c r="AS1042" s="13">
        <f t="shared" si="1322"/>
        <v>1.6815802964652343E-3</v>
      </c>
      <c r="AT1042" s="13">
        <f t="shared" si="1323"/>
        <v>6.7217120183257295E-4</v>
      </c>
      <c r="AU1042" s="13">
        <f t="shared" si="1324"/>
        <v>1.7912282691179697E-4</v>
      </c>
      <c r="AV1042" s="13">
        <f t="shared" si="1325"/>
        <v>3.5800016833582037E-5</v>
      </c>
      <c r="AW1042" s="13">
        <f t="shared" si="1326"/>
        <v>1.4149510256814537E-7</v>
      </c>
      <c r="AX1042" s="13">
        <f t="shared" si="1327"/>
        <v>5.355465917549586E-5</v>
      </c>
      <c r="AY1042" s="13">
        <f t="shared" si="1328"/>
        <v>5.9613327952603815E-5</v>
      </c>
      <c r="AZ1042" s="13">
        <f t="shared" si="1329"/>
        <v>3.3178708671632505E-5</v>
      </c>
      <c r="BA1042" s="13">
        <f t="shared" si="1330"/>
        <v>1.2310744894634811E-5</v>
      </c>
      <c r="BB1042" s="13">
        <f t="shared" si="1331"/>
        <v>3.4258666007928767E-6</v>
      </c>
      <c r="BC1042" s="13">
        <f t="shared" si="1332"/>
        <v>7.6268736404687155E-7</v>
      </c>
      <c r="BD1042" s="13">
        <f t="shared" si="1333"/>
        <v>3.9022957375524483E-4</v>
      </c>
      <c r="BE1042" s="13">
        <f t="shared" si="1334"/>
        <v>3.1196973719666623E-4</v>
      </c>
      <c r="BF1042" s="13">
        <f t="shared" si="1335"/>
        <v>1.2470238479106159E-4</v>
      </c>
      <c r="BG1042" s="13">
        <f t="shared" si="1336"/>
        <v>3.3231182212982442E-5</v>
      </c>
      <c r="BH1042" s="13">
        <f t="shared" si="1337"/>
        <v>6.6416821526070481E-6</v>
      </c>
      <c r="BI1042" s="13">
        <f t="shared" si="1338"/>
        <v>1.0619409573463988E-6</v>
      </c>
      <c r="BJ1042" s="14">
        <f t="shared" si="1339"/>
        <v>0.26101215501498226</v>
      </c>
      <c r="BK1042" s="14">
        <f t="shared" si="1340"/>
        <v>0.31149296632793894</v>
      </c>
      <c r="BL1042" s="14">
        <f t="shared" si="1341"/>
        <v>0.39342197099851273</v>
      </c>
      <c r="BM1042" s="14">
        <f t="shared" si="1342"/>
        <v>0.2994970451492649</v>
      </c>
      <c r="BN1042" s="14">
        <f t="shared" si="1343"/>
        <v>0.70032239874860713</v>
      </c>
    </row>
    <row r="1043" spans="1:66" x14ac:dyDescent="0.25">
      <c r="A1043" t="s">
        <v>80</v>
      </c>
      <c r="B1043" t="s">
        <v>94</v>
      </c>
      <c r="C1043" t="s">
        <v>369</v>
      </c>
      <c r="D1043" s="25" t="s">
        <v>534</v>
      </c>
      <c r="E1043" s="10">
        <f>VLOOKUP(A1043,home!$A$2:$E$405,3,FALSE)</f>
        <v>1.2518</v>
      </c>
      <c r="F1043" s="10">
        <f>VLOOKUP(B1043,home!$B$2:$E$405,3,FALSE)</f>
        <v>0.83360000000000001</v>
      </c>
      <c r="G1043" s="10">
        <f>VLOOKUP(C1043,away!$B$2:$E$405,4,FALSE)</f>
        <v>1.3546</v>
      </c>
      <c r="H1043" s="10">
        <f>VLOOKUP(A1043,away!$A$2:$E$405,3,FALSE)</f>
        <v>1.0562</v>
      </c>
      <c r="I1043" s="10">
        <f>VLOOKUP(C1043,away!$B$2:$E$405,3,FALSE)</f>
        <v>0.78210000000000002</v>
      </c>
      <c r="J1043" s="10">
        <f>VLOOKUP(B1043,home!$B$2:$E$405,4,FALSE)</f>
        <v>0.98799999999999999</v>
      </c>
      <c r="K1043" s="12">
        <f t="shared" si="1288"/>
        <v>1.4135257502080001</v>
      </c>
      <c r="L1043" s="12">
        <f t="shared" si="1289"/>
        <v>0.81614137176000001</v>
      </c>
      <c r="M1043" s="13">
        <f t="shared" si="1290"/>
        <v>0.10756422994615723</v>
      </c>
      <c r="N1043" s="13">
        <f t="shared" si="1291"/>
        <v>0.15204480883018773</v>
      </c>
      <c r="O1043" s="13">
        <f t="shared" si="1292"/>
        <v>8.7787618180564839E-2</v>
      </c>
      <c r="P1043" s="13">
        <f t="shared" si="1293"/>
        <v>0.12409005884765636</v>
      </c>
      <c r="Q1043" s="13">
        <f t="shared" si="1294"/>
        <v>0.10745962623346154</v>
      </c>
      <c r="R1043" s="13">
        <f t="shared" si="1295"/>
        <v>3.5823553562714647E-2</v>
      </c>
      <c r="S1043" s="13">
        <f t="shared" si="1296"/>
        <v>3.5788715989792046E-2</v>
      </c>
      <c r="T1043" s="13">
        <f t="shared" si="1297"/>
        <v>8.7702246762994193E-2</v>
      </c>
      <c r="U1043" s="13">
        <f t="shared" si="1298"/>
        <v>5.0637515424852689E-2</v>
      </c>
      <c r="V1043" s="13">
        <f t="shared" si="1299"/>
        <v>4.587464599294531E-3</v>
      </c>
      <c r="W1043" s="13">
        <f t="shared" si="1300"/>
        <v>5.0632316262908351E-2</v>
      </c>
      <c r="X1043" s="13">
        <f t="shared" si="1301"/>
        <v>4.1323128050196181E-2</v>
      </c>
      <c r="Y1043" s="13">
        <f t="shared" si="1302"/>
        <v>1.686275720615062E-2</v>
      </c>
      <c r="Z1043" s="13">
        <f t="shared" si="1303"/>
        <v>9.7456947153305891E-3</v>
      </c>
      <c r="AA1043" s="13">
        <f t="shared" si="1304"/>
        <v>1.3775790433785812E-2</v>
      </c>
      <c r="AB1043" s="13">
        <f t="shared" si="1305"/>
        <v>9.7362172538126429E-3</v>
      </c>
      <c r="AC1043" s="13">
        <f t="shared" si="1306"/>
        <v>3.3076676162056232E-4</v>
      </c>
      <c r="AD1043" s="13">
        <f t="shared" si="1307"/>
        <v>1.7892520707574071E-2</v>
      </c>
      <c r="AE1043" s="13">
        <f t="shared" si="1308"/>
        <v>1.4602826394523708E-2</v>
      </c>
      <c r="AF1043" s="13">
        <f t="shared" si="1309"/>
        <v>5.9589853825998563E-3</v>
      </c>
      <c r="AG1043" s="13">
        <f t="shared" si="1310"/>
        <v>1.621124834817612E-3</v>
      </c>
      <c r="AH1043" s="13">
        <f t="shared" si="1311"/>
        <v>1.9884661634310226E-3</v>
      </c>
      <c r="AI1043" s="13">
        <f t="shared" si="1312"/>
        <v>2.8107481254270594E-3</v>
      </c>
      <c r="AJ1043" s="13">
        <f t="shared" si="1313"/>
        <v>1.9865324263200076E-3</v>
      </c>
      <c r="AK1043" s="13">
        <f t="shared" si="1314"/>
        <v>9.3600491274216933E-4</v>
      </c>
      <c r="AL1043" s="13">
        <f t="shared" si="1315"/>
        <v>1.5263388929531629E-5</v>
      </c>
      <c r="AM1043" s="13">
        <f t="shared" si="1316"/>
        <v>5.0583077512571578E-3</v>
      </c>
      <c r="AN1043" s="13">
        <f t="shared" si="1317"/>
        <v>4.128294226895258E-3</v>
      </c>
      <c r="AO1043" s="13">
        <f t="shared" si="1318"/>
        <v>1.684635856683592E-3</v>
      </c>
      <c r="AP1043" s="13">
        <f t="shared" si="1319"/>
        <v>4.5830033966327654E-4</v>
      </c>
      <c r="AQ1043" s="13">
        <f t="shared" si="1320"/>
        <v>9.350946697271511E-5</v>
      </c>
      <c r="AR1043" s="13">
        <f t="shared" si="1321"/>
        <v>3.2457390046418784E-4</v>
      </c>
      <c r="AS1043" s="13">
        <f t="shared" si="1322"/>
        <v>4.5879356615157791E-4</v>
      </c>
      <c r="AT1043" s="13">
        <f t="shared" si="1323"/>
        <v>3.2425825989250651E-4</v>
      </c>
      <c r="AU1043" s="13">
        <f t="shared" si="1324"/>
        <v>1.5278246669189868E-4</v>
      </c>
      <c r="AV1043" s="13">
        <f t="shared" si="1325"/>
        <v>5.3990487712323736E-5</v>
      </c>
      <c r="AW1043" s="13">
        <f t="shared" si="1326"/>
        <v>4.8912244015307832E-7</v>
      </c>
      <c r="AX1043" s="13">
        <f t="shared" si="1327"/>
        <v>1.1916747098131186E-3</v>
      </c>
      <c r="AY1043" s="13">
        <f t="shared" si="1328"/>
        <v>9.7257503235857864E-4</v>
      </c>
      <c r="AZ1043" s="13">
        <f t="shared" si="1329"/>
        <v>3.9687936052432832E-4</v>
      </c>
      <c r="BA1043" s="13">
        <f t="shared" si="1330"/>
        <v>1.0796988857385231E-4</v>
      </c>
      <c r="BB1043" s="13">
        <f t="shared" si="1331"/>
        <v>2.2029673242359545E-5</v>
      </c>
      <c r="BC1043" s="13">
        <f t="shared" si="1332"/>
        <v>3.5958655478887775E-6</v>
      </c>
      <c r="BD1043" s="13">
        <f t="shared" si="1333"/>
        <v>4.4149698060389312E-5</v>
      </c>
      <c r="BE1043" s="13">
        <f t="shared" si="1334"/>
        <v>6.2406735072268488E-5</v>
      </c>
      <c r="BF1043" s="13">
        <f t="shared" si="1335"/>
        <v>4.4106763505530122E-5</v>
      </c>
      <c r="BG1043" s="13">
        <f t="shared" si="1336"/>
        <v>2.0782015324467107E-5</v>
      </c>
      <c r="BH1043" s="13">
        <f t="shared" si="1337"/>
        <v>7.3439784505878839E-6</v>
      </c>
      <c r="BI1043" s="13">
        <f t="shared" si="1338"/>
        <v>2.0761805297757226E-6</v>
      </c>
      <c r="BJ1043" s="14">
        <f t="shared" si="1339"/>
        <v>0.51021811283694618</v>
      </c>
      <c r="BK1043" s="14">
        <f t="shared" si="1340"/>
        <v>0.27334907456580892</v>
      </c>
      <c r="BL1043" s="14">
        <f t="shared" si="1341"/>
        <v>0.20697771053550645</v>
      </c>
      <c r="BM1043" s="14">
        <f t="shared" si="1342"/>
        <v>0.38454861114293121</v>
      </c>
      <c r="BN1043" s="14">
        <f t="shared" si="1343"/>
        <v>0.61476989560074224</v>
      </c>
    </row>
    <row r="1044" spans="1:66" x14ac:dyDescent="0.25">
      <c r="A1044" t="s">
        <v>80</v>
      </c>
      <c r="B1044" t="s">
        <v>114</v>
      </c>
      <c r="C1044" t="s">
        <v>82</v>
      </c>
      <c r="D1044" s="25" t="s">
        <v>534</v>
      </c>
      <c r="E1044" s="10">
        <f>VLOOKUP(A1044,home!$A$2:$E$405,3,FALSE)</f>
        <v>1.2518</v>
      </c>
      <c r="F1044" s="10">
        <f>VLOOKUP(B1044,home!$B$2:$E$405,3,FALSE)</f>
        <v>1.6775</v>
      </c>
      <c r="G1044" s="10">
        <f>VLOOKUP(C1044,away!$B$2:$E$405,4,FALSE)</f>
        <v>0.83360000000000001</v>
      </c>
      <c r="H1044" s="10">
        <f>VLOOKUP(A1044,away!$A$2:$E$405,3,FALSE)</f>
        <v>1.0562</v>
      </c>
      <c r="I1044" s="10">
        <f>VLOOKUP(C1044,away!$B$2:$E$405,3,FALSE)</f>
        <v>0.78210000000000002</v>
      </c>
      <c r="J1044" s="10">
        <f>VLOOKUP(B1044,home!$B$2:$E$405,4,FALSE)</f>
        <v>0.751</v>
      </c>
      <c r="K1044" s="12">
        <f t="shared" si="1288"/>
        <v>1.7504720551999999</v>
      </c>
      <c r="L1044" s="12">
        <f t="shared" si="1289"/>
        <v>0.62036656902000009</v>
      </c>
      <c r="M1044" s="13">
        <f t="shared" si="1290"/>
        <v>9.3402363939768543E-2</v>
      </c>
      <c r="N1044" s="13">
        <f t="shared" si="1291"/>
        <v>0.16349822796618499</v>
      </c>
      <c r="O1044" s="13">
        <f t="shared" si="1292"/>
        <v>5.7943704055671591E-2</v>
      </c>
      <c r="P1044" s="13">
        <f t="shared" si="1293"/>
        <v>0.10142883472423202</v>
      </c>
      <c r="Q1044" s="13">
        <f t="shared" si="1294"/>
        <v>0.14309953956476298</v>
      </c>
      <c r="R1044" s="13">
        <f t="shared" si="1295"/>
        <v>1.7973168440663621E-2</v>
      </c>
      <c r="S1044" s="13">
        <f t="shared" si="1296"/>
        <v>2.7536263750641717E-2</v>
      </c>
      <c r="T1044" s="13">
        <f t="shared" si="1297"/>
        <v>8.8774170388133775E-2</v>
      </c>
      <c r="U1044" s="13">
        <f t="shared" si="1298"/>
        <v>3.1461529098784226E-2</v>
      </c>
      <c r="V1044" s="13">
        <f t="shared" si="1299"/>
        <v>3.322508276233275E-3</v>
      </c>
      <c r="W1044" s="13">
        <f t="shared" si="1300"/>
        <v>8.3497248373368138E-2</v>
      </c>
      <c r="X1044" s="13">
        <f t="shared" si="1301"/>
        <v>5.1798901495997175E-2</v>
      </c>
      <c r="Y1044" s="13">
        <f t="shared" si="1302"/>
        <v>1.6067153400038357E-2</v>
      </c>
      <c r="Z1044" s="13">
        <f t="shared" si="1303"/>
        <v>3.7166509466510125E-3</v>
      </c>
      <c r="AA1044" s="13">
        <f t="shared" si="1304"/>
        <v>6.5058936210452226E-3</v>
      </c>
      <c r="AB1044" s="13">
        <f t="shared" si="1305"/>
        <v>5.6941924888718014E-3</v>
      </c>
      <c r="AC1044" s="13">
        <f t="shared" si="1306"/>
        <v>2.2550161513930917E-4</v>
      </c>
      <c r="AD1044" s="13">
        <f t="shared" si="1307"/>
        <v>3.653989999091866E-2</v>
      </c>
      <c r="AE1044" s="13">
        <f t="shared" si="1308"/>
        <v>2.2668132389700144E-2</v>
      </c>
      <c r="AF1044" s="13">
        <f t="shared" si="1309"/>
        <v>7.0312757583447065E-3</v>
      </c>
      <c r="AG1044" s="13">
        <f t="shared" si="1310"/>
        <v>1.4539894726792685E-3</v>
      </c>
      <c r="AH1044" s="13">
        <f t="shared" si="1311"/>
        <v>5.7642149900470586E-4</v>
      </c>
      <c r="AI1044" s="13">
        <f t="shared" si="1312"/>
        <v>1.0090097260242322E-3</v>
      </c>
      <c r="AJ1044" s="13">
        <f t="shared" si="1313"/>
        <v>8.8312166441521333E-4</v>
      </c>
      <c r="AK1044" s="13">
        <f t="shared" si="1314"/>
        <v>5.1529326496684783E-4</v>
      </c>
      <c r="AL1044" s="13">
        <f t="shared" si="1315"/>
        <v>9.7951979317190802E-6</v>
      </c>
      <c r="AM1044" s="13">
        <f t="shared" si="1316"/>
        <v>1.2792414766781149E-2</v>
      </c>
      <c r="AN1044" s="13">
        <f t="shared" si="1317"/>
        <v>7.9359864583488076E-3</v>
      </c>
      <c r="AO1044" s="13">
        <f t="shared" si="1318"/>
        <v>2.4616103454775154E-3</v>
      </c>
      <c r="AP1044" s="13">
        <f t="shared" si="1319"/>
        <v>5.0903358809600786E-4</v>
      </c>
      <c r="AQ1044" s="13">
        <f t="shared" si="1320"/>
        <v>7.894685514076507E-5</v>
      </c>
      <c r="AR1044" s="13">
        <f t="shared" si="1321"/>
        <v>7.151852552938298E-5</v>
      </c>
      <c r="AS1044" s="13">
        <f t="shared" si="1322"/>
        <v>1.2519118036829268E-4</v>
      </c>
      <c r="AT1044" s="13">
        <f t="shared" si="1323"/>
        <v>1.0957183139609961E-4</v>
      </c>
      <c r="AU1044" s="13">
        <f t="shared" si="1324"/>
        <v>6.3934142965319462E-5</v>
      </c>
      <c r="AV1044" s="13">
        <f t="shared" si="1325"/>
        <v>2.7978732658488358E-5</v>
      </c>
      <c r="AW1044" s="13">
        <f t="shared" si="1326"/>
        <v>2.9547060641734035E-7</v>
      </c>
      <c r="AX1044" s="13">
        <f t="shared" si="1327"/>
        <v>3.7321274279630444E-3</v>
      </c>
      <c r="AY1044" s="13">
        <f t="shared" si="1328"/>
        <v>2.3152870876308714E-3</v>
      </c>
      <c r="AZ1044" s="13">
        <f t="shared" si="1329"/>
        <v>7.1816335342493587E-4</v>
      </c>
      <c r="BA1044" s="13">
        <f t="shared" si="1330"/>
        <v>1.4850817852004176E-4</v>
      </c>
      <c r="BB1044" s="13">
        <f t="shared" si="1331"/>
        <v>2.3032377294971991E-5</v>
      </c>
      <c r="BC1044" s="13">
        <f t="shared" si="1332"/>
        <v>2.8577033757711861E-6</v>
      </c>
      <c r="BD1044" s="13">
        <f t="shared" si="1333"/>
        <v>7.3946170506720987E-6</v>
      </c>
      <c r="BE1044" s="13">
        <f t="shared" si="1334"/>
        <v>1.294407050610695E-5</v>
      </c>
      <c r="BF1044" s="13">
        <f t="shared" si="1335"/>
        <v>1.132911685073937E-5</v>
      </c>
      <c r="BG1044" s="13">
        <f t="shared" si="1336"/>
        <v>6.6104341524382325E-6</v>
      </c>
      <c r="BH1044" s="13">
        <f t="shared" si="1337"/>
        <v>2.8928450641457071E-6</v>
      </c>
      <c r="BI1044" s="13">
        <f t="shared" si="1338"/>
        <v>1.0127688889620607E-6</v>
      </c>
      <c r="BJ1044" s="14">
        <f t="shared" si="1339"/>
        <v>0.64514650694218212</v>
      </c>
      <c r="BK1044" s="14">
        <f t="shared" si="1340"/>
        <v>0.22824055459157747</v>
      </c>
      <c r="BL1044" s="14">
        <f t="shared" si="1341"/>
        <v>0.12300271212487811</v>
      </c>
      <c r="BM1044" s="14">
        <f t="shared" si="1342"/>
        <v>0.42044559429698058</v>
      </c>
      <c r="BN1044" s="14">
        <f t="shared" si="1343"/>
        <v>0.57734583869128375</v>
      </c>
    </row>
    <row r="1045" spans="1:66" x14ac:dyDescent="0.25">
      <c r="A1045" t="s">
        <v>80</v>
      </c>
      <c r="B1045" t="s">
        <v>88</v>
      </c>
      <c r="C1045" t="s">
        <v>71</v>
      </c>
      <c r="D1045" s="25" t="s">
        <v>534</v>
      </c>
      <c r="E1045" s="10">
        <f>VLOOKUP(A1045,home!$A$2:$E$405,3,FALSE)</f>
        <v>1.2518</v>
      </c>
      <c r="F1045" s="10">
        <f>VLOOKUP(B1045,home!$B$2:$E$405,3,FALSE)</f>
        <v>0.72940000000000005</v>
      </c>
      <c r="G1045" s="10">
        <f>VLOOKUP(C1045,away!$B$2:$E$405,4,FALSE)</f>
        <v>1.4397</v>
      </c>
      <c r="H1045" s="10">
        <f>VLOOKUP(A1045,away!$A$2:$E$405,3,FALSE)</f>
        <v>1.0562</v>
      </c>
      <c r="I1045" s="10">
        <f>VLOOKUP(C1045,away!$B$2:$E$405,3,FALSE)</f>
        <v>0.7843</v>
      </c>
      <c r="J1045" s="10">
        <f>VLOOKUP(B1045,home!$B$2:$E$405,4,FALSE)</f>
        <v>0.98799999999999999</v>
      </c>
      <c r="K1045" s="12">
        <f t="shared" si="1288"/>
        <v>1.3145366859240002</v>
      </c>
      <c r="L1045" s="12">
        <f t="shared" si="1289"/>
        <v>0.81843712808000002</v>
      </c>
      <c r="M1045" s="13">
        <f t="shared" si="1290"/>
        <v>0.11848441879620199</v>
      </c>
      <c r="N1045" s="13">
        <f t="shared" si="1291"/>
        <v>0.15575211521799068</v>
      </c>
      <c r="O1045" s="13">
        <f t="shared" si="1292"/>
        <v>9.6972047441791526E-2</v>
      </c>
      <c r="P1045" s="13">
        <f t="shared" si="1293"/>
        <v>0.12747331387139754</v>
      </c>
      <c r="Q1045" s="13">
        <f t="shared" si="1294"/>
        <v>0.10237093468215529</v>
      </c>
      <c r="R1045" s="13">
        <f t="shared" si="1295"/>
        <v>3.9682762006148682E-2</v>
      </c>
      <c r="S1045" s="13">
        <f t="shared" si="1296"/>
        <v>3.4286039283581975E-2</v>
      </c>
      <c r="T1045" s="13">
        <f t="shared" si="1297"/>
        <v>8.3784173780128438E-2</v>
      </c>
      <c r="U1045" s="13">
        <f t="shared" si="1298"/>
        <v>5.2164446455873516E-2</v>
      </c>
      <c r="V1045" s="13">
        <f t="shared" si="1299"/>
        <v>4.0985745837186539E-3</v>
      </c>
      <c r="W1045" s="13">
        <f t="shared" si="1300"/>
        <v>4.4856783070674221E-2</v>
      </c>
      <c r="X1045" s="13">
        <f t="shared" si="1301"/>
        <v>3.6712456711270172E-2</v>
      </c>
      <c r="Y1045" s="13">
        <f t="shared" si="1302"/>
        <v>1.5023418817766639E-2</v>
      </c>
      <c r="Z1045" s="13">
        <f t="shared" si="1303"/>
        <v>1.082594859019816E-2</v>
      </c>
      <c r="AA1045" s="13">
        <f t="shared" si="1304"/>
        <v>1.4231106581742689E-2</v>
      </c>
      <c r="AB1045" s="13">
        <f t="shared" si="1305"/>
        <v>9.3536558414976344E-3</v>
      </c>
      <c r="AC1045" s="13">
        <f t="shared" si="1306"/>
        <v>2.7559472040916146E-4</v>
      </c>
      <c r="AD1045" s="13">
        <f t="shared" si="1307"/>
        <v>1.4741471739733976E-2</v>
      </c>
      <c r="AE1045" s="13">
        <f t="shared" si="1308"/>
        <v>1.2064967794340357E-2</v>
      </c>
      <c r="AF1045" s="13">
        <f t="shared" si="1309"/>
        <v>4.9372087959888063E-3</v>
      </c>
      <c r="AG1045" s="13">
        <f t="shared" si="1310"/>
        <v>1.3469316625734648E-3</v>
      </c>
      <c r="AH1045" s="13">
        <f t="shared" si="1311"/>
        <v>2.2150895682258756E-3</v>
      </c>
      <c r="AI1045" s="13">
        <f t="shared" si="1312"/>
        <v>2.9118165000404672E-3</v>
      </c>
      <c r="AJ1045" s="13">
        <f t="shared" si="1313"/>
        <v>1.913844805991009E-3</v>
      </c>
      <c r="AK1045" s="13">
        <f t="shared" si="1314"/>
        <v>8.3860640288009386E-4</v>
      </c>
      <c r="AL1045" s="13">
        <f t="shared" si="1315"/>
        <v>1.1860115499724497E-5</v>
      </c>
      <c r="AM1045" s="13">
        <f t="shared" si="1316"/>
        <v>3.8756410812784397E-3</v>
      </c>
      <c r="AN1045" s="13">
        <f t="shared" si="1317"/>
        <v>3.1719685560303917E-3</v>
      </c>
      <c r="AO1045" s="13">
        <f t="shared" si="1318"/>
        <v>1.2980284176787892E-3</v>
      </c>
      <c r="AP1045" s="13">
        <f t="shared" si="1319"/>
        <v>3.5411821677708511E-4</v>
      </c>
      <c r="AQ1045" s="13">
        <f t="shared" si="1320"/>
        <v>7.2455874084962081E-5</v>
      </c>
      <c r="AR1045" s="13">
        <f t="shared" si="1321"/>
        <v>3.6258230893175075E-4</v>
      </c>
      <c r="AS1045" s="13">
        <f t="shared" si="1322"/>
        <v>4.7662774675781561E-4</v>
      </c>
      <c r="AT1045" s="13">
        <f t="shared" si="1323"/>
        <v>3.1327232932122141E-4</v>
      </c>
      <c r="AU1045" s="13">
        <f t="shared" si="1324"/>
        <v>1.3726932319253676E-4</v>
      </c>
      <c r="AV1045" s="13">
        <f t="shared" si="1325"/>
        <v>4.5111390297136951E-5</v>
      </c>
      <c r="AW1045" s="13">
        <f t="shared" si="1326"/>
        <v>3.5444140649409593E-7</v>
      </c>
      <c r="AX1045" s="13">
        <f t="shared" si="1327"/>
        <v>8.4911206380244495E-4</v>
      </c>
      <c r="AY1045" s="13">
        <f t="shared" si="1328"/>
        <v>6.9494483891655468E-4</v>
      </c>
      <c r="AZ1045" s="13">
        <f t="shared" si="1329"/>
        <v>2.8438432906844165E-4</v>
      </c>
      <c r="BA1045" s="13">
        <f t="shared" si="1330"/>
        <v>7.7583564517911033E-5</v>
      </c>
      <c r="BB1045" s="13">
        <f t="shared" si="1331"/>
        <v>1.5874317432562119E-5</v>
      </c>
      <c r="BC1045" s="13">
        <f t="shared" si="1332"/>
        <v>2.5984261539472851E-6</v>
      </c>
      <c r="BD1045" s="13">
        <f t="shared" si="1333"/>
        <v>4.9458470602452894E-5</v>
      </c>
      <c r="BE1045" s="13">
        <f t="shared" si="1334"/>
        <v>6.5014974036618016E-5</v>
      </c>
      <c r="BF1045" s="13">
        <f t="shared" si="1335"/>
        <v>4.2732284252765393E-5</v>
      </c>
      <c r="BG1045" s="13">
        <f t="shared" si="1336"/>
        <v>1.8724385107864183E-5</v>
      </c>
      <c r="BH1045" s="13">
        <f t="shared" si="1337"/>
        <v>6.1534727864141235E-6</v>
      </c>
      <c r="BI1045" s="13">
        <f t="shared" si="1338"/>
        <v>1.6177931447152682E-6</v>
      </c>
      <c r="BJ1045" s="14">
        <f t="shared" si="1339"/>
        <v>0.48228717195836363</v>
      </c>
      <c r="BK1045" s="14">
        <f t="shared" si="1340"/>
        <v>0.28532474620972564</v>
      </c>
      <c r="BL1045" s="14">
        <f t="shared" si="1341"/>
        <v>0.2218019400826228</v>
      </c>
      <c r="BM1045" s="14">
        <f t="shared" si="1342"/>
        <v>0.35880962442771441</v>
      </c>
      <c r="BN1045" s="14">
        <f t="shared" si="1343"/>
        <v>0.64073559201568575</v>
      </c>
    </row>
    <row r="1046" spans="1:66" x14ac:dyDescent="0.25">
      <c r="A1046" t="s">
        <v>80</v>
      </c>
      <c r="B1046" t="s">
        <v>410</v>
      </c>
      <c r="C1046" t="s">
        <v>87</v>
      </c>
      <c r="D1046" s="25" t="s">
        <v>534</v>
      </c>
      <c r="E1046" s="10">
        <f>VLOOKUP(A1046,home!$A$2:$E$405,3,FALSE)</f>
        <v>1.2518</v>
      </c>
      <c r="F1046" s="10">
        <f>VLOOKUP(B1046,home!$B$2:$E$405,3,FALSE)</f>
        <v>1.1113999999999999</v>
      </c>
      <c r="G1046" s="10">
        <f>VLOOKUP(C1046,away!$B$2:$E$405,4,FALSE)</f>
        <v>1.3198000000000001</v>
      </c>
      <c r="H1046" s="10">
        <f>VLOOKUP(A1046,away!$A$2:$E$405,3,FALSE)</f>
        <v>1.0562</v>
      </c>
      <c r="I1046" s="10">
        <f>VLOOKUP(C1046,away!$B$2:$E$405,3,FALSE)</f>
        <v>1.1526000000000001</v>
      </c>
      <c r="J1046" s="10">
        <f>VLOOKUP(B1046,home!$B$2:$E$405,4,FALSE)</f>
        <v>1.1113999999999999</v>
      </c>
      <c r="K1046" s="12">
        <f t="shared" si="1288"/>
        <v>1.8361724362960001</v>
      </c>
      <c r="L1046" s="12">
        <f t="shared" si="1289"/>
        <v>1.3529918197680002</v>
      </c>
      <c r="M1046" s="13">
        <f t="shared" si="1290"/>
        <v>4.1206294463160931E-2</v>
      </c>
      <c r="N1046" s="13">
        <f t="shared" si="1291"/>
        <v>7.5661862095152591E-2</v>
      </c>
      <c r="O1046" s="13">
        <f t="shared" si="1292"/>
        <v>5.575177933160818E-2</v>
      </c>
      <c r="P1046" s="13">
        <f t="shared" si="1293"/>
        <v>0.10236988048315598</v>
      </c>
      <c r="Q1046" s="13">
        <f t="shared" si="1294"/>
        <v>6.9464112828974175E-2</v>
      </c>
      <c r="R1046" s="13">
        <f t="shared" si="1295"/>
        <v>3.7715850686588274E-2</v>
      </c>
      <c r="S1046" s="13">
        <f t="shared" si="1296"/>
        <v>6.3580046244540153E-2</v>
      </c>
      <c r="T1046" s="13">
        <f t="shared" si="1297"/>
        <v>9.3984376425043467E-2</v>
      </c>
      <c r="U1046" s="13">
        <f t="shared" si="1298"/>
        <v>6.9252805442168969E-2</v>
      </c>
      <c r="V1046" s="13">
        <f t="shared" si="1299"/>
        <v>1.7550397794432893E-2</v>
      </c>
      <c r="W1046" s="13">
        <f t="shared" si="1300"/>
        <v>4.2516029762772578E-2</v>
      </c>
      <c r="X1046" s="13">
        <f t="shared" si="1301"/>
        <v>5.7523840478044132E-2</v>
      </c>
      <c r="Y1046" s="13">
        <f t="shared" si="1302"/>
        <v>3.8914642804216547E-2</v>
      </c>
      <c r="Z1046" s="13">
        <f t="shared" si="1303"/>
        <v>1.7009745818181755E-2</v>
      </c>
      <c r="AA1046" s="13">
        <f t="shared" si="1304"/>
        <v>3.1232826419746496E-2</v>
      </c>
      <c r="AB1046" s="13">
        <f t="shared" si="1305"/>
        <v>2.8674427489778009E-2</v>
      </c>
      <c r="AC1046" s="13">
        <f t="shared" si="1306"/>
        <v>2.7250571606453173E-3</v>
      </c>
      <c r="AD1046" s="13">
        <f t="shared" si="1307"/>
        <v>1.9516690487785839E-2</v>
      </c>
      <c r="AE1046" s="13">
        <f t="shared" si="1308"/>
        <v>2.6405922578918186E-2</v>
      </c>
      <c r="AF1046" s="13">
        <f t="shared" si="1309"/>
        <v>1.7863498621351722E-2</v>
      </c>
      <c r="AG1046" s="13">
        <f t="shared" si="1310"/>
        <v>8.056389169041946E-3</v>
      </c>
      <c r="AH1046" s="13">
        <f t="shared" si="1311"/>
        <v>5.7535117370832159E-3</v>
      </c>
      <c r="AI1046" s="13">
        <f t="shared" si="1312"/>
        <v>1.0564439663537721E-2</v>
      </c>
      <c r="AJ1046" s="13">
        <f t="shared" si="1313"/>
        <v>9.6990664575500787E-3</v>
      </c>
      <c r="AK1046" s="13">
        <f t="shared" si="1314"/>
        <v>5.936386162385514E-3</v>
      </c>
      <c r="AL1046" s="13">
        <f t="shared" si="1315"/>
        <v>2.7079724540087169E-4</v>
      </c>
      <c r="AM1046" s="13">
        <f t="shared" si="1316"/>
        <v>7.1672018242785428E-3</v>
      </c>
      <c r="AN1046" s="13">
        <f t="shared" si="1317"/>
        <v>9.6971654388751573E-3</v>
      </c>
      <c r="AO1046" s="13">
        <f t="shared" si="1318"/>
        <v>6.5600927568675296E-3</v>
      </c>
      <c r="AP1046" s="13">
        <f t="shared" si="1319"/>
        <v>2.9585839456536932E-3</v>
      </c>
      <c r="AQ1046" s="13">
        <f t="shared" si="1320"/>
        <v>1.0007349691415952E-3</v>
      </c>
      <c r="AR1046" s="13">
        <f t="shared" si="1321"/>
        <v>1.5568908630425515E-3</v>
      </c>
      <c r="AS1046" s="13">
        <f t="shared" si="1322"/>
        <v>2.858720089039824E-3</v>
      </c>
      <c r="AT1046" s="13">
        <f t="shared" si="1323"/>
        <v>2.6245515152902867E-3</v>
      </c>
      <c r="AU1046" s="13">
        <f t="shared" si="1324"/>
        <v>1.6063763833383082E-3</v>
      </c>
      <c r="AV1046" s="13">
        <f t="shared" si="1325"/>
        <v>7.3739600935066453E-4</v>
      </c>
      <c r="AW1046" s="13">
        <f t="shared" si="1326"/>
        <v>1.8687464303433431E-5</v>
      </c>
      <c r="AX1046" s="13">
        <f t="shared" si="1327"/>
        <v>2.1933697391851121E-3</v>
      </c>
      <c r="AY1046" s="13">
        <f t="shared" si="1328"/>
        <v>2.9676113148441293E-3</v>
      </c>
      <c r="AZ1046" s="13">
        <f t="shared" si="1329"/>
        <v>2.0075769166175332E-3</v>
      </c>
      <c r="BA1046" s="13">
        <f t="shared" si="1330"/>
        <v>9.054117152461961E-4</v>
      </c>
      <c r="BB1046" s="13">
        <f t="shared" si="1331"/>
        <v>3.0625366106255429E-4</v>
      </c>
      <c r="BC1046" s="13">
        <f t="shared" si="1332"/>
        <v>8.2871739638327419E-5</v>
      </c>
      <c r="BD1046" s="13">
        <f t="shared" si="1333"/>
        <v>3.5107676699468589E-4</v>
      </c>
      <c r="BE1046" s="13">
        <f t="shared" si="1334"/>
        <v>6.4463748257955551E-4</v>
      </c>
      <c r="BF1046" s="13">
        <f t="shared" si="1335"/>
        <v>5.9183278845791152E-4</v>
      </c>
      <c r="BG1046" s="13">
        <f t="shared" si="1336"/>
        <v>3.622356843542062E-4</v>
      </c>
      <c r="BH1046" s="13">
        <f t="shared" si="1337"/>
        <v>1.662817947635029E-4</v>
      </c>
      <c r="BI1046" s="13">
        <f t="shared" si="1338"/>
        <v>6.1064409640514553E-5</v>
      </c>
      <c r="BJ1046" s="14">
        <f t="shared" si="1339"/>
        <v>0.48575423927271155</v>
      </c>
      <c r="BK1046" s="14">
        <f t="shared" si="1340"/>
        <v>0.23067008470618031</v>
      </c>
      <c r="BL1046" s="14">
        <f t="shared" si="1341"/>
        <v>0.26614215717729856</v>
      </c>
      <c r="BM1046" s="14">
        <f t="shared" si="1342"/>
        <v>0.61445752323519109</v>
      </c>
      <c r="BN1046" s="14">
        <f t="shared" si="1343"/>
        <v>0.38216977988864015</v>
      </c>
    </row>
    <row r="1047" spans="1:66" x14ac:dyDescent="0.25">
      <c r="A1047" t="s">
        <v>99</v>
      </c>
      <c r="B1047" t="s">
        <v>102</v>
      </c>
      <c r="C1047" t="s">
        <v>119</v>
      </c>
      <c r="D1047" s="25" t="s">
        <v>534</v>
      </c>
      <c r="E1047" s="10">
        <f>VLOOKUP(A1047,home!$A$2:$E$405,3,FALSE)</f>
        <v>1.3478000000000001</v>
      </c>
      <c r="F1047" s="10">
        <f>VLOOKUP(B1047,home!$B$2:$E$405,3,FALSE)</f>
        <v>1.0323</v>
      </c>
      <c r="G1047" s="10">
        <f>VLOOKUP(C1047,away!$B$2:$E$405,4,FALSE)</f>
        <v>1.1291</v>
      </c>
      <c r="H1047" s="10">
        <f>VLOOKUP(A1047,away!$A$2:$E$405,3,FALSE)</f>
        <v>1.2736000000000001</v>
      </c>
      <c r="I1047" s="10">
        <f>VLOOKUP(C1047,away!$B$2:$E$405,3,FALSE)</f>
        <v>0.95589999999999997</v>
      </c>
      <c r="J1047" s="10">
        <f>VLOOKUP(B1047,home!$B$2:$E$405,4,FALSE)</f>
        <v>1.3313999999999999</v>
      </c>
      <c r="K1047" s="12">
        <f t="shared" si="1288"/>
        <v>1.5709551516540001</v>
      </c>
      <c r="L1047" s="12">
        <f t="shared" si="1289"/>
        <v>1.6208919471359999</v>
      </c>
      <c r="M1047" s="13">
        <f t="shared" si="1290"/>
        <v>4.1095892617408883E-2</v>
      </c>
      <c r="N1047" s="13">
        <f t="shared" si="1291"/>
        <v>6.4559804219138081E-2</v>
      </c>
      <c r="O1047" s="13">
        <f t="shared" si="1292"/>
        <v>6.6612001403923843E-2</v>
      </c>
      <c r="P1047" s="13">
        <f t="shared" si="1293"/>
        <v>0.10464446676747766</v>
      </c>
      <c r="Q1047" s="13">
        <f t="shared" si="1294"/>
        <v>5.0710278513914325E-2</v>
      </c>
      <c r="R1047" s="13">
        <f t="shared" si="1295"/>
        <v>5.3985428329116049E-2</v>
      </c>
      <c r="S1047" s="13">
        <f t="shared" si="1296"/>
        <v>6.6615321675790456E-2</v>
      </c>
      <c r="T1047" s="13">
        <f t="shared" si="1297"/>
        <v>8.2195882080227434E-2</v>
      </c>
      <c r="U1047" s="13">
        <f t="shared" si="1298"/>
        <v>8.4808686747872661E-2</v>
      </c>
      <c r="V1047" s="13">
        <f t="shared" si="1299"/>
        <v>1.8847314229468202E-2</v>
      </c>
      <c r="W1047" s="13">
        <f t="shared" si="1300"/>
        <v>2.6554524424414281E-2</v>
      </c>
      <c r="X1047" s="13">
        <f t="shared" si="1301"/>
        <v>4.3042014799559325E-2</v>
      </c>
      <c r="Y1047" s="13">
        <f t="shared" si="1302"/>
        <v>3.4883227588557129E-2</v>
      </c>
      <c r="Z1047" s="13">
        <f t="shared" si="1303"/>
        <v>2.9168182013783964E-2</v>
      </c>
      <c r="AA1047" s="13">
        <f t="shared" si="1304"/>
        <v>4.5821905798935469E-2</v>
      </c>
      <c r="AB1047" s="13">
        <f t="shared" si="1305"/>
        <v>3.5992079486721E-2</v>
      </c>
      <c r="AC1047" s="13">
        <f t="shared" si="1306"/>
        <v>2.9994894591763733E-3</v>
      </c>
      <c r="AD1047" s="13">
        <f t="shared" si="1307"/>
        <v>1.0428991736063899E-2</v>
      </c>
      <c r="AE1047" s="13">
        <f t="shared" si="1308"/>
        <v>1.6904268721733864E-2</v>
      </c>
      <c r="AF1047" s="13">
        <f t="shared" si="1309"/>
        <v>1.3699996521640695E-2</v>
      </c>
      <c r="AG1047" s="13">
        <f t="shared" si="1310"/>
        <v>7.4020713459062044E-3</v>
      </c>
      <c r="AH1047" s="13">
        <f t="shared" si="1311"/>
        <v>1.181961783468488E-2</v>
      </c>
      <c r="AI1047" s="13">
        <f t="shared" si="1312"/>
        <v>1.8568089527979711E-2</v>
      </c>
      <c r="AJ1047" s="13">
        <f t="shared" si="1313"/>
        <v>1.4584817950176214E-2</v>
      </c>
      <c r="AK1047" s="13">
        <f t="shared" si="1314"/>
        <v>7.637364964921684E-3</v>
      </c>
      <c r="AL1047" s="13">
        <f t="shared" si="1315"/>
        <v>3.0550982595980075E-4</v>
      </c>
      <c r="AM1047" s="13">
        <f t="shared" si="1316"/>
        <v>3.276695658865313E-3</v>
      </c>
      <c r="AN1047" s="13">
        <f t="shared" si="1317"/>
        <v>5.3111696066702749E-3</v>
      </c>
      <c r="AO1047" s="13">
        <f t="shared" si="1318"/>
        <v>4.3044160226626636E-3</v>
      </c>
      <c r="AP1047" s="13">
        <f t="shared" si="1319"/>
        <v>2.3256644227523603E-3</v>
      </c>
      <c r="AQ1047" s="13">
        <f t="shared" si="1320"/>
        <v>9.4241268364499825E-4</v>
      </c>
      <c r="AR1047" s="13">
        <f t="shared" si="1321"/>
        <v>3.8316646732931524E-3</v>
      </c>
      <c r="AS1047" s="13">
        <f t="shared" si="1322"/>
        <v>6.0193733579205193E-3</v>
      </c>
      <c r="AT1047" s="13">
        <f t="shared" si="1323"/>
        <v>4.7280827931770394E-3</v>
      </c>
      <c r="AU1047" s="13">
        <f t="shared" si="1324"/>
        <v>2.4758686737960346E-3</v>
      </c>
      <c r="AV1047" s="13">
        <f t="shared" si="1325"/>
        <v>9.7236966197965962E-4</v>
      </c>
      <c r="AW1047" s="13">
        <f t="shared" si="1326"/>
        <v>2.1609291771036791E-5</v>
      </c>
      <c r="AX1047" s="13">
        <f t="shared" si="1327"/>
        <v>8.5792365428279387E-4</v>
      </c>
      <c r="AY1047" s="13">
        <f t="shared" si="1328"/>
        <v>1.3906015424844701E-3</v>
      </c>
      <c r="AZ1047" s="13">
        <f t="shared" si="1329"/>
        <v>1.127007420943989E-3</v>
      </c>
      <c r="BA1047" s="13">
        <f t="shared" si="1330"/>
        <v>6.089190843235414E-4</v>
      </c>
      <c r="BB1047" s="13">
        <f t="shared" si="1331"/>
        <v>2.4674801005936364E-4</v>
      </c>
      <c r="BC1047" s="13">
        <f t="shared" si="1332"/>
        <v>7.9990372495411034E-5</v>
      </c>
      <c r="BD1047" s="13">
        <f t="shared" si="1333"/>
        <v>1.0351190688443941E-3</v>
      </c>
      <c r="BE1047" s="13">
        <f t="shared" si="1334"/>
        <v>1.6261256337763924E-3</v>
      </c>
      <c r="BF1047" s="13">
        <f t="shared" si="1335"/>
        <v>1.2772852208088252E-3</v>
      </c>
      <c r="BG1047" s="13">
        <f t="shared" si="1336"/>
        <v>6.6885259925371354E-4</v>
      </c>
      <c r="BH1047" s="13">
        <f t="shared" si="1337"/>
        <v>2.6268435912369748E-4</v>
      </c>
      <c r="BI1047" s="13">
        <f t="shared" si="1338"/>
        <v>8.2533069444860348E-5</v>
      </c>
      <c r="BJ1047" s="14">
        <f t="shared" si="1339"/>
        <v>0.37085260843034024</v>
      </c>
      <c r="BK1047" s="14">
        <f t="shared" si="1340"/>
        <v>0.23589859611776587</v>
      </c>
      <c r="BL1047" s="14">
        <f t="shared" si="1341"/>
        <v>0.36280995115574977</v>
      </c>
      <c r="BM1047" s="14">
        <f t="shared" si="1342"/>
        <v>0.61575247361594787</v>
      </c>
      <c r="BN1047" s="14">
        <f t="shared" si="1343"/>
        <v>0.38160787185097883</v>
      </c>
    </row>
    <row r="1048" spans="1:66" x14ac:dyDescent="0.25">
      <c r="A1048" t="s">
        <v>99</v>
      </c>
      <c r="B1048" t="s">
        <v>100</v>
      </c>
      <c r="C1048" t="s">
        <v>116</v>
      </c>
      <c r="D1048" s="25" t="s">
        <v>534</v>
      </c>
      <c r="E1048" s="10">
        <f>VLOOKUP(A1048,home!$A$2:$E$405,3,FALSE)</f>
        <v>1.3478000000000001</v>
      </c>
      <c r="F1048" s="10">
        <f>VLOOKUP(B1048,home!$B$2:$E$405,3,FALSE)</f>
        <v>1</v>
      </c>
      <c r="G1048" s="10">
        <f>VLOOKUP(C1048,away!$B$2:$E$405,4,FALSE)</f>
        <v>1.3226</v>
      </c>
      <c r="H1048" s="10">
        <f>VLOOKUP(A1048,away!$A$2:$E$405,3,FALSE)</f>
        <v>1.2736000000000001</v>
      </c>
      <c r="I1048" s="10">
        <f>VLOOKUP(C1048,away!$B$2:$E$405,3,FALSE)</f>
        <v>0.751</v>
      </c>
      <c r="J1048" s="10">
        <f>VLOOKUP(B1048,home!$B$2:$E$405,4,FALSE)</f>
        <v>0.88759999999999994</v>
      </c>
      <c r="K1048" s="12">
        <f t="shared" si="1288"/>
        <v>1.78260028</v>
      </c>
      <c r="L1048" s="12">
        <f t="shared" si="1289"/>
        <v>0.84896596735999996</v>
      </c>
      <c r="M1048" s="13">
        <f t="shared" si="1290"/>
        <v>7.1965657900380675E-2</v>
      </c>
      <c r="N1048" s="13">
        <f t="shared" si="1291"/>
        <v>0.12828600192360279</v>
      </c>
      <c r="O1048" s="13">
        <f t="shared" si="1292"/>
        <v>6.10963943760955E-2</v>
      </c>
      <c r="P1048" s="13">
        <f t="shared" si="1293"/>
        <v>0.10891044972181826</v>
      </c>
      <c r="Q1048" s="13">
        <f t="shared" si="1294"/>
        <v>0.11434133147454748</v>
      </c>
      <c r="R1048" s="13">
        <f t="shared" si="1295"/>
        <v>2.5934379776854987E-2</v>
      </c>
      <c r="S1048" s="13">
        <f t="shared" si="1296"/>
        <v>4.1205369354880741E-2</v>
      </c>
      <c r="T1048" s="13">
        <f t="shared" si="1297"/>
        <v>9.7071899084519603E-2</v>
      </c>
      <c r="U1048" s="13">
        <f t="shared" si="1298"/>
        <v>4.6230632651848041E-2</v>
      </c>
      <c r="V1048" s="13">
        <f t="shared" si="1299"/>
        <v>6.9287605571934138E-3</v>
      </c>
      <c r="W1048" s="13">
        <f t="shared" si="1300"/>
        <v>6.7941629834033707E-2</v>
      </c>
      <c r="X1048" s="13">
        <f t="shared" si="1301"/>
        <v>5.7680131496065455E-2</v>
      </c>
      <c r="Y1048" s="13">
        <f t="shared" si="1302"/>
        <v>2.4484234316504604E-2</v>
      </c>
      <c r="Z1048" s="13">
        <f t="shared" si="1303"/>
        <v>7.3391352717131061E-3</v>
      </c>
      <c r="AA1048" s="13">
        <f t="shared" si="1304"/>
        <v>1.3082744590313659E-2</v>
      </c>
      <c r="AB1048" s="13">
        <f t="shared" si="1305"/>
        <v>1.1660652084930809E-2</v>
      </c>
      <c r="AC1048" s="13">
        <f t="shared" si="1306"/>
        <v>6.5535983613124475E-4</v>
      </c>
      <c r="AD1048" s="13">
        <f t="shared" si="1307"/>
        <v>3.0278192091451224E-2</v>
      </c>
      <c r="AE1048" s="13">
        <f t="shared" si="1308"/>
        <v>2.5705154638830788E-2</v>
      </c>
      <c r="AF1048" s="13">
        <f t="shared" si="1309"/>
        <v>1.0911400737046686E-2</v>
      </c>
      <c r="AG1048" s="13">
        <f t="shared" si="1310"/>
        <v>3.0878026273264856E-3</v>
      </c>
      <c r="AH1048" s="13">
        <f t="shared" si="1311"/>
        <v>1.5576690188839532E-3</v>
      </c>
      <c r="AI1048" s="13">
        <f t="shared" si="1312"/>
        <v>2.7767012292098602E-3</v>
      </c>
      <c r="AJ1048" s="13">
        <f t="shared" si="1313"/>
        <v>2.474874194332921E-3</v>
      </c>
      <c r="AK1048" s="13">
        <f t="shared" si="1314"/>
        <v>1.4705704772608795E-3</v>
      </c>
      <c r="AL1048" s="13">
        <f t="shared" si="1315"/>
        <v>3.9671997208153625E-5</v>
      </c>
      <c r="AM1048" s="13">
        <f t="shared" si="1316"/>
        <v>1.0794782740022948E-2</v>
      </c>
      <c r="AN1048" s="13">
        <f t="shared" si="1317"/>
        <v>9.164403171324614E-3</v>
      </c>
      <c r="AO1048" s="13">
        <f t="shared" si="1318"/>
        <v>3.8901332018103259E-3</v>
      </c>
      <c r="AP1048" s="13">
        <f t="shared" si="1319"/>
        <v>1.100863565611386E-3</v>
      </c>
      <c r="AQ1048" s="13">
        <f t="shared" si="1320"/>
        <v>2.3364892547766223E-4</v>
      </c>
      <c r="AR1048" s="13">
        <f t="shared" si="1321"/>
        <v>2.6448159708870352E-4</v>
      </c>
      <c r="AS1048" s="13">
        <f t="shared" si="1322"/>
        <v>4.7146496902517011E-4</v>
      </c>
      <c r="AT1048" s="13">
        <f t="shared" si="1323"/>
        <v>4.2021679289722986E-4</v>
      </c>
      <c r="AU1048" s="13">
        <f t="shared" si="1324"/>
        <v>2.4969285755976797E-4</v>
      </c>
      <c r="AV1048" s="13">
        <f t="shared" si="1325"/>
        <v>1.1127563945001068E-4</v>
      </c>
      <c r="AW1048" s="13">
        <f t="shared" si="1326"/>
        <v>1.6677302848177409E-6</v>
      </c>
      <c r="AX1048" s="13">
        <f t="shared" si="1327"/>
        <v>3.2071304558173451E-3</v>
      </c>
      <c r="AY1048" s="13">
        <f t="shared" si="1328"/>
        <v>2.7227446098726897E-3</v>
      </c>
      <c r="AZ1048" s="13">
        <f t="shared" si="1329"/>
        <v>1.1557587557973969E-3</v>
      </c>
      <c r="BA1048" s="13">
        <f t="shared" si="1330"/>
        <v>3.2706661671677573E-4</v>
      </c>
      <c r="BB1048" s="13">
        <f t="shared" si="1331"/>
        <v>6.941710666302996E-5</v>
      </c>
      <c r="BC1048" s="13">
        <f t="shared" si="1332"/>
        <v>1.1786552221902307E-5</v>
      </c>
      <c r="BD1048" s="13">
        <f t="shared" si="1333"/>
        <v>3.7422645820221474E-5</v>
      </c>
      <c r="BE1048" s="13">
        <f t="shared" si="1334"/>
        <v>6.6709618917467625E-5</v>
      </c>
      <c r="BF1048" s="13">
        <f t="shared" si="1335"/>
        <v>5.9458292680485566E-5</v>
      </c>
      <c r="BG1048" s="13">
        <f t="shared" si="1336"/>
        <v>3.5330123060185166E-5</v>
      </c>
      <c r="BH1048" s="13">
        <f t="shared" si="1337"/>
        <v>1.5744871814880142E-5</v>
      </c>
      <c r="BI1048" s="13">
        <f t="shared" si="1338"/>
        <v>5.6133625811538907E-6</v>
      </c>
      <c r="BJ1048" s="14">
        <f t="shared" si="1339"/>
        <v>0.59246551392526481</v>
      </c>
      <c r="BK1048" s="14">
        <f t="shared" si="1340"/>
        <v>0.23242801397748517</v>
      </c>
      <c r="BL1048" s="14">
        <f t="shared" si="1341"/>
        <v>0.16802202917062586</v>
      </c>
      <c r="BM1048" s="14">
        <f t="shared" si="1342"/>
        <v>0.4869994002922014</v>
      </c>
      <c r="BN1048" s="14">
        <f t="shared" si="1343"/>
        <v>0.51053421517329967</v>
      </c>
    </row>
    <row r="1049" spans="1:66" x14ac:dyDescent="0.25">
      <c r="A1049" t="s">
        <v>99</v>
      </c>
      <c r="B1049" t="s">
        <v>125</v>
      </c>
      <c r="C1049" t="s">
        <v>92</v>
      </c>
      <c r="D1049" s="25" t="s">
        <v>534</v>
      </c>
      <c r="E1049" s="10">
        <f>VLOOKUP(A1049,home!$A$2:$E$405,3,FALSE)</f>
        <v>1.3478000000000001</v>
      </c>
      <c r="F1049" s="10">
        <f>VLOOKUP(B1049,home!$B$2:$E$405,3,FALSE)</f>
        <v>0.93100000000000005</v>
      </c>
      <c r="G1049" s="10">
        <f>VLOOKUP(C1049,away!$B$2:$E$405,4,FALSE)</f>
        <v>0.86829999999999996</v>
      </c>
      <c r="H1049" s="10">
        <f>VLOOKUP(A1049,away!$A$2:$E$405,3,FALSE)</f>
        <v>1.2736000000000001</v>
      </c>
      <c r="I1049" s="10">
        <f>VLOOKUP(C1049,away!$B$2:$E$405,3,FALSE)</f>
        <v>0.74099999999999999</v>
      </c>
      <c r="J1049" s="10">
        <f>VLOOKUP(B1049,home!$B$2:$E$405,4,FALSE)</f>
        <v>0.90939999999999999</v>
      </c>
      <c r="K1049" s="12">
        <f t="shared" si="1288"/>
        <v>1.0895444029400001</v>
      </c>
      <c r="L1049" s="12">
        <f t="shared" si="1289"/>
        <v>0.85823497343999999</v>
      </c>
      <c r="M1049" s="13">
        <f t="shared" si="1290"/>
        <v>0.14259035979895723</v>
      </c>
      <c r="N1049" s="13">
        <f t="shared" si="1291"/>
        <v>0.15535852843215464</v>
      </c>
      <c r="O1049" s="13">
        <f t="shared" si="1292"/>
        <v>0.12237603365485809</v>
      </c>
      <c r="P1049" s="13">
        <f t="shared" si="1293"/>
        <v>0.13333412252264773</v>
      </c>
      <c r="Q1049" s="13">
        <f t="shared" si="1294"/>
        <v>8.4635007551124478E-2</v>
      </c>
      <c r="R1049" s="13">
        <f t="shared" si="1295"/>
        <v>5.251369599673484E-2</v>
      </c>
      <c r="S1049" s="13">
        <f t="shared" si="1296"/>
        <v>3.1169688213758272E-2</v>
      </c>
      <c r="T1049" s="13">
        <f t="shared" si="1297"/>
        <v>7.2636723457733518E-2</v>
      </c>
      <c r="U1049" s="13">
        <f t="shared" si="1298"/>
        <v>5.7216003550935132E-2</v>
      </c>
      <c r="V1049" s="13">
        <f t="shared" si="1299"/>
        <v>3.2384790428450897E-3</v>
      </c>
      <c r="W1049" s="13">
        <f t="shared" si="1300"/>
        <v>3.0737866256704108E-2</v>
      </c>
      <c r="X1049" s="13">
        <f t="shared" si="1301"/>
        <v>2.6380311830424722E-2</v>
      </c>
      <c r="Y1049" s="13">
        <f t="shared" si="1302"/>
        <v>1.132025311156174E-2</v>
      </c>
      <c r="Z1049" s="13">
        <f t="shared" si="1303"/>
        <v>1.502303016299799E-2</v>
      </c>
      <c r="AA1049" s="13">
        <f t="shared" si="1304"/>
        <v>1.6368258429293257E-2</v>
      </c>
      <c r="AB1049" s="13">
        <f t="shared" si="1305"/>
        <v>8.9169721787559723E-3</v>
      </c>
      <c r="AC1049" s="13">
        <f t="shared" si="1306"/>
        <v>1.8926584609863458E-4</v>
      </c>
      <c r="AD1049" s="13">
        <f t="shared" si="1307"/>
        <v>8.3725675345775619E-3</v>
      </c>
      <c r="AE1049" s="13">
        <f t="shared" si="1308"/>
        <v>7.1856302756627801E-3</v>
      </c>
      <c r="AF1049" s="13">
        <f t="shared" si="1309"/>
        <v>3.0834796043915525E-3</v>
      </c>
      <c r="AG1049" s="13">
        <f t="shared" si="1310"/>
        <v>8.8211667879258882E-4</v>
      </c>
      <c r="AH1049" s="13">
        <f t="shared" si="1311"/>
        <v>3.2233224732322236E-3</v>
      </c>
      <c r="AI1049" s="13">
        <f t="shared" si="1312"/>
        <v>3.5119529595808879E-3</v>
      </c>
      <c r="AJ1049" s="13">
        <f t="shared" si="1313"/>
        <v>1.9132143452499622E-3</v>
      </c>
      <c r="AK1049" s="13">
        <f t="shared" si="1314"/>
        <v>6.9484399383053783E-4</v>
      </c>
      <c r="AL1049" s="13">
        <f t="shared" si="1315"/>
        <v>7.079186993748648E-6</v>
      </c>
      <c r="AM1049" s="13">
        <f t="shared" si="1316"/>
        <v>1.8244568191072286E-3</v>
      </c>
      <c r="AN1049" s="13">
        <f t="shared" si="1317"/>
        <v>1.5658126496889194E-3</v>
      </c>
      <c r="AO1049" s="13">
        <f t="shared" si="1318"/>
        <v>6.7191758890889275E-4</v>
      </c>
      <c r="AP1049" s="13">
        <f t="shared" si="1319"/>
        <v>1.9222105802369752E-4</v>
      </c>
      <c r="AQ1049" s="13">
        <f t="shared" si="1320"/>
        <v>4.1242708656894175E-5</v>
      </c>
      <c r="AR1049" s="13">
        <f t="shared" si="1321"/>
        <v>5.5327361544060263E-4</v>
      </c>
      <c r="AS1049" s="13">
        <f t="shared" si="1322"/>
        <v>6.0281617099768666E-4</v>
      </c>
      <c r="AT1049" s="13">
        <f t="shared" si="1323"/>
        <v>3.2839749255612579E-4</v>
      </c>
      <c r="AU1049" s="13">
        <f t="shared" si="1324"/>
        <v>1.1926788331801907E-4</v>
      </c>
      <c r="AV1049" s="13">
        <f t="shared" si="1325"/>
        <v>3.2486913679912165E-5</v>
      </c>
      <c r="AW1049" s="13">
        <f t="shared" si="1326"/>
        <v>1.8387895447023653E-7</v>
      </c>
      <c r="AX1049" s="13">
        <f t="shared" si="1327"/>
        <v>3.3130445261066605E-4</v>
      </c>
      <c r="AY1049" s="13">
        <f t="shared" si="1328"/>
        <v>2.8433706808686873E-4</v>
      </c>
      <c r="AZ1049" s="13">
        <f t="shared" si="1329"/>
        <v>1.2201400803877061E-4</v>
      </c>
      <c r="BA1049" s="13">
        <f t="shared" si="1330"/>
        <v>3.4905562982820754E-5</v>
      </c>
      <c r="BB1049" s="13">
        <f t="shared" si="1331"/>
        <v>7.4892937298673525E-6</v>
      </c>
      <c r="BC1049" s="13">
        <f t="shared" si="1332"/>
        <v>1.2855147610674135E-6</v>
      </c>
      <c r="BD1049" s="13">
        <f t="shared" si="1333"/>
        <v>7.9139794442119703E-5</v>
      </c>
      <c r="BE1049" s="13">
        <f t="shared" si="1334"/>
        <v>8.6226320084233652E-5</v>
      </c>
      <c r="BF1049" s="13">
        <f t="shared" si="1335"/>
        <v>4.6973702216944849E-5</v>
      </c>
      <c r="BG1049" s="13">
        <f t="shared" si="1336"/>
        <v>1.7059978111947512E-5</v>
      </c>
      <c r="BH1049" s="13">
        <f t="shared" si="1337"/>
        <v>4.6469009165378294E-6</v>
      </c>
      <c r="BI1049" s="13">
        <f t="shared" si="1338"/>
        <v>1.0126009769261102E-6</v>
      </c>
      <c r="BJ1049" s="14">
        <f t="shared" si="1339"/>
        <v>0.40566947145772331</v>
      </c>
      <c r="BK1049" s="14">
        <f t="shared" si="1340"/>
        <v>0.31081333167938757</v>
      </c>
      <c r="BL1049" s="14">
        <f t="shared" si="1341"/>
        <v>0.26860559895521197</v>
      </c>
      <c r="BM1049" s="14">
        <f t="shared" si="1342"/>
        <v>0.30901953110971142</v>
      </c>
      <c r="BN1049" s="14">
        <f t="shared" si="1343"/>
        <v>0.69080774795647704</v>
      </c>
    </row>
    <row r="1050" spans="1:66" x14ac:dyDescent="0.25">
      <c r="A1050" t="s">
        <v>99</v>
      </c>
      <c r="B1050" t="s">
        <v>126</v>
      </c>
      <c r="C1050" t="s">
        <v>113</v>
      </c>
      <c r="D1050" s="25" t="s">
        <v>534</v>
      </c>
      <c r="E1050" s="10">
        <f>VLOOKUP(A1050,home!$A$2:$E$405,3,FALSE)</f>
        <v>1.3478000000000001</v>
      </c>
      <c r="F1050" s="10">
        <f>VLOOKUP(B1050,home!$B$2:$E$405,3,FALSE)</f>
        <v>1.2758</v>
      </c>
      <c r="G1050" s="10">
        <f>VLOOKUP(C1050,away!$B$2:$E$405,4,FALSE)</f>
        <v>1.1291</v>
      </c>
      <c r="H1050" s="10">
        <f>VLOOKUP(A1050,away!$A$2:$E$405,3,FALSE)</f>
        <v>1.2736000000000001</v>
      </c>
      <c r="I1050" s="10">
        <f>VLOOKUP(C1050,away!$B$2:$E$405,3,FALSE)</f>
        <v>1.2971999999999999</v>
      </c>
      <c r="J1050" s="10">
        <f>VLOOKUP(B1050,home!$B$2:$E$405,4,FALSE)</f>
        <v>0.83030000000000004</v>
      </c>
      <c r="K1050" s="12">
        <f t="shared" si="1288"/>
        <v>1.9415136902840002</v>
      </c>
      <c r="L1050" s="12">
        <f t="shared" si="1289"/>
        <v>1.3717501877759999</v>
      </c>
      <c r="M1050" s="13">
        <f t="shared" si="1290"/>
        <v>3.6397183705526692E-2</v>
      </c>
      <c r="N1050" s="13">
        <f t="shared" si="1291"/>
        <v>7.0665630452061798E-2</v>
      </c>
      <c r="O1050" s="13">
        <f t="shared" si="1292"/>
        <v>4.9927843582573794E-2</v>
      </c>
      <c r="P1050" s="13">
        <f t="shared" si="1293"/>
        <v>9.693559184192517E-2</v>
      </c>
      <c r="Q1050" s="13">
        <f t="shared" si="1294"/>
        <v>6.8599144477613963E-2</v>
      </c>
      <c r="R1050" s="13">
        <f t="shared" si="1295"/>
        <v>3.4244264404823185E-2</v>
      </c>
      <c r="S1050" s="13">
        <f t="shared" si="1296"/>
        <v>6.4541456296229274E-2</v>
      </c>
      <c r="T1050" s="13">
        <f t="shared" si="1297"/>
        <v>9.4100889318439893E-2</v>
      </c>
      <c r="U1050" s="13">
        <f t="shared" si="1298"/>
        <v>6.6485708155669287E-2</v>
      </c>
      <c r="V1050" s="13">
        <f t="shared" si="1299"/>
        <v>1.9099048721987144E-2</v>
      </c>
      <c r="W1050" s="13">
        <f t="shared" si="1300"/>
        <v>4.4395392715019209E-2</v>
      </c>
      <c r="X1050" s="13">
        <f t="shared" si="1301"/>
        <v>6.0899388293216845E-2</v>
      </c>
      <c r="Y1050" s="13">
        <f t="shared" si="1302"/>
        <v>4.1769373663331881E-2</v>
      </c>
      <c r="Z1050" s="13">
        <f t="shared" si="1303"/>
        <v>1.5658192042522404E-2</v>
      </c>
      <c r="AA1050" s="13">
        <f t="shared" si="1304"/>
        <v>3.0400594215653234E-2</v>
      </c>
      <c r="AB1050" s="13">
        <f t="shared" si="1305"/>
        <v>2.9511584931229674E-2</v>
      </c>
      <c r="AC1050" s="13">
        <f t="shared" si="1306"/>
        <v>3.1791223300102265E-3</v>
      </c>
      <c r="AD1050" s="13">
        <f t="shared" si="1307"/>
        <v>2.1548565685436082E-2</v>
      </c>
      <c r="AE1050" s="13">
        <f t="shared" si="1308"/>
        <v>2.955924902530041E-2</v>
      </c>
      <c r="AF1050" s="13">
        <f t="shared" si="1309"/>
        <v>2.0273952700486694E-2</v>
      </c>
      <c r="AG1050" s="13">
        <f t="shared" si="1310"/>
        <v>9.2702661412847904E-3</v>
      </c>
      <c r="AH1050" s="13">
        <f t="shared" si="1311"/>
        <v>5.3697819686406943E-3</v>
      </c>
      <c r="AI1050" s="13">
        <f t="shared" si="1312"/>
        <v>1.0425505205956077E-2</v>
      </c>
      <c r="AJ1050" s="13">
        <f t="shared" si="1313"/>
        <v>1.012063054274542E-2</v>
      </c>
      <c r="AK1050" s="13">
        <f t="shared" si="1314"/>
        <v>6.5497809176822096E-3</v>
      </c>
      <c r="AL1050" s="13">
        <f t="shared" si="1315"/>
        <v>3.3867467009611262E-4</v>
      </c>
      <c r="AM1050" s="13">
        <f t="shared" si="1316"/>
        <v>8.3673670568516403E-3</v>
      </c>
      <c r="AN1050" s="13">
        <f t="shared" si="1317"/>
        <v>1.1477937331426951E-2</v>
      </c>
      <c r="AO1050" s="13">
        <f t="shared" si="1318"/>
        <v>7.8724313448330415E-3</v>
      </c>
      <c r="AP1050" s="13">
        <f t="shared" si="1319"/>
        <v>3.599669725176132E-3</v>
      </c>
      <c r="AQ1050" s="13">
        <f t="shared" si="1320"/>
        <v>1.2344619053604854E-3</v>
      </c>
      <c r="AR1050" s="13">
        <f t="shared" si="1321"/>
        <v>1.4731998847598089E-3</v>
      </c>
      <c r="AS1050" s="13">
        <f t="shared" si="1322"/>
        <v>2.8602377447859801E-3</v>
      </c>
      <c r="AT1050" s="13">
        <f t="shared" si="1323"/>
        <v>2.7765953694845079E-3</v>
      </c>
      <c r="AU1050" s="13">
        <f t="shared" si="1324"/>
        <v>1.7969326407444449E-3</v>
      </c>
      <c r="AV1050" s="13">
        <f t="shared" si="1325"/>
        <v>8.7219233063087992E-4</v>
      </c>
      <c r="AW1050" s="13">
        <f t="shared" si="1326"/>
        <v>2.5055074661549272E-5</v>
      </c>
      <c r="AX1050" s="13">
        <f t="shared" si="1327"/>
        <v>2.7075596154181336E-3</v>
      </c>
      <c r="AY1050" s="13">
        <f t="shared" si="1328"/>
        <v>3.7140954108645383E-3</v>
      </c>
      <c r="AZ1050" s="13">
        <f t="shared" si="1329"/>
        <v>2.5474055386357055E-3</v>
      </c>
      <c r="BA1050" s="13">
        <f t="shared" si="1330"/>
        <v>1.1648013419883843E-3</v>
      </c>
      <c r="BB1050" s="13">
        <f t="shared" si="1331"/>
        <v>3.9945411489857572E-4</v>
      </c>
      <c r="BC1050" s="13">
        <f t="shared" si="1332"/>
        <v>1.0959025142400332E-4</v>
      </c>
      <c r="BD1050" s="13">
        <f t="shared" si="1333"/>
        <v>3.3681036975847497E-4</v>
      </c>
      <c r="BE1050" s="13">
        <f t="shared" si="1334"/>
        <v>6.5392194391569519E-4</v>
      </c>
      <c r="BF1050" s="13">
        <f t="shared" si="1335"/>
        <v>6.3479920324472435E-4</v>
      </c>
      <c r="BG1050" s="13">
        <f t="shared" si="1336"/>
        <v>4.1082378122700268E-4</v>
      </c>
      <c r="BH1050" s="13">
        <f t="shared" si="1337"/>
        <v>1.9940499888661611E-4</v>
      </c>
      <c r="BI1050" s="13">
        <f t="shared" si="1338"/>
        <v>7.7429507049886229E-5</v>
      </c>
      <c r="BJ1050" s="14">
        <f t="shared" si="1339"/>
        <v>0.5042766261090692</v>
      </c>
      <c r="BK1050" s="14">
        <f t="shared" si="1340"/>
        <v>0.22420517297663914</v>
      </c>
      <c r="BL1050" s="14">
        <f t="shared" si="1341"/>
        <v>0.25512804169946152</v>
      </c>
      <c r="BM1050" s="14">
        <f t="shared" si="1342"/>
        <v>0.6388093340269646</v>
      </c>
      <c r="BN1050" s="14">
        <f t="shared" si="1343"/>
        <v>0.35676965846452463</v>
      </c>
    </row>
    <row r="1051" spans="1:66" x14ac:dyDescent="0.25">
      <c r="A1051" t="s">
        <v>99</v>
      </c>
      <c r="B1051" t="s">
        <v>117</v>
      </c>
      <c r="C1051" t="s">
        <v>106</v>
      </c>
      <c r="D1051" s="25" t="s">
        <v>534</v>
      </c>
      <c r="E1051" s="10">
        <f>VLOOKUP(A1051,home!$A$2:$E$405,3,FALSE)</f>
        <v>1.3478000000000001</v>
      </c>
      <c r="F1051" s="10">
        <f>VLOOKUP(B1051,home!$B$2:$E$405,3,FALSE)</f>
        <v>1.0323</v>
      </c>
      <c r="G1051" s="10">
        <f>VLOOKUP(C1051,away!$B$2:$E$405,4,FALSE)</f>
        <v>1</v>
      </c>
      <c r="H1051" s="10">
        <f>VLOOKUP(A1051,away!$A$2:$E$405,3,FALSE)</f>
        <v>1.2736000000000001</v>
      </c>
      <c r="I1051" s="10">
        <f>VLOOKUP(C1051,away!$B$2:$E$405,3,FALSE)</f>
        <v>0.99</v>
      </c>
      <c r="J1051" s="10">
        <f>VLOOKUP(B1051,home!$B$2:$E$405,4,FALSE)</f>
        <v>1.0241</v>
      </c>
      <c r="K1051" s="12">
        <f t="shared" si="1288"/>
        <v>1.3913339400000002</v>
      </c>
      <c r="L1051" s="12">
        <f t="shared" si="1289"/>
        <v>1.2912508223999999</v>
      </c>
      <c r="M1051" s="13">
        <f t="shared" si="1290"/>
        <v>6.838616352929032E-2</v>
      </c>
      <c r="N1051" s="13">
        <f t="shared" si="1291"/>
        <v>9.5147990344691818E-2</v>
      </c>
      <c r="O1051" s="13">
        <f t="shared" si="1292"/>
        <v>8.8303689897976989E-2</v>
      </c>
      <c r="P1051" s="13">
        <f t="shared" si="1293"/>
        <v>0.12285992078229054</v>
      </c>
      <c r="Q1051" s="13">
        <f t="shared" si="1294"/>
        <v>6.6191314144681032E-2</v>
      </c>
      <c r="R1051" s="13">
        <f t="shared" si="1295"/>
        <v>5.7011106100858681E-2</v>
      </c>
      <c r="S1051" s="13">
        <f t="shared" si="1296"/>
        <v>5.5181338430271787E-2</v>
      </c>
      <c r="T1051" s="13">
        <f t="shared" si="1297"/>
        <v>8.546958882505612E-2</v>
      </c>
      <c r="U1051" s="13">
        <f t="shared" si="1298"/>
        <v>7.9321486875065766E-2</v>
      </c>
      <c r="V1051" s="13">
        <f t="shared" si="1299"/>
        <v>1.1015182861434658E-2</v>
      </c>
      <c r="W1051" s="13">
        <f t="shared" si="1300"/>
        <v>3.0698073967565596E-2</v>
      </c>
      <c r="X1051" s="13">
        <f t="shared" si="1301"/>
        <v>3.9638913256715098E-2</v>
      </c>
      <c r="Y1051" s="13">
        <f t="shared" si="1302"/>
        <v>2.5591889670887821E-2</v>
      </c>
      <c r="Z1051" s="13">
        <f t="shared" si="1303"/>
        <v>2.4538545879555819E-2</v>
      </c>
      <c r="AA1051" s="13">
        <f t="shared" si="1304"/>
        <v>3.4141311720473168E-2</v>
      </c>
      <c r="AB1051" s="13">
        <f t="shared" si="1305"/>
        <v>2.3750982876407065E-2</v>
      </c>
      <c r="AC1051" s="13">
        <f t="shared" si="1306"/>
        <v>1.2368405609369611E-3</v>
      </c>
      <c r="AD1051" s="13">
        <f t="shared" si="1307"/>
        <v>1.0677818050926125E-2</v>
      </c>
      <c r="AE1051" s="13">
        <f t="shared" si="1308"/>
        <v>1.3787741339695922E-2</v>
      </c>
      <c r="AF1051" s="13">
        <f t="shared" si="1309"/>
        <v>8.9017161719604186E-3</v>
      </c>
      <c r="AG1051" s="13">
        <f t="shared" si="1310"/>
        <v>3.8314494426050917E-3</v>
      </c>
      <c r="AH1051" s="13">
        <f t="shared" si="1311"/>
        <v>7.9213543868691429E-3</v>
      </c>
      <c r="AI1051" s="13">
        <f t="shared" si="1312"/>
        <v>1.1021249209218931E-2</v>
      </c>
      <c r="AJ1051" s="13">
        <f t="shared" si="1313"/>
        <v>7.6671190429922331E-3</v>
      </c>
      <c r="AK1051" s="13">
        <f t="shared" si="1314"/>
        <v>3.5558409821784707E-3</v>
      </c>
      <c r="AL1051" s="13">
        <f t="shared" si="1315"/>
        <v>8.8882385263185036E-5</v>
      </c>
      <c r="AM1051" s="13">
        <f t="shared" si="1316"/>
        <v>2.9712821318796344E-3</v>
      </c>
      <c r="AN1051" s="13">
        <f t="shared" si="1317"/>
        <v>3.8366704963720025E-3</v>
      </c>
      <c r="AO1051" s="13">
        <f t="shared" si="1318"/>
        <v>2.4770519668590825E-3</v>
      </c>
      <c r="AP1051" s="13">
        <f t="shared" si="1319"/>
        <v>1.0661651297781097E-3</v>
      </c>
      <c r="AQ1051" s="13">
        <f t="shared" si="1320"/>
        <v>3.4417165016004656E-4</v>
      </c>
      <c r="AR1051" s="13">
        <f t="shared" si="1321"/>
        <v>2.0456910733133256E-3</v>
      </c>
      <c r="AS1051" s="13">
        <f t="shared" si="1322"/>
        <v>2.8462394210558586E-3</v>
      </c>
      <c r="AT1051" s="13">
        <f t="shared" si="1323"/>
        <v>1.9800347539404841E-3</v>
      </c>
      <c r="AU1051" s="13">
        <f t="shared" si="1324"/>
        <v>9.1829651851231466E-4</v>
      </c>
      <c r="AV1051" s="13">
        <f t="shared" si="1325"/>
        <v>3.1941427829750566E-4</v>
      </c>
      <c r="AW1051" s="13">
        <f t="shared" si="1326"/>
        <v>4.4356287591303196E-6</v>
      </c>
      <c r="AX1051" s="13">
        <f t="shared" si="1327"/>
        <v>6.8900761256661489E-4</v>
      </c>
      <c r="AY1051" s="13">
        <f t="shared" si="1328"/>
        <v>8.8968164636650179E-4</v>
      </c>
      <c r="AZ1051" s="13">
        <f t="shared" si="1329"/>
        <v>5.7440107877246576E-4</v>
      </c>
      <c r="BA1051" s="13">
        <f t="shared" si="1330"/>
        <v>2.4723195511746466E-4</v>
      </c>
      <c r="BB1051" s="13">
        <f t="shared" si="1331"/>
        <v>7.9809616342246494E-5</v>
      </c>
      <c r="BC1051" s="13">
        <f t="shared" si="1332"/>
        <v>2.061084654747085E-5</v>
      </c>
      <c r="BD1051" s="13">
        <f t="shared" si="1333"/>
        <v>4.4025004679869474E-4</v>
      </c>
      <c r="BE1051" s="13">
        <f t="shared" si="1334"/>
        <v>6.1253483219761244E-4</v>
      </c>
      <c r="BF1051" s="13">
        <f t="shared" si="1335"/>
        <v>4.2612025073437168E-4</v>
      </c>
      <c r="BG1051" s="13">
        <f t="shared" si="1336"/>
        <v>1.976251891226804E-4</v>
      </c>
      <c r="BH1051" s="13">
        <f t="shared" si="1337"/>
        <v>6.8740658256326057E-5</v>
      </c>
      <c r="BI1051" s="13">
        <f t="shared" si="1338"/>
        <v>1.9128242177993541E-5</v>
      </c>
      <c r="BJ1051" s="14">
        <f t="shared" si="1339"/>
        <v>0.39313257934554657</v>
      </c>
      <c r="BK1051" s="14">
        <f t="shared" si="1340"/>
        <v>0.25965801019585394</v>
      </c>
      <c r="BL1051" s="14">
        <f t="shared" si="1341"/>
        <v>0.32256821635644767</v>
      </c>
      <c r="BM1051" s="14">
        <f t="shared" si="1342"/>
        <v>0.50111192096000745</v>
      </c>
      <c r="BN1051" s="14">
        <f t="shared" si="1343"/>
        <v>0.49790018479978937</v>
      </c>
    </row>
    <row r="1052" spans="1:66" x14ac:dyDescent="0.25">
      <c r="A1052" t="s">
        <v>99</v>
      </c>
      <c r="B1052" t="s">
        <v>121</v>
      </c>
      <c r="C1052" t="s">
        <v>138</v>
      </c>
      <c r="D1052" s="25" t="s">
        <v>534</v>
      </c>
      <c r="E1052" s="10">
        <f>VLOOKUP(A1052,home!$A$2:$E$405,3,FALSE)</f>
        <v>1.3478000000000001</v>
      </c>
      <c r="F1052" s="10">
        <f>VLOOKUP(B1052,home!$B$2:$E$405,3,FALSE)</f>
        <v>1.0968</v>
      </c>
      <c r="G1052" s="10">
        <f>VLOOKUP(C1052,away!$B$2:$E$405,4,FALSE)</f>
        <v>1.0689</v>
      </c>
      <c r="H1052" s="10">
        <f>VLOOKUP(A1052,away!$A$2:$E$405,3,FALSE)</f>
        <v>1.2736000000000001</v>
      </c>
      <c r="I1052" s="10">
        <f>VLOOKUP(C1052,away!$B$2:$E$405,3,FALSE)</f>
        <v>1.2257</v>
      </c>
      <c r="J1052" s="10">
        <f>VLOOKUP(B1052,home!$B$2:$E$405,4,FALSE)</f>
        <v>1.0924</v>
      </c>
      <c r="K1052" s="12">
        <f t="shared" si="1288"/>
        <v>1.5801196390560002</v>
      </c>
      <c r="L1052" s="12">
        <f t="shared" si="1289"/>
        <v>1.7052926804480002</v>
      </c>
      <c r="M1052" s="13">
        <f t="shared" si="1290"/>
        <v>3.7425150792082522E-2</v>
      </c>
      <c r="N1052" s="13">
        <f t="shared" si="1291"/>
        <v>5.9136215761201816E-2</v>
      </c>
      <c r="O1052" s="13">
        <f t="shared" si="1292"/>
        <v>6.3820835710401008E-2</v>
      </c>
      <c r="P1052" s="13">
        <f t="shared" si="1293"/>
        <v>0.10084455588697112</v>
      </c>
      <c r="Q1052" s="13">
        <f t="shared" si="1294"/>
        <v>4.6721147951863988E-2</v>
      </c>
      <c r="R1052" s="13">
        <f t="shared" si="1295"/>
        <v>5.4416601998510603E-2</v>
      </c>
      <c r="S1052" s="13">
        <f t="shared" si="1296"/>
        <v>6.793308935839934E-2</v>
      </c>
      <c r="T1052" s="13">
        <f t="shared" si="1297"/>
        <v>7.9673231624441745E-2</v>
      </c>
      <c r="U1052" s="13">
        <f t="shared" si="1298"/>
        <v>8.5984741508540602E-2</v>
      </c>
      <c r="V1052" s="13">
        <f t="shared" si="1299"/>
        <v>2.0338913750028231E-2</v>
      </c>
      <c r="W1052" s="13">
        <f t="shared" si="1300"/>
        <v>2.4608334479327101E-2</v>
      </c>
      <c r="X1052" s="13">
        <f t="shared" si="1301"/>
        <v>4.1964412665612662E-2</v>
      </c>
      <c r="Y1052" s="13">
        <f t="shared" si="1302"/>
        <v>3.5780802878984316E-2</v>
      </c>
      <c r="Z1052" s="13">
        <f t="shared" si="1303"/>
        <v>3.0932077694304051E-2</v>
      </c>
      <c r="AA1052" s="13">
        <f t="shared" si="1304"/>
        <v>4.8876383441575869E-2</v>
      </c>
      <c r="AB1052" s="13">
        <f t="shared" si="1305"/>
        <v>3.8615266681032774E-2</v>
      </c>
      <c r="AC1052" s="13">
        <f t="shared" si="1306"/>
        <v>3.425284669759636E-3</v>
      </c>
      <c r="AD1052" s="13">
        <f t="shared" si="1307"/>
        <v>9.7210281488109181E-3</v>
      </c>
      <c r="AE1052" s="13">
        <f t="shared" si="1308"/>
        <v>1.6577198148596234E-2</v>
      </c>
      <c r="AF1052" s="13">
        <f t="shared" si="1309"/>
        <v>1.4134487332568653E-2</v>
      </c>
      <c r="AG1052" s="13">
        <f t="shared" si="1310"/>
        <v>8.0344792633714329E-3</v>
      </c>
      <c r="AH1052" s="13">
        <f t="shared" si="1311"/>
        <v>1.3187061420786385E-2</v>
      </c>
      <c r="AI1052" s="13">
        <f t="shared" si="1312"/>
        <v>2.083713473242229E-2</v>
      </c>
      <c r="AJ1052" s="13">
        <f t="shared" si="1313"/>
        <v>1.6462582906178181E-2</v>
      </c>
      <c r="AK1052" s="13">
        <f t="shared" si="1314"/>
        <v>8.6709501865465805E-3</v>
      </c>
      <c r="AL1052" s="13">
        <f t="shared" si="1315"/>
        <v>3.691862867592635E-4</v>
      </c>
      <c r="AM1052" s="13">
        <f t="shared" si="1316"/>
        <v>3.0720774979504672E-3</v>
      </c>
      <c r="AN1052" s="13">
        <f t="shared" si="1317"/>
        <v>5.238791271023939E-3</v>
      </c>
      <c r="AO1052" s="13">
        <f t="shared" si="1318"/>
        <v>4.4668362044360003E-3</v>
      </c>
      <c r="AP1052" s="13">
        <f t="shared" si="1319"/>
        <v>2.5390876947282794E-3</v>
      </c>
      <c r="AQ1052" s="13">
        <f t="shared" si="1320"/>
        <v>1.0824719152089301E-3</v>
      </c>
      <c r="AR1052" s="13">
        <f t="shared" si="1321"/>
        <v>4.4975598634970472E-3</v>
      </c>
      <c r="AS1052" s="13">
        <f t="shared" si="1322"/>
        <v>7.1066826681417082E-3</v>
      </c>
      <c r="AT1052" s="13">
        <f t="shared" si="1323"/>
        <v>5.614704426234806E-3</v>
      </c>
      <c r="AU1052" s="13">
        <f t="shared" si="1324"/>
        <v>2.9573015771294222E-3</v>
      </c>
      <c r="AV1052" s="13">
        <f t="shared" si="1325"/>
        <v>1.168222575158371E-3</v>
      </c>
      <c r="AW1052" s="13">
        <f t="shared" si="1326"/>
        <v>2.7633249551168265E-5</v>
      </c>
      <c r="AX1052" s="13">
        <f t="shared" si="1327"/>
        <v>8.0904166453559141E-4</v>
      </c>
      <c r="AY1052" s="13">
        <f t="shared" si="1328"/>
        <v>1.3796528287100106E-3</v>
      </c>
      <c r="AZ1052" s="13">
        <f t="shared" si="1329"/>
        <v>1.1763559351792802E-3</v>
      </c>
      <c r="BA1052" s="13">
        <f t="shared" si="1330"/>
        <v>6.6867705528759623E-4</v>
      </c>
      <c r="BB1052" s="13">
        <f t="shared" si="1331"/>
        <v>2.850725219913651E-4</v>
      </c>
      <c r="BC1052" s="13">
        <f t="shared" si="1332"/>
        <v>9.7226417029745325E-5</v>
      </c>
      <c r="BD1052" s="13">
        <f t="shared" si="1333"/>
        <v>1.2782759858497043E-3</v>
      </c>
      <c r="BE1052" s="13">
        <f t="shared" si="1334"/>
        <v>2.0198289893747878E-3</v>
      </c>
      <c r="BF1052" s="13">
        <f t="shared" si="1335"/>
        <v>1.5957857268228679E-3</v>
      </c>
      <c r="BG1052" s="13">
        <f t="shared" si="1336"/>
        <v>8.4051078889268885E-4</v>
      </c>
      <c r="BH1052" s="13">
        <f t="shared" si="1337"/>
        <v>3.320269010919475E-4</v>
      </c>
      <c r="BI1052" s="13">
        <f t="shared" si="1338"/>
        <v>1.0492844542205813E-4</v>
      </c>
      <c r="BJ1052" s="14">
        <f t="shared" si="1339"/>
        <v>0.35716662926086012</v>
      </c>
      <c r="BK1052" s="14">
        <f t="shared" si="1340"/>
        <v>0.23171583357271011</v>
      </c>
      <c r="BL1052" s="14">
        <f t="shared" si="1341"/>
        <v>0.37838738653360965</v>
      </c>
      <c r="BM1052" s="14">
        <f t="shared" si="1342"/>
        <v>0.63448539938129411</v>
      </c>
      <c r="BN1052" s="14">
        <f t="shared" si="1343"/>
        <v>0.3623645081010311</v>
      </c>
    </row>
    <row r="1053" spans="1:66" x14ac:dyDescent="0.25">
      <c r="A1053" t="s">
        <v>99</v>
      </c>
      <c r="B1053" t="s">
        <v>108</v>
      </c>
      <c r="C1053" t="s">
        <v>101</v>
      </c>
      <c r="D1053" s="25" t="s">
        <v>534</v>
      </c>
      <c r="E1053" s="10">
        <f>VLOOKUP(A1053,home!$A$2:$E$405,3,FALSE)</f>
        <v>1.3478000000000001</v>
      </c>
      <c r="F1053" s="10">
        <f>VLOOKUP(B1053,home!$B$2:$E$405,3,FALSE)</f>
        <v>0.8387</v>
      </c>
      <c r="G1053" s="10">
        <f>VLOOKUP(C1053,away!$B$2:$E$405,4,FALSE)</f>
        <v>0.5484</v>
      </c>
      <c r="H1053" s="10">
        <f>VLOOKUP(A1053,away!$A$2:$E$405,3,FALSE)</f>
        <v>1.2736000000000001</v>
      </c>
      <c r="I1053" s="10">
        <f>VLOOKUP(C1053,away!$B$2:$E$405,3,FALSE)</f>
        <v>1.2971999999999999</v>
      </c>
      <c r="J1053" s="10">
        <f>VLOOKUP(B1053,home!$B$2:$E$405,4,FALSE)</f>
        <v>0.58030000000000004</v>
      </c>
      <c r="K1053" s="12">
        <f t="shared" si="1288"/>
        <v>0.61991128322400002</v>
      </c>
      <c r="L1053" s="12">
        <f t="shared" si="1289"/>
        <v>0.95872170777599997</v>
      </c>
      <c r="M1053" s="13">
        <f t="shared" si="1290"/>
        <v>0.20625686055986522</v>
      </c>
      <c r="N1053" s="13">
        <f t="shared" si="1291"/>
        <v>0.12786095510341969</v>
      </c>
      <c r="O1053" s="13">
        <f t="shared" si="1292"/>
        <v>0.19774292959647027</v>
      </c>
      <c r="P1053" s="13">
        <f t="shared" si="1293"/>
        <v>0.12258307323462099</v>
      </c>
      <c r="Q1053" s="13">
        <f t="shared" si="1294"/>
        <v>3.9631224376203568E-2</v>
      </c>
      <c r="R1053" s="13">
        <f t="shared" si="1295"/>
        <v>9.4790219581678659E-2</v>
      </c>
      <c r="S1053" s="13">
        <f t="shared" si="1296"/>
        <v>1.8213466697369608E-2</v>
      </c>
      <c r="T1053" s="13">
        <f t="shared" si="1297"/>
        <v>3.7995315115207727E-2</v>
      </c>
      <c r="U1053" s="13">
        <f t="shared" si="1298"/>
        <v>5.8761526657963151E-2</v>
      </c>
      <c r="V1053" s="13">
        <f t="shared" si="1299"/>
        <v>1.2027412572198852E-3</v>
      </c>
      <c r="W1053" s="13">
        <f t="shared" si="1300"/>
        <v>8.1892810529302102E-3</v>
      </c>
      <c r="X1053" s="13">
        <f t="shared" si="1301"/>
        <v>7.8512415165228906E-3</v>
      </c>
      <c r="Y1053" s="13">
        <f t="shared" si="1302"/>
        <v>3.7635778374413287E-3</v>
      </c>
      <c r="Z1053" s="13">
        <f t="shared" si="1303"/>
        <v>3.0292480399269666E-2</v>
      </c>
      <c r="AA1053" s="13">
        <f t="shared" si="1304"/>
        <v>1.8778650396349128E-2</v>
      </c>
      <c r="AB1053" s="13">
        <f t="shared" si="1305"/>
        <v>5.8205486322078304E-3</v>
      </c>
      <c r="AC1053" s="13">
        <f t="shared" si="1306"/>
        <v>4.4676004720486802E-5</v>
      </c>
      <c r="AD1053" s="13">
        <f t="shared" si="1307"/>
        <v>1.2691569315509889E-3</v>
      </c>
      <c r="AE1053" s="13">
        <f t="shared" si="1308"/>
        <v>1.2167683008523118E-3</v>
      </c>
      <c r="AF1053" s="13">
        <f t="shared" si="1309"/>
        <v>5.83271091680415E-4</v>
      </c>
      <c r="AG1053" s="13">
        <f t="shared" si="1310"/>
        <v>1.8639821903740646E-4</v>
      </c>
      <c r="AH1053" s="13">
        <f t="shared" si="1311"/>
        <v>7.2605146352897037E-3</v>
      </c>
      <c r="AI1053" s="13">
        <f t="shared" si="1312"/>
        <v>4.5008749444290725E-3</v>
      </c>
      <c r="AJ1053" s="13">
        <f t="shared" si="1313"/>
        <v>1.3950715812158878E-3</v>
      </c>
      <c r="AK1053" s="13">
        <f t="shared" si="1314"/>
        <v>2.8827353803362533E-4</v>
      </c>
      <c r="AL1053" s="13">
        <f t="shared" si="1315"/>
        <v>1.0620780212820454E-6</v>
      </c>
      <c r="AM1053" s="13">
        <f t="shared" si="1316"/>
        <v>1.573529404100816E-4</v>
      </c>
      <c r="AN1053" s="13">
        <f t="shared" si="1317"/>
        <v>1.5085767975352859E-4</v>
      </c>
      <c r="AO1053" s="13">
        <f t="shared" si="1318"/>
        <v>7.2315266182213913E-5</v>
      </c>
      <c r="AP1053" s="13">
        <f t="shared" si="1319"/>
        <v>2.3110071830829381E-5</v>
      </c>
      <c r="AQ1053" s="13">
        <f t="shared" si="1320"/>
        <v>5.5390318831196921E-6</v>
      </c>
      <c r="AR1053" s="13">
        <f t="shared" si="1321"/>
        <v>1.3921625980955179E-3</v>
      </c>
      <c r="AS1053" s="13">
        <f t="shared" si="1322"/>
        <v>8.6301730264185027E-4</v>
      </c>
      <c r="AT1053" s="13">
        <f t="shared" si="1323"/>
        <v>2.6749708176261226E-4</v>
      </c>
      <c r="AU1053" s="13">
        <f t="shared" si="1324"/>
        <v>5.5274819738045421E-5</v>
      </c>
      <c r="AV1053" s="13">
        <f t="shared" si="1325"/>
        <v>8.5663711084467519E-6</v>
      </c>
      <c r="AW1053" s="13">
        <f t="shared" si="1326"/>
        <v>1.753379897148928E-8</v>
      </c>
      <c r="AX1053" s="13">
        <f t="shared" si="1327"/>
        <v>1.6257477201447215E-5</v>
      </c>
      <c r="AY1053" s="13">
        <f t="shared" si="1328"/>
        <v>1.5586396306700858E-5</v>
      </c>
      <c r="AZ1053" s="13">
        <f t="shared" si="1329"/>
        <v>7.4715082426168911E-6</v>
      </c>
      <c r="BA1053" s="13">
        <f t="shared" si="1330"/>
        <v>2.3876990473413755E-6</v>
      </c>
      <c r="BB1053" s="13">
        <f t="shared" si="1331"/>
        <v>5.7228472708056287E-7</v>
      </c>
      <c r="BC1053" s="13">
        <f t="shared" si="1332"/>
        <v>1.0973235817615991E-7</v>
      </c>
      <c r="BD1053" s="13">
        <f t="shared" si="1333"/>
        <v>2.2244941725800121E-4</v>
      </c>
      <c r="BE1053" s="13">
        <f t="shared" si="1334"/>
        <v>1.3789890370483854E-4</v>
      </c>
      <c r="BF1053" s="13">
        <f t="shared" si="1335"/>
        <v>4.2742543175424627E-5</v>
      </c>
      <c r="BG1053" s="13">
        <f t="shared" si="1336"/>
        <v>8.8321949293782379E-6</v>
      </c>
      <c r="BH1053" s="13">
        <f t="shared" si="1337"/>
        <v>1.3687943230888421E-6</v>
      </c>
      <c r="BI1053" s="13">
        <f t="shared" si="1338"/>
        <v>1.6970620905914615E-7</v>
      </c>
      <c r="BJ1053" s="14">
        <f t="shared" si="1339"/>
        <v>0.22899874963278966</v>
      </c>
      <c r="BK1053" s="14">
        <f t="shared" si="1340"/>
        <v>0.34831746622812421</v>
      </c>
      <c r="BL1053" s="14">
        <f t="shared" si="1341"/>
        <v>0.39233858929658366</v>
      </c>
      <c r="BM1053" s="14">
        <f t="shared" si="1342"/>
        <v>0.21106645424200091</v>
      </c>
      <c r="BN1053" s="14">
        <f t="shared" si="1343"/>
        <v>0.78886526245225852</v>
      </c>
    </row>
    <row r="1054" spans="1:66" x14ac:dyDescent="0.25">
      <c r="A1054" t="s">
        <v>99</v>
      </c>
      <c r="B1054" t="s">
        <v>103</v>
      </c>
      <c r="C1054" t="s">
        <v>115</v>
      </c>
      <c r="D1054" s="25" t="s">
        <v>534</v>
      </c>
      <c r="E1054" s="10">
        <f>VLOOKUP(A1054,home!$A$2:$E$405,3,FALSE)</f>
        <v>1.3478000000000001</v>
      </c>
      <c r="F1054" s="10">
        <f>VLOOKUP(B1054,home!$B$2:$E$405,3,FALSE)</f>
        <v>1</v>
      </c>
      <c r="G1054" s="10">
        <f>VLOOKUP(C1054,away!$B$2:$E$405,4,FALSE)</f>
        <v>1.0968</v>
      </c>
      <c r="H1054" s="10">
        <f>VLOOKUP(A1054,away!$A$2:$E$405,3,FALSE)</f>
        <v>1.2736000000000001</v>
      </c>
      <c r="I1054" s="10">
        <f>VLOOKUP(C1054,away!$B$2:$E$405,3,FALSE)</f>
        <v>0.95589999999999997</v>
      </c>
      <c r="J1054" s="10">
        <f>VLOOKUP(B1054,home!$B$2:$E$405,4,FALSE)</f>
        <v>1.0241</v>
      </c>
      <c r="K1054" s="12">
        <f t="shared" si="1288"/>
        <v>1.4782670400000002</v>
      </c>
      <c r="L1054" s="12">
        <f t="shared" si="1289"/>
        <v>1.246774405184</v>
      </c>
      <c r="M1054" s="13">
        <f t="shared" si="1290"/>
        <v>6.5543486199885856E-2</v>
      </c>
      <c r="N1054" s="13">
        <f t="shared" si="1291"/>
        <v>9.6890775335986126E-2</v>
      </c>
      <c r="O1054" s="13">
        <f t="shared" si="1292"/>
        <v>8.1717941020548399E-2</v>
      </c>
      <c r="P1054" s="13">
        <f t="shared" si="1293"/>
        <v>0.12080093878734068</v>
      </c>
      <c r="Q1054" s="13">
        <f t="shared" si="1294"/>
        <v>7.1615219829616633E-2</v>
      </c>
      <c r="R1054" s="13">
        <f t="shared" si="1295"/>
        <v>5.0941918654377721E-2</v>
      </c>
      <c r="S1054" s="13">
        <f t="shared" si="1296"/>
        <v>5.5661010948515312E-2</v>
      </c>
      <c r="T1054" s="13">
        <f t="shared" si="1297"/>
        <v>8.9288023105191669E-2</v>
      </c>
      <c r="U1054" s="13">
        <f t="shared" si="1298"/>
        <v>7.5305759301127762E-2</v>
      </c>
      <c r="V1054" s="13">
        <f t="shared" si="1299"/>
        <v>1.1398543278117896E-2</v>
      </c>
      <c r="W1054" s="13">
        <f t="shared" si="1300"/>
        <v>3.5288806345492231E-2</v>
      </c>
      <c r="X1054" s="13">
        <f t="shared" si="1301"/>
        <v>4.3997180541054441E-2</v>
      </c>
      <c r="Y1054" s="13">
        <f t="shared" si="1302"/>
        <v>2.742727929942311E-2</v>
      </c>
      <c r="Z1054" s="13">
        <f t="shared" si="1303"/>
        <v>2.1171026776414501E-2</v>
      </c>
      <c r="AA1054" s="13">
        <f t="shared" si="1304"/>
        <v>3.1296431086531011E-2</v>
      </c>
      <c r="AB1054" s="13">
        <f t="shared" si="1305"/>
        <v>2.3132241272425101E-2</v>
      </c>
      <c r="AC1054" s="13">
        <f t="shared" si="1306"/>
        <v>1.3130163734020024E-3</v>
      </c>
      <c r="AD1054" s="13">
        <f t="shared" si="1307"/>
        <v>1.3041569825371E-2</v>
      </c>
      <c r="AE1054" s="13">
        <f t="shared" si="1308"/>
        <v>1.6259895461692531E-2</v>
      </c>
      <c r="AF1054" s="13">
        <f t="shared" si="1309"/>
        <v>1.0136210746302865E-2</v>
      </c>
      <c r="AG1054" s="13">
        <f t="shared" si="1310"/>
        <v>4.212522708013808E-3</v>
      </c>
      <c r="AH1054" s="13">
        <f t="shared" si="1311"/>
        <v>6.5988735790746831E-3</v>
      </c>
      <c r="AI1054" s="13">
        <f t="shared" si="1312"/>
        <v>9.7548973130729393E-3</v>
      </c>
      <c r="AJ1054" s="13">
        <f t="shared" si="1313"/>
        <v>7.2101715882501461E-3</v>
      </c>
      <c r="AK1054" s="13">
        <f t="shared" si="1314"/>
        <v>3.552853003884881E-3</v>
      </c>
      <c r="AL1054" s="13">
        <f t="shared" si="1315"/>
        <v>9.6799007648993519E-5</v>
      </c>
      <c r="AM1054" s="13">
        <f t="shared" si="1316"/>
        <v>3.8557845645409042E-3</v>
      </c>
      <c r="AN1054" s="13">
        <f t="shared" si="1317"/>
        <v>4.8072935069731343E-3</v>
      </c>
      <c r="AO1054" s="13">
        <f t="shared" si="1318"/>
        <v>2.9968052513506681E-3</v>
      </c>
      <c r="AP1054" s="13">
        <f t="shared" si="1319"/>
        <v>1.2454466949016723E-3</v>
      </c>
      <c r="AQ1054" s="13">
        <f t="shared" si="1320"/>
        <v>3.881977655561029E-4</v>
      </c>
      <c r="AR1054" s="13">
        <f t="shared" si="1321"/>
        <v>1.6454613362870485E-3</v>
      </c>
      <c r="AS1054" s="13">
        <f t="shared" si="1322"/>
        <v>2.4324312590275005E-3</v>
      </c>
      <c r="AT1054" s="13">
        <f t="shared" si="1323"/>
        <v>1.7978914786430287E-3</v>
      </c>
      <c r="AU1054" s="13">
        <f t="shared" si="1324"/>
        <v>8.8592123812495109E-4</v>
      </c>
      <c r="AV1054" s="13">
        <f t="shared" si="1325"/>
        <v>3.2740704158902654E-4</v>
      </c>
      <c r="AW1054" s="13">
        <f t="shared" si="1326"/>
        <v>4.9557475653222464E-6</v>
      </c>
      <c r="AX1054" s="13">
        <f t="shared" si="1327"/>
        <v>9.4997987251692838E-4</v>
      </c>
      <c r="AY1054" s="13">
        <f t="shared" si="1328"/>
        <v>1.1844105904940654E-3</v>
      </c>
      <c r="AZ1054" s="13">
        <f t="shared" si="1329"/>
        <v>7.3834640472843454E-4</v>
      </c>
      <c r="BA1054" s="13">
        <f t="shared" si="1330"/>
        <v>3.0685046652501302E-4</v>
      </c>
      <c r="BB1054" s="13">
        <f t="shared" si="1331"/>
        <v>9.5643326970539015E-5</v>
      </c>
      <c r="BC1054" s="13">
        <f t="shared" si="1332"/>
        <v>2.3849130418702494E-5</v>
      </c>
      <c r="BD1054" s="13">
        <f t="shared" si="1333"/>
        <v>3.4191984646709286E-4</v>
      </c>
      <c r="BE1054" s="13">
        <f t="shared" si="1334"/>
        <v>5.0544883935416389E-4</v>
      </c>
      <c r="BF1054" s="13">
        <f t="shared" si="1335"/>
        <v>3.7359417981175781E-4</v>
      </c>
      <c r="BG1054" s="13">
        <f t="shared" si="1336"/>
        <v>1.8409065411718501E-4</v>
      </c>
      <c r="BH1054" s="13">
        <f t="shared" si="1337"/>
        <v>6.8033786588368703E-5</v>
      </c>
      <c r="BI1054" s="13">
        <f t="shared" si="1338"/>
        <v>2.0114420863995917E-5</v>
      </c>
      <c r="BJ1054" s="14">
        <f t="shared" si="1339"/>
        <v>0.42475009077312065</v>
      </c>
      <c r="BK1054" s="14">
        <f t="shared" si="1340"/>
        <v>0.25599820518540473</v>
      </c>
      <c r="BL1054" s="14">
        <f t="shared" si="1341"/>
        <v>0.29809340090016667</v>
      </c>
      <c r="BM1054" s="14">
        <f t="shared" si="1342"/>
        <v>0.51132298896442263</v>
      </c>
      <c r="BN1054" s="14">
        <f t="shared" si="1343"/>
        <v>0.48751027982775541</v>
      </c>
    </row>
    <row r="1055" spans="1:66" x14ac:dyDescent="0.25">
      <c r="A1055" t="s">
        <v>99</v>
      </c>
      <c r="B1055" t="s">
        <v>395</v>
      </c>
      <c r="C1055" t="s">
        <v>107</v>
      </c>
      <c r="D1055" s="25" t="s">
        <v>534</v>
      </c>
      <c r="E1055" s="10">
        <f>VLOOKUP(A1055,home!$A$2:$E$405,3,FALSE)</f>
        <v>1.3478000000000001</v>
      </c>
      <c r="F1055" s="10">
        <f>VLOOKUP(B1055,home!$B$2:$E$405,3,FALSE)</f>
        <v>1.1291</v>
      </c>
      <c r="G1055" s="10">
        <f>VLOOKUP(C1055,away!$B$2:$E$405,4,FALSE)</f>
        <v>0.9032</v>
      </c>
      <c r="H1055" s="10">
        <f>VLOOKUP(A1055,away!$A$2:$E$405,3,FALSE)</f>
        <v>1.2736000000000001</v>
      </c>
      <c r="I1055" s="10">
        <f>VLOOKUP(C1055,away!$B$2:$E$405,3,FALSE)</f>
        <v>0.71689999999999998</v>
      </c>
      <c r="J1055" s="10">
        <f>VLOOKUP(B1055,home!$B$2:$E$405,4,FALSE)</f>
        <v>1.0241</v>
      </c>
      <c r="K1055" s="12">
        <f t="shared" si="1288"/>
        <v>1.3744906451360002</v>
      </c>
      <c r="L1055" s="12">
        <f t="shared" si="1289"/>
        <v>0.93504819654400007</v>
      </c>
      <c r="M1055" s="13">
        <f t="shared" si="1290"/>
        <v>9.9307037268074758E-2</v>
      </c>
      <c r="N1055" s="13">
        <f t="shared" si="1291"/>
        <v>0.13649659372114087</v>
      </c>
      <c r="O1055" s="13">
        <f t="shared" si="1292"/>
        <v>9.2856866101641095E-2</v>
      </c>
      <c r="P1055" s="13">
        <f t="shared" si="1293"/>
        <v>0.12763089379335182</v>
      </c>
      <c r="Q1055" s="13">
        <f t="shared" si="1294"/>
        <v>9.3806645581318737E-2</v>
      </c>
      <c r="R1055" s="13">
        <f t="shared" si="1295"/>
        <v>4.3412822592533595E-2</v>
      </c>
      <c r="S1055" s="13">
        <f t="shared" si="1296"/>
        <v>4.1008284756589602E-2</v>
      </c>
      <c r="T1055" s="13">
        <f t="shared" si="1297"/>
        <v>8.7713734774654273E-2</v>
      </c>
      <c r="U1055" s="13">
        <f t="shared" si="1298"/>
        <v>5.9670518532386217E-2</v>
      </c>
      <c r="V1055" s="13">
        <f t="shared" si="1299"/>
        <v>5.8560514053747634E-3</v>
      </c>
      <c r="W1055" s="13">
        <f t="shared" si="1300"/>
        <v>4.2978785601036969E-2</v>
      </c>
      <c r="X1055" s="13">
        <f t="shared" si="1301"/>
        <v>4.0187235965900847E-2</v>
      </c>
      <c r="Y1055" s="13">
        <f t="shared" si="1302"/>
        <v>1.8788501257001881E-2</v>
      </c>
      <c r="Z1055" s="13">
        <f t="shared" si="1303"/>
        <v>1.353102715734439E-2</v>
      </c>
      <c r="AA1055" s="13">
        <f t="shared" si="1304"/>
        <v>1.8598270246851026E-2</v>
      </c>
      <c r="AB1055" s="13">
        <f t="shared" si="1305"/>
        <v>1.2781574235003977E-2</v>
      </c>
      <c r="AC1055" s="13">
        <f t="shared" si="1306"/>
        <v>4.7039281878268844E-4</v>
      </c>
      <c r="AD1055" s="13">
        <f t="shared" si="1307"/>
        <v>1.4768484686982776E-2</v>
      </c>
      <c r="AE1055" s="13">
        <f t="shared" si="1308"/>
        <v>1.3809244972250924E-2</v>
      </c>
      <c r="AF1055" s="13">
        <f t="shared" si="1309"/>
        <v>6.4561548034687633E-3</v>
      </c>
      <c r="AG1055" s="13">
        <f t="shared" si="1310"/>
        <v>2.0122719685307837E-3</v>
      </c>
      <c r="AH1055" s="13">
        <f t="shared" si="1311"/>
        <v>3.1630406352156889E-3</v>
      </c>
      <c r="AI1055" s="13">
        <f t="shared" si="1312"/>
        <v>4.3475697632889962E-3</v>
      </c>
      <c r="AJ1055" s="13">
        <f t="shared" si="1313"/>
        <v>2.9878469843584304E-3</v>
      </c>
      <c r="AK1055" s="13">
        <f t="shared" si="1314"/>
        <v>1.3689225763661571E-3</v>
      </c>
      <c r="AL1055" s="13">
        <f t="shared" si="1315"/>
        <v>2.4182236242993555E-5</v>
      </c>
      <c r="AM1055" s="13">
        <f t="shared" si="1316"/>
        <v>4.0598288090184179E-3</v>
      </c>
      <c r="AN1055" s="13">
        <f t="shared" si="1317"/>
        <v>3.7961356061500463E-3</v>
      </c>
      <c r="AO1055" s="13">
        <f t="shared" si="1318"/>
        <v>1.7747848761835326E-3</v>
      </c>
      <c r="AP1055" s="13">
        <f t="shared" si="1319"/>
        <v>5.5316979924299303E-4</v>
      </c>
      <c r="AQ1055" s="13">
        <f t="shared" si="1320"/>
        <v>1.2931010579119177E-4</v>
      </c>
      <c r="AR1055" s="13">
        <f t="shared" si="1321"/>
        <v>5.9151908831076396E-4</v>
      </c>
      <c r="AS1055" s="13">
        <f t="shared" si="1322"/>
        <v>8.1303745330252048E-4</v>
      </c>
      <c r="AT1055" s="13">
        <f t="shared" si="1323"/>
        <v>5.5875618685475616E-4</v>
      </c>
      <c r="AU1055" s="13">
        <f t="shared" si="1324"/>
        <v>2.5600171724790842E-4</v>
      </c>
      <c r="AV1055" s="13">
        <f t="shared" si="1325"/>
        <v>8.7967991374000341E-5</v>
      </c>
      <c r="AW1055" s="13">
        <f t="shared" si="1326"/>
        <v>8.6331590906841862E-7</v>
      </c>
      <c r="AX1055" s="13">
        <f t="shared" si="1327"/>
        <v>9.3003278647490789E-4</v>
      </c>
      <c r="AY1055" s="13">
        <f t="shared" si="1328"/>
        <v>8.6962547972015353E-4</v>
      </c>
      <c r="AZ1055" s="13">
        <f t="shared" si="1329"/>
        <v>4.065708682405202E-4</v>
      </c>
      <c r="BA1055" s="13">
        <f t="shared" si="1330"/>
        <v>1.2672111903854226E-4</v>
      </c>
      <c r="BB1055" s="13">
        <f t="shared" si="1331"/>
        <v>2.9622588455256615E-5</v>
      </c>
      <c r="BC1055" s="13">
        <f t="shared" si="1332"/>
        <v>5.5397095824105652E-6</v>
      </c>
      <c r="BD1055" s="13">
        <f t="shared" si="1333"/>
        <v>9.2183142791055111E-5</v>
      </c>
      <c r="BE1055" s="13">
        <f t="shared" si="1334"/>
        <v>1.2670486740554135E-4</v>
      </c>
      <c r="BF1055" s="13">
        <f t="shared" si="1335"/>
        <v>8.7077327471056965E-5</v>
      </c>
      <c r="BG1055" s="13">
        <f t="shared" si="1336"/>
        <v>3.9895657337470605E-5</v>
      </c>
      <c r="BH1055" s="13">
        <f t="shared" si="1337"/>
        <v>1.3709051947976186E-5</v>
      </c>
      <c r="BI1055" s="13">
        <f t="shared" si="1338"/>
        <v>3.7685927312353441E-6</v>
      </c>
      <c r="BJ1055" s="14">
        <f t="shared" si="1339"/>
        <v>0.46969899508018476</v>
      </c>
      <c r="BK1055" s="14">
        <f t="shared" si="1340"/>
        <v>0.27516646775813675</v>
      </c>
      <c r="BL1055" s="14">
        <f t="shared" si="1341"/>
        <v>0.24185805274441943</v>
      </c>
      <c r="BM1055" s="14">
        <f t="shared" si="1342"/>
        <v>0.40587492151821347</v>
      </c>
      <c r="BN1055" s="14">
        <f t="shared" si="1343"/>
        <v>0.59351085905806089</v>
      </c>
    </row>
    <row r="1056" spans="1:66" x14ac:dyDescent="0.25">
      <c r="A1056" t="s">
        <v>99</v>
      </c>
      <c r="B1056" t="s">
        <v>109</v>
      </c>
      <c r="C1056" t="s">
        <v>130</v>
      </c>
      <c r="D1056" s="25" t="s">
        <v>534</v>
      </c>
      <c r="E1056" s="10">
        <f>VLOOKUP(A1056,home!$A$2:$E$405,3,FALSE)</f>
        <v>1.3478000000000001</v>
      </c>
      <c r="F1056" s="10">
        <f>VLOOKUP(B1056,home!$B$2:$E$405,3,FALSE)</f>
        <v>0.9355</v>
      </c>
      <c r="G1056" s="10">
        <f>VLOOKUP(C1056,away!$B$2:$E$405,4,FALSE)</f>
        <v>1</v>
      </c>
      <c r="H1056" s="10">
        <f>VLOOKUP(A1056,away!$A$2:$E$405,3,FALSE)</f>
        <v>1.2736000000000001</v>
      </c>
      <c r="I1056" s="10">
        <f>VLOOKUP(C1056,away!$B$2:$E$405,3,FALSE)</f>
        <v>1.7001999999999999</v>
      </c>
      <c r="J1056" s="10">
        <f>VLOOKUP(B1056,home!$B$2:$E$405,4,FALSE)</f>
        <v>0.81930000000000003</v>
      </c>
      <c r="K1056" s="12">
        <f t="shared" si="1288"/>
        <v>1.2608669000000001</v>
      </c>
      <c r="L1056" s="12">
        <f t="shared" si="1289"/>
        <v>1.774091508096</v>
      </c>
      <c r="M1056" s="13">
        <f t="shared" si="1290"/>
        <v>4.8076662433940758E-2</v>
      </c>
      <c r="N1056" s="13">
        <f t="shared" si="1291"/>
        <v>6.0618272325429337E-2</v>
      </c>
      <c r="O1056" s="13">
        <f t="shared" si="1292"/>
        <v>8.5292398561652258E-2</v>
      </c>
      <c r="P1056" s="13">
        <f t="shared" si="1293"/>
        <v>0.10754236216799495</v>
      </c>
      <c r="Q1056" s="13">
        <f t="shared" si="1294"/>
        <v>3.8215786555159961E-2</v>
      </c>
      <c r="R1056" s="13">
        <f t="shared" si="1295"/>
        <v>7.5658259996683408E-2</v>
      </c>
      <c r="S1056" s="13">
        <f t="shared" si="1296"/>
        <v>6.0140196277993843E-2</v>
      </c>
      <c r="T1056" s="13">
        <f t="shared" si="1297"/>
        <v>6.7798302402718572E-2</v>
      </c>
      <c r="U1056" s="13">
        <f t="shared" si="1298"/>
        <v>9.539499574141222E-2</v>
      </c>
      <c r="V1056" s="13">
        <f t="shared" si="1299"/>
        <v>1.4947466635233267E-2</v>
      </c>
      <c r="W1056" s="13">
        <f t="shared" si="1300"/>
        <v>1.6061673441622078E-2</v>
      </c>
      <c r="X1056" s="13">
        <f t="shared" si="1301"/>
        <v>2.849487845859278E-2</v>
      </c>
      <c r="Y1056" s="13">
        <f t="shared" si="1302"/>
        <v>2.5276260948808551E-2</v>
      </c>
      <c r="Z1056" s="13">
        <f t="shared" si="1303"/>
        <v>4.474155885914511E-2</v>
      </c>
      <c r="AA1056" s="13">
        <f t="shared" si="1304"/>
        <v>5.6413150619897837E-2</v>
      </c>
      <c r="AB1056" s="13">
        <f t="shared" si="1305"/>
        <v>3.5564737170671851E-2</v>
      </c>
      <c r="AC1056" s="13">
        <f t="shared" si="1306"/>
        <v>2.0897429607725821E-3</v>
      </c>
      <c r="AD1056" s="13">
        <f t="shared" si="1307"/>
        <v>5.0629081002875938E-3</v>
      </c>
      <c r="AE1056" s="13">
        <f t="shared" si="1308"/>
        <v>8.9820622669906716E-3</v>
      </c>
      <c r="AF1056" s="13">
        <f t="shared" si="1309"/>
        <v>7.9675001965288303E-3</v>
      </c>
      <c r="AG1056" s="13">
        <f t="shared" si="1310"/>
        <v>4.7116914798050035E-3</v>
      </c>
      <c r="AH1056" s="13">
        <f t="shared" si="1311"/>
        <v>1.9843904907746665E-2</v>
      </c>
      <c r="AI1056" s="13">
        <f t="shared" si="1312"/>
        <v>2.5020522864925326E-2</v>
      </c>
      <c r="AJ1056" s="13">
        <f t="shared" si="1313"/>
        <v>1.5773774550538765E-2</v>
      </c>
      <c r="AK1056" s="13">
        <f t="shared" si="1314"/>
        <v>6.6295434062789036E-3</v>
      </c>
      <c r="AL1056" s="13">
        <f t="shared" si="1315"/>
        <v>1.8698127777419567E-4</v>
      </c>
      <c r="AM1056" s="13">
        <f t="shared" si="1316"/>
        <v>1.2767306482789002E-3</v>
      </c>
      <c r="AN1056" s="13">
        <f t="shared" si="1317"/>
        <v>2.2650370012374976E-3</v>
      </c>
      <c r="AO1056" s="13">
        <f t="shared" si="1318"/>
        <v>2.0091914547093375E-3</v>
      </c>
      <c r="AP1056" s="13">
        <f t="shared" si="1319"/>
        <v>1.1881631659796284E-3</v>
      </c>
      <c r="AQ1056" s="13">
        <f t="shared" si="1320"/>
        <v>5.2697754574922888E-4</v>
      </c>
      <c r="AR1056" s="13">
        <f t="shared" si="1321"/>
        <v>7.0409806368595786E-3</v>
      </c>
      <c r="AS1056" s="13">
        <f t="shared" si="1322"/>
        <v>8.8777394285571628E-3</v>
      </c>
      <c r="AT1056" s="13">
        <f t="shared" si="1323"/>
        <v>5.5968238961463237E-3</v>
      </c>
      <c r="AU1056" s="13">
        <f t="shared" si="1324"/>
        <v>2.3522833319266465E-3</v>
      </c>
      <c r="AV1056" s="13">
        <f t="shared" si="1325"/>
        <v>7.4147904816200593E-4</v>
      </c>
      <c r="AW1056" s="13">
        <f t="shared" si="1326"/>
        <v>1.1618254445096338E-5</v>
      </c>
      <c r="AX1056" s="13">
        <f t="shared" si="1327"/>
        <v>2.6829790243840121E-4</v>
      </c>
      <c r="AY1056" s="13">
        <f t="shared" si="1328"/>
        <v>4.7598503035593668E-4</v>
      </c>
      <c r="AZ1056" s="13">
        <f t="shared" si="1329"/>
        <v>4.2222050016764217E-4</v>
      </c>
      <c r="BA1056" s="13">
        <f t="shared" si="1330"/>
        <v>2.4968593463048659E-4</v>
      </c>
      <c r="BB1056" s="13">
        <f t="shared" si="1331"/>
        <v>1.1074142407973975E-4</v>
      </c>
      <c r="BC1056" s="13">
        <f t="shared" si="1332"/>
        <v>3.9293084010864832E-5</v>
      </c>
      <c r="BD1056" s="13">
        <f t="shared" si="1333"/>
        <v>2.0818906594201577E-3</v>
      </c>
      <c r="BE1056" s="13">
        <f t="shared" si="1334"/>
        <v>2.6249870218820505E-3</v>
      </c>
      <c r="BF1056" s="13">
        <f t="shared" si="1335"/>
        <v>1.6548796244103272E-3</v>
      </c>
      <c r="BG1056" s="13">
        <f t="shared" si="1336"/>
        <v>6.9552764730113808E-4</v>
      </c>
      <c r="BH1056" s="13">
        <f t="shared" si="1337"/>
        <v>2.1924194712922001E-4</v>
      </c>
      <c r="BI1056" s="13">
        <f t="shared" si="1338"/>
        <v>5.5286982845356654E-5</v>
      </c>
      <c r="BJ1056" s="14">
        <f t="shared" si="1339"/>
        <v>0.27202165986758098</v>
      </c>
      <c r="BK1056" s="14">
        <f t="shared" si="1340"/>
        <v>0.23345939678406552</v>
      </c>
      <c r="BL1056" s="14">
        <f t="shared" si="1341"/>
        <v>0.44753240804444733</v>
      </c>
      <c r="BM1056" s="14">
        <f t="shared" si="1342"/>
        <v>0.58188691473846721</v>
      </c>
      <c r="BN1056" s="14">
        <f t="shared" si="1343"/>
        <v>0.41540374204086067</v>
      </c>
    </row>
    <row r="1057" spans="1:66" x14ac:dyDescent="0.25">
      <c r="A1057" t="s">
        <v>99</v>
      </c>
      <c r="B1057" t="s">
        <v>416</v>
      </c>
      <c r="C1057" t="s">
        <v>417</v>
      </c>
      <c r="D1057" s="25" t="s">
        <v>534</v>
      </c>
      <c r="E1057" s="10">
        <f>VLOOKUP(A1057,home!$A$2:$E$405,3,FALSE)</f>
        <v>1.3478000000000001</v>
      </c>
      <c r="F1057" s="10">
        <f>VLOOKUP(B1057,home!$B$2:$E$405,3,FALSE)</f>
        <v>0.7641</v>
      </c>
      <c r="G1057" s="10">
        <f>VLOOKUP(C1057,away!$B$2:$E$405,4,FALSE)</f>
        <v>0.8387</v>
      </c>
      <c r="H1057" s="10">
        <f>VLOOKUP(A1057,away!$A$2:$E$405,3,FALSE)</f>
        <v>1.2736000000000001</v>
      </c>
      <c r="I1057" s="10">
        <f>VLOOKUP(C1057,away!$B$2:$E$405,3,FALSE)</f>
        <v>0.751</v>
      </c>
      <c r="J1057" s="10">
        <f>VLOOKUP(B1057,home!$B$2:$E$405,4,FALSE)</f>
        <v>0.69979999999999998</v>
      </c>
      <c r="K1057" s="12">
        <f t="shared" si="1288"/>
        <v>0.86373853302600012</v>
      </c>
      <c r="L1057" s="12">
        <f t="shared" si="1289"/>
        <v>0.66934022528000003</v>
      </c>
      <c r="M1057" s="13">
        <f t="shared" si="1290"/>
        <v>0.21587003152335832</v>
      </c>
      <c r="N1057" s="13">
        <f t="shared" si="1291"/>
        <v>0.18645526435226192</v>
      </c>
      <c r="O1057" s="13">
        <f t="shared" si="1292"/>
        <v>0.14449049553104537</v>
      </c>
      <c r="P1057" s="13">
        <f t="shared" si="1293"/>
        <v>0.12480200864618494</v>
      </c>
      <c r="Q1057" s="13">
        <f t="shared" si="1294"/>
        <v>8.0524298253298876E-2</v>
      </c>
      <c r="R1057" s="13">
        <f t="shared" si="1295"/>
        <v>4.8356650414784368E-2</v>
      </c>
      <c r="S1057" s="13">
        <f t="shared" si="1296"/>
        <v>1.803810057863111E-2</v>
      </c>
      <c r="T1057" s="13">
        <f t="shared" si="1297"/>
        <v>5.3898151933376978E-2</v>
      </c>
      <c r="U1057" s="13">
        <f t="shared" si="1298"/>
        <v>4.1767502291316969E-2</v>
      </c>
      <c r="V1057" s="13">
        <f t="shared" si="1299"/>
        <v>1.1587173636577108E-3</v>
      </c>
      <c r="W1057" s="13">
        <f t="shared" si="1300"/>
        <v>2.3183979748750829E-2</v>
      </c>
      <c r="X1057" s="13">
        <f t="shared" si="1301"/>
        <v>1.5517970227915836E-2</v>
      </c>
      <c r="Y1057" s="13">
        <f t="shared" si="1302"/>
        <v>5.1934008441207602E-3</v>
      </c>
      <c r="Z1057" s="13">
        <f t="shared" si="1303"/>
        <v>1.0789017094139328E-2</v>
      </c>
      <c r="AA1057" s="13">
        <f t="shared" si="1304"/>
        <v>9.3188897976843408E-3</v>
      </c>
      <c r="AB1057" s="13">
        <f t="shared" si="1305"/>
        <v>4.0245421016414156E-3</v>
      </c>
      <c r="AC1057" s="13">
        <f t="shared" si="1306"/>
        <v>4.1868437404558916E-5</v>
      </c>
      <c r="AD1057" s="13">
        <f t="shared" si="1307"/>
        <v>5.0062241644726327E-3</v>
      </c>
      <c r="AE1057" s="13">
        <f t="shared" si="1308"/>
        <v>3.3508672100502918E-3</v>
      </c>
      <c r="AF1057" s="13">
        <f t="shared" si="1309"/>
        <v>1.1214351066292138E-3</v>
      </c>
      <c r="AG1057" s="13">
        <f t="shared" si="1310"/>
        <v>2.5020720896936635E-4</v>
      </c>
      <c r="AH1057" s="13">
        <f t="shared" si="1311"/>
        <v>1.8053807830852469E-3</v>
      </c>
      <c r="AI1057" s="13">
        <f t="shared" si="1312"/>
        <v>1.5593769491353824E-3</v>
      </c>
      <c r="AJ1057" s="13">
        <f t="shared" si="1313"/>
        <v>6.7344697924037733E-4</v>
      </c>
      <c r="AK1057" s="13">
        <f t="shared" si="1314"/>
        <v>1.9389403530662493E-4</v>
      </c>
      <c r="AL1057" s="13">
        <f t="shared" si="1315"/>
        <v>9.6822426903673598E-7</v>
      </c>
      <c r="AM1057" s="13">
        <f t="shared" si="1316"/>
        <v>8.6481374316418121E-4</v>
      </c>
      <c r="AN1057" s="13">
        <f t="shared" si="1317"/>
        <v>5.7885462567475318E-4</v>
      </c>
      <c r="AO1057" s="13">
        <f t="shared" si="1318"/>
        <v>1.9372534277675469E-4</v>
      </c>
      <c r="AP1057" s="13">
        <f t="shared" si="1319"/>
        <v>4.3222721525546077E-5</v>
      </c>
      <c r="AQ1057" s="13">
        <f t="shared" si="1320"/>
        <v>7.2326765407809274E-6</v>
      </c>
      <c r="AR1057" s="13">
        <f t="shared" si="1321"/>
        <v>2.4168279601329251E-4</v>
      </c>
      <c r="AS1057" s="13">
        <f t="shared" si="1322"/>
        <v>2.087507436861433E-4</v>
      </c>
      <c r="AT1057" s="13">
        <f t="shared" si="1323"/>
        <v>9.0153030559777977E-5</v>
      </c>
      <c r="AU1057" s="13">
        <f t="shared" si="1324"/>
        <v>2.5956215454516932E-5</v>
      </c>
      <c r="AV1057" s="13">
        <f t="shared" si="1325"/>
        <v>5.6048458648978113E-6</v>
      </c>
      <c r="AW1057" s="13">
        <f t="shared" si="1326"/>
        <v>1.5549007884132767E-8</v>
      </c>
      <c r="AX1057" s="13">
        <f t="shared" si="1327"/>
        <v>1.2449549231022562E-4</v>
      </c>
      <c r="AY1057" s="13">
        <f t="shared" si="1328"/>
        <v>8.3329840869270929E-5</v>
      </c>
      <c r="AZ1057" s="13">
        <f t="shared" si="1329"/>
        <v>2.7888007229992177E-5</v>
      </c>
      <c r="BA1057" s="13">
        <f t="shared" si="1330"/>
        <v>6.2221883473110793E-6</v>
      </c>
      <c r="BB1057" s="13">
        <f t="shared" si="1331"/>
        <v>1.0411902375309469E-6</v>
      </c>
      <c r="BC1057" s="13">
        <f t="shared" si="1332"/>
        <v>1.3938210162966022E-7</v>
      </c>
      <c r="BD1057" s="13">
        <f t="shared" si="1333"/>
        <v>2.696133618830624E-5</v>
      </c>
      <c r="BE1057" s="13">
        <f t="shared" si="1334"/>
        <v>2.3287544967708441E-5</v>
      </c>
      <c r="BF1057" s="13">
        <f t="shared" si="1335"/>
        <v>1.005717496409275E-5</v>
      </c>
      <c r="BG1057" s="13">
        <f t="shared" si="1336"/>
        <v>2.8955898499570958E-6</v>
      </c>
      <c r="BH1057" s="13">
        <f t="shared" si="1337"/>
        <v>6.2525813231172933E-7</v>
      </c>
      <c r="BI1057" s="13">
        <f t="shared" si="1338"/>
        <v>1.0801190839310199E-7</v>
      </c>
      <c r="BJ1057" s="14">
        <f t="shared" si="1339"/>
        <v>0.37643276426062466</v>
      </c>
      <c r="BK1057" s="14">
        <f t="shared" si="1340"/>
        <v>0.35999502461437494</v>
      </c>
      <c r="BL1057" s="14">
        <f t="shared" si="1341"/>
        <v>0.25282626143082948</v>
      </c>
      <c r="BM1057" s="14">
        <f t="shared" si="1342"/>
        <v>0.19946100438717335</v>
      </c>
      <c r="BN1057" s="14">
        <f t="shared" si="1343"/>
        <v>0.80049874872093374</v>
      </c>
    </row>
    <row r="1058" spans="1:66" x14ac:dyDescent="0.25">
      <c r="A1058" t="s">
        <v>99</v>
      </c>
      <c r="B1058" t="s">
        <v>435</v>
      </c>
      <c r="C1058" t="s">
        <v>105</v>
      </c>
      <c r="D1058" s="25" t="s">
        <v>534</v>
      </c>
      <c r="E1058" s="10">
        <f>VLOOKUP(A1058,home!$A$2:$E$405,3,FALSE)</f>
        <v>1.3478000000000001</v>
      </c>
      <c r="F1058" s="10">
        <f>VLOOKUP(B1058,home!$B$2:$E$405,3,FALSE)</f>
        <v>0.59050000000000002</v>
      </c>
      <c r="G1058" s="10">
        <f>VLOOKUP(C1058,away!$B$2:$E$405,4,FALSE)</f>
        <v>0.6129</v>
      </c>
      <c r="H1058" s="10">
        <f>VLOOKUP(A1058,away!$A$2:$E$405,3,FALSE)</f>
        <v>1.2736000000000001</v>
      </c>
      <c r="I1058" s="10">
        <f>VLOOKUP(C1058,away!$B$2:$E$405,3,FALSE)</f>
        <v>1.1607000000000001</v>
      </c>
      <c r="J1058" s="10">
        <f>VLOOKUP(B1058,home!$B$2:$E$405,4,FALSE)</f>
        <v>1.1526000000000001</v>
      </c>
      <c r="K1058" s="12">
        <f t="shared" si="1288"/>
        <v>0.48779233911000003</v>
      </c>
      <c r="L1058" s="12">
        <f t="shared" si="1289"/>
        <v>1.7038511435520003</v>
      </c>
      <c r="M1058" s="13">
        <f t="shared" si="1290"/>
        <v>0.11173296644416328</v>
      </c>
      <c r="N1058" s="13">
        <f t="shared" si="1291"/>
        <v>5.4502485057497552E-2</v>
      </c>
      <c r="O1058" s="13">
        <f t="shared" si="1292"/>
        <v>0.19037634264834485</v>
      </c>
      <c r="P1058" s="13">
        <f t="shared" si="1293"/>
        <v>9.2864121491642998E-2</v>
      </c>
      <c r="Q1058" s="13">
        <f t="shared" si="1294"/>
        <v>1.3292947336752275E-2</v>
      </c>
      <c r="R1058" s="13">
        <f t="shared" si="1295"/>
        <v>0.16218647456331498</v>
      </c>
      <c r="S1058" s="13">
        <f t="shared" si="1296"/>
        <v>1.9295435659815337E-2</v>
      </c>
      <c r="T1058" s="13">
        <f t="shared" si="1297"/>
        <v>2.2649203520901877E-2</v>
      </c>
      <c r="U1058" s="13">
        <f t="shared" si="1298"/>
        <v>7.9113319799243936E-2</v>
      </c>
      <c r="V1058" s="13">
        <f t="shared" si="1299"/>
        <v>1.7818810313474009E-3</v>
      </c>
      <c r="W1058" s="13">
        <f t="shared" si="1300"/>
        <v>2.1613992916868128E-3</v>
      </c>
      <c r="X1058" s="13">
        <f t="shared" si="1301"/>
        <v>3.6827026548130587E-3</v>
      </c>
      <c r="Y1058" s="13">
        <f t="shared" si="1302"/>
        <v>3.1373885648826099E-3</v>
      </c>
      <c r="Z1058" s="13">
        <f t="shared" si="1303"/>
        <v>9.2113870051123856E-2</v>
      </c>
      <c r="AA1058" s="13">
        <f t="shared" si="1304"/>
        <v>4.4932440136712284E-2</v>
      </c>
      <c r="AB1058" s="13">
        <f t="shared" si="1305"/>
        <v>1.0958850038103466E-2</v>
      </c>
      <c r="AC1058" s="13">
        <f t="shared" si="1306"/>
        <v>9.256042657148077E-5</v>
      </c>
      <c r="AD1058" s="13">
        <f t="shared" si="1307"/>
        <v>2.6357850406065188E-4</v>
      </c>
      <c r="AE1058" s="13">
        <f t="shared" si="1308"/>
        <v>4.4909853555946721E-4</v>
      </c>
      <c r="AF1058" s="13">
        <f t="shared" si="1309"/>
        <v>3.8259852669026356E-4</v>
      </c>
      <c r="AG1058" s="13">
        <f t="shared" si="1310"/>
        <v>2.1729697907417198E-4</v>
      </c>
      <c r="AH1058" s="13">
        <f t="shared" si="1311"/>
        <v>3.9237080705901942E-2</v>
      </c>
      <c r="AI1058" s="13">
        <f t="shared" si="1312"/>
        <v>1.9139547377379759E-2</v>
      </c>
      <c r="AJ1058" s="13">
        <f t="shared" si="1313"/>
        <v>4.6680622923593691E-3</v>
      </c>
      <c r="AK1058" s="13">
        <f t="shared" si="1314"/>
        <v>7.5901500823372179E-4</v>
      </c>
      <c r="AL1058" s="13">
        <f t="shared" si="1315"/>
        <v>3.0771733614529142E-6</v>
      </c>
      <c r="AM1058" s="13">
        <f t="shared" si="1316"/>
        <v>2.5714315006972006E-5</v>
      </c>
      <c r="AN1058" s="13">
        <f t="shared" si="1317"/>
        <v>4.3813365030285609E-5</v>
      </c>
      <c r="AO1058" s="13">
        <f t="shared" si="1318"/>
        <v>3.7325726054856691E-5</v>
      </c>
      <c r="AP1058" s="13">
        <f t="shared" si="1319"/>
        <v>2.1199160340825417E-5</v>
      </c>
      <c r="AQ1058" s="13">
        <f t="shared" si="1320"/>
        <v>9.0300533972644017E-6</v>
      </c>
      <c r="AR1058" s="13">
        <f t="shared" si="1321"/>
        <v>1.3370828966078625E-2</v>
      </c>
      <c r="AS1058" s="13">
        <f t="shared" si="1322"/>
        <v>6.5221879372032356E-3</v>
      </c>
      <c r="AT1058" s="13">
        <f t="shared" si="1323"/>
        <v>1.590736655001696E-3</v>
      </c>
      <c r="AU1058" s="13">
        <f t="shared" si="1324"/>
        <v>2.5864971795043148E-4</v>
      </c>
      <c r="AV1058" s="13">
        <f t="shared" si="1325"/>
        <v>3.1541837732295685E-5</v>
      </c>
      <c r="AW1058" s="13">
        <f t="shared" si="1326"/>
        <v>7.1042148770443251E-8</v>
      </c>
      <c r="AX1058" s="13">
        <f t="shared" si="1327"/>
        <v>2.0905409776437086E-6</v>
      </c>
      <c r="AY1058" s="13">
        <f t="shared" si="1328"/>
        <v>3.5619706354005494E-6</v>
      </c>
      <c r="AZ1058" s="13">
        <f t="shared" si="1329"/>
        <v>3.0345338702129371E-6</v>
      </c>
      <c r="BA1058" s="13">
        <f t="shared" si="1330"/>
        <v>1.7234646683031961E-6</v>
      </c>
      <c r="BB1058" s="13">
        <f t="shared" si="1331"/>
        <v>7.3413181148996756E-7</v>
      </c>
      <c r="BC1058" s="13">
        <f t="shared" si="1332"/>
        <v>2.5017026530501644E-7</v>
      </c>
      <c r="BD1058" s="13">
        <f t="shared" si="1333"/>
        <v>3.7969837040152119E-3</v>
      </c>
      <c r="BE1058" s="13">
        <f t="shared" si="1334"/>
        <v>1.8521395625441322E-3</v>
      </c>
      <c r="BF1058" s="13">
        <f t="shared" si="1335"/>
        <v>4.5172974478578713E-4</v>
      </c>
      <c r="BG1058" s="13">
        <f t="shared" si="1336"/>
        <v>7.3450102951540816E-5</v>
      </c>
      <c r="BH1058" s="13">
        <f t="shared" si="1337"/>
        <v>8.957099381650603E-6</v>
      </c>
      <c r="BI1058" s="13">
        <f t="shared" si="1338"/>
        <v>8.7384089180321657E-7</v>
      </c>
      <c r="BJ1058" s="14">
        <f t="shared" si="1339"/>
        <v>0.10088717640397731</v>
      </c>
      <c r="BK1058" s="14">
        <f t="shared" si="1340"/>
        <v>0.22577360419753736</v>
      </c>
      <c r="BL1058" s="14">
        <f t="shared" si="1341"/>
        <v>0.57932921173813079</v>
      </c>
      <c r="BM1058" s="14">
        <f t="shared" si="1342"/>
        <v>0.37314503392056675</v>
      </c>
      <c r="BN1058" s="14">
        <f t="shared" si="1343"/>
        <v>0.62495533754171595</v>
      </c>
    </row>
    <row r="1059" spans="1:66" x14ac:dyDescent="0.25">
      <c r="A1059" t="s">
        <v>122</v>
      </c>
      <c r="B1059" t="s">
        <v>112</v>
      </c>
      <c r="C1059" t="s">
        <v>120</v>
      </c>
      <c r="D1059" s="25" t="s">
        <v>534</v>
      </c>
      <c r="E1059" s="10">
        <f>VLOOKUP(A1059,home!$A$2:$E$405,3,FALSE)</f>
        <v>1.2608999999999999</v>
      </c>
      <c r="F1059" s="10">
        <f>VLOOKUP(B1059,home!$B$2:$E$405,3,FALSE)</f>
        <v>0.6452</v>
      </c>
      <c r="G1059" s="10">
        <f>VLOOKUP(C1059,away!$B$2:$E$405,4,FALSE)</f>
        <v>1.6452</v>
      </c>
      <c r="H1059" s="10">
        <f>VLOOKUP(A1059,away!$A$2:$E$405,3,FALSE)</f>
        <v>1.0995999999999999</v>
      </c>
      <c r="I1059" s="10">
        <f>VLOOKUP(C1059,away!$B$2:$E$405,3,FALSE)</f>
        <v>1.0241</v>
      </c>
      <c r="J1059" s="10">
        <f>VLOOKUP(B1059,home!$B$2:$E$405,4,FALSE)</f>
        <v>0.88759999999999994</v>
      </c>
      <c r="K1059" s="12">
        <f t="shared" si="1288"/>
        <v>1.3384239651359999</v>
      </c>
      <c r="L1059" s="12">
        <f t="shared" si="1289"/>
        <v>0.99952667953599983</v>
      </c>
      <c r="M1059" s="13">
        <f t="shared" si="1290"/>
        <v>9.6525250208552585E-2</v>
      </c>
      <c r="N1059" s="13">
        <f t="shared" si="1291"/>
        <v>0.12919170811987546</v>
      </c>
      <c r="O1059" s="13">
        <f t="shared" si="1292"/>
        <v>9.6479562832336135E-2</v>
      </c>
      <c r="P1059" s="13">
        <f t="shared" si="1293"/>
        <v>0.12913055904064316</v>
      </c>
      <c r="Q1059" s="13">
        <f t="shared" si="1294"/>
        <v>8.6456639122248255E-2</v>
      </c>
      <c r="R1059" s="13">
        <f t="shared" si="1295"/>
        <v>4.82169485404449E-2</v>
      </c>
      <c r="S1059" s="13">
        <f t="shared" si="1296"/>
        <v>4.3187407549117082E-2</v>
      </c>
      <c r="T1059" s="13">
        <f t="shared" si="1297"/>
        <v>8.6415717425703004E-2</v>
      </c>
      <c r="U1059" s="13">
        <f t="shared" si="1298"/>
        <v>6.4534719452260719E-2</v>
      </c>
      <c r="V1059" s="13">
        <f t="shared" si="1299"/>
        <v>6.4195224315621597E-3</v>
      </c>
      <c r="W1059" s="13">
        <f t="shared" si="1300"/>
        <v>3.8571879248777224E-2</v>
      </c>
      <c r="X1059" s="13">
        <f t="shared" si="1301"/>
        <v>3.8553622388993833E-2</v>
      </c>
      <c r="Y1059" s="13">
        <f t="shared" si="1302"/>
        <v>1.9267687085277891E-2</v>
      </c>
      <c r="Z1059" s="13">
        <f t="shared" si="1303"/>
        <v>1.6064708823996358E-2</v>
      </c>
      <c r="AA1059" s="13">
        <f t="shared" si="1304"/>
        <v>2.1501391282968491E-2</v>
      </c>
      <c r="AB1059" s="13">
        <f t="shared" si="1305"/>
        <v>1.4388988688445658E-2</v>
      </c>
      <c r="AC1059" s="13">
        <f t="shared" si="1306"/>
        <v>5.3674849234431297E-4</v>
      </c>
      <c r="AD1059" s="13">
        <f t="shared" si="1307"/>
        <v>1.2906381891723854E-2</v>
      </c>
      <c r="AE1059" s="13">
        <f t="shared" si="1308"/>
        <v>1.2900273037058299E-2</v>
      </c>
      <c r="AF1059" s="13">
        <f t="shared" si="1309"/>
        <v>6.4470835369193347E-3</v>
      </c>
      <c r="AG1059" s="13">
        <f t="shared" si="1310"/>
        <v>2.1480106667827311E-3</v>
      </c>
      <c r="AH1059" s="13">
        <f t="shared" si="1311"/>
        <v>4.014276267140438E-3</v>
      </c>
      <c r="AI1059" s="13">
        <f t="shared" si="1312"/>
        <v>5.3728035586174455E-3</v>
      </c>
      <c r="AJ1059" s="13">
        <f t="shared" si="1313"/>
        <v>3.5955445214107865E-3</v>
      </c>
      <c r="AK1059" s="13">
        <f t="shared" si="1314"/>
        <v>1.6041209850565482E-3</v>
      </c>
      <c r="AL1059" s="13">
        <f t="shared" si="1315"/>
        <v>2.8722280535255135E-5</v>
      </c>
      <c r="AM1059" s="13">
        <f t="shared" si="1316"/>
        <v>3.4548421654161023E-3</v>
      </c>
      <c r="AN1059" s="13">
        <f t="shared" si="1317"/>
        <v>3.4532069179193199E-3</v>
      </c>
      <c r="AO1059" s="13">
        <f t="shared" si="1318"/>
        <v>1.7257862222093208E-3</v>
      </c>
      <c r="AP1059" s="13">
        <f t="shared" si="1319"/>
        <v>5.7498979075795329E-4</v>
      </c>
      <c r="AQ1059" s="13">
        <f t="shared" si="1320"/>
        <v>1.4367940908084905E-4</v>
      </c>
      <c r="AR1059" s="13">
        <f t="shared" si="1321"/>
        <v>8.0247524560701018E-4</v>
      </c>
      <c r="AS1059" s="13">
        <f t="shared" si="1322"/>
        <v>1.07405210014882E-3</v>
      </c>
      <c r="AT1059" s="13">
        <f t="shared" si="1323"/>
        <v>7.1876853532191597E-4</v>
      </c>
      <c r="AU1059" s="13">
        <f t="shared" si="1324"/>
        <v>3.206723443535178E-4</v>
      </c>
      <c r="AV1059" s="13">
        <f t="shared" si="1325"/>
        <v>1.0729888765977305E-4</v>
      </c>
      <c r="AW1059" s="13">
        <f t="shared" si="1326"/>
        <v>1.0673442482741769E-6</v>
      </c>
      <c r="AX1059" s="13">
        <f t="shared" si="1327"/>
        <v>7.7067392499254386E-4</v>
      </c>
      <c r="AY1059" s="13">
        <f t="shared" si="1328"/>
        <v>7.703091492527735E-4</v>
      </c>
      <c r="AZ1059" s="13">
        <f t="shared" si="1329"/>
        <v>3.849722730844128E-4</v>
      </c>
      <c r="BA1059" s="13">
        <f t="shared" si="1330"/>
        <v>1.2826335260982978E-4</v>
      </c>
      <c r="BB1059" s="13">
        <f t="shared" si="1331"/>
        <v>3.2050660735064562E-5</v>
      </c>
      <c r="BC1059" s="13">
        <f t="shared" si="1332"/>
        <v>6.4070981002907876E-6</v>
      </c>
      <c r="BD1059" s="13">
        <f t="shared" si="1333"/>
        <v>1.3368256960856844E-4</v>
      </c>
      <c r="BE1059" s="13">
        <f t="shared" si="1334"/>
        <v>1.7892395488506947E-4</v>
      </c>
      <c r="BF1059" s="13">
        <f t="shared" si="1335"/>
        <v>1.1973805457754475E-4</v>
      </c>
      <c r="BG1059" s="13">
        <f t="shared" si="1336"/>
        <v>5.3420093928449383E-5</v>
      </c>
      <c r="BH1059" s="13">
        <f t="shared" si="1337"/>
        <v>1.7874683483413199E-5</v>
      </c>
      <c r="BI1059" s="13">
        <f t="shared" si="1338"/>
        <v>4.7847809486841725E-6</v>
      </c>
      <c r="BJ1059" s="14">
        <f t="shared" si="1339"/>
        <v>0.44430418348751838</v>
      </c>
      <c r="BK1059" s="14">
        <f t="shared" si="1340"/>
        <v>0.27659851915200734</v>
      </c>
      <c r="BL1059" s="14">
        <f t="shared" si="1341"/>
        <v>0.26324004737920381</v>
      </c>
      <c r="BM1059" s="14">
        <f t="shared" si="1342"/>
        <v>0.41343754917362086</v>
      </c>
      <c r="BN1059" s="14">
        <f t="shared" si="1343"/>
        <v>0.58600066786410043</v>
      </c>
    </row>
    <row r="1060" spans="1:66" s="10" customFormat="1" x14ac:dyDescent="0.25">
      <c r="A1060" t="s">
        <v>122</v>
      </c>
      <c r="B1060" t="s">
        <v>127</v>
      </c>
      <c r="C1060" t="s">
        <v>123</v>
      </c>
      <c r="D1060" s="25" t="s">
        <v>534</v>
      </c>
      <c r="E1060" s="10">
        <f>VLOOKUP(A1060,home!$A$2:$E$405,3,FALSE)</f>
        <v>1.2608999999999999</v>
      </c>
      <c r="F1060" s="10">
        <f>VLOOKUP(B1060,home!$B$2:$E$405,3,FALSE)</f>
        <v>0.75860000000000005</v>
      </c>
      <c r="G1060" s="10">
        <f>VLOOKUP(C1060,away!$B$2:$E$405,4,FALSE)</f>
        <v>0.93100000000000005</v>
      </c>
      <c r="H1060" s="10">
        <f>VLOOKUP(A1060,away!$A$2:$E$405,3,FALSE)</f>
        <v>1.0995999999999999</v>
      </c>
      <c r="I1060" s="10">
        <f>VLOOKUP(C1060,away!$B$2:$E$405,3,FALSE)</f>
        <v>0.83030000000000004</v>
      </c>
      <c r="J1060" s="10">
        <f>VLOOKUP(B1060,home!$B$2:$E$405,4,FALSE)</f>
        <v>0.75129999999999997</v>
      </c>
      <c r="K1060" s="12">
        <f t="shared" si="1288"/>
        <v>0.89051894694000011</v>
      </c>
      <c r="L1060" s="12">
        <f t="shared" si="1289"/>
        <v>0.68593530724399987</v>
      </c>
      <c r="M1060" s="13">
        <f t="shared" si="1290"/>
        <v>0.20670672987097802</v>
      </c>
      <c r="N1060" s="13">
        <f t="shared" si="1291"/>
        <v>0.18407625941011443</v>
      </c>
      <c r="O1060" s="13">
        <f t="shared" si="1292"/>
        <v>0.1417874442634518</v>
      </c>
      <c r="P1060" s="13">
        <f t="shared" si="1293"/>
        <v>0.12626440555480306</v>
      </c>
      <c r="Q1060" s="13">
        <f t="shared" si="1294"/>
        <v>8.1961698343274672E-2</v>
      </c>
      <c r="R1060" s="13">
        <f t="shared" si="1295"/>
        <v>4.8628507072096157E-2</v>
      </c>
      <c r="S1060" s="13">
        <f t="shared" si="1296"/>
        <v>1.9281786471174494E-2</v>
      </c>
      <c r="T1060" s="13">
        <f t="shared" si="1297"/>
        <v>5.6220422735334147E-2</v>
      </c>
      <c r="U1060" s="13">
        <f t="shared" si="1298"/>
        <v>4.3304606909107424E-2</v>
      </c>
      <c r="V1060" s="13">
        <f t="shared" si="1299"/>
        <v>1.3086728173007448E-3</v>
      </c>
      <c r="W1060" s="13">
        <f t="shared" si="1300"/>
        <v>2.4329481766022305E-2</v>
      </c>
      <c r="X1060" s="13">
        <f t="shared" si="1301"/>
        <v>1.6688450550263804E-2</v>
      </c>
      <c r="Y1060" s="13">
        <f t="shared" si="1302"/>
        <v>5.7235987278107499E-3</v>
      </c>
      <c r="Z1060" s="13">
        <f t="shared" si="1303"/>
        <v>1.1118669979771767E-2</v>
      </c>
      <c r="AA1060" s="13">
        <f t="shared" si="1304"/>
        <v>9.9013862817597473E-3</v>
      </c>
      <c r="AB1060" s="13">
        <f t="shared" si="1305"/>
        <v>4.4086860424394254E-3</v>
      </c>
      <c r="AC1060" s="13">
        <f t="shared" si="1306"/>
        <v>4.9961724590844971E-5</v>
      </c>
      <c r="AD1060" s="13">
        <f t="shared" si="1307"/>
        <v>5.4164661204685284E-3</v>
      </c>
      <c r="AE1060" s="13">
        <f t="shared" si="1308"/>
        <v>3.715345352520296E-3</v>
      </c>
      <c r="AF1060" s="13">
        <f t="shared" si="1309"/>
        <v>1.2742432779492881E-3</v>
      </c>
      <c r="AG1060" s="13">
        <f t="shared" si="1310"/>
        <v>2.9134948478791553E-4</v>
      </c>
      <c r="AH1060" s="13">
        <f t="shared" si="1311"/>
        <v>1.9066720771798459E-3</v>
      </c>
      <c r="AI1060" s="13">
        <f t="shared" si="1312"/>
        <v>1.6979276103300991E-3</v>
      </c>
      <c r="AJ1060" s="13">
        <f t="shared" si="1313"/>
        <v>7.560183537657552E-4</v>
      </c>
      <c r="AK1060" s="13">
        <f t="shared" si="1314"/>
        <v>2.2441622275426427E-4</v>
      </c>
      <c r="AL1060" s="13">
        <f t="shared" si="1315"/>
        <v>1.2207415713834558E-6</v>
      </c>
      <c r="AM1060" s="13">
        <f t="shared" si="1316"/>
        <v>9.6469314114716479E-4</v>
      </c>
      <c r="AN1060" s="13">
        <f t="shared" si="1317"/>
        <v>6.6171708616895981E-4</v>
      </c>
      <c r="AO1060" s="13">
        <f t="shared" si="1318"/>
        <v>2.269475564049549E-4</v>
      </c>
      <c r="AP1060" s="13">
        <f t="shared" si="1319"/>
        <v>5.1890447276969246E-5</v>
      </c>
      <c r="AQ1060" s="13">
        <f t="shared" si="1320"/>
        <v>8.8983724739891166E-6</v>
      </c>
      <c r="AR1060" s="13">
        <f t="shared" si="1321"/>
        <v>2.6157073941478274E-4</v>
      </c>
      <c r="AS1060" s="13">
        <f t="shared" si="1322"/>
        <v>2.329336994139695E-4</v>
      </c>
      <c r="AT1060" s="13">
        <f t="shared" si="1323"/>
        <v>1.0371593635448329E-4</v>
      </c>
      <c r="AU1060" s="13">
        <f t="shared" si="1324"/>
        <v>3.0787002141096852E-5</v>
      </c>
      <c r="AV1060" s="13">
        <f t="shared" si="1325"/>
        <v>6.8541021815322725E-6</v>
      </c>
      <c r="AW1060" s="13">
        <f t="shared" si="1326"/>
        <v>2.0713217027462669E-8</v>
      </c>
      <c r="AX1060" s="13">
        <f t="shared" si="1327"/>
        <v>1.4317958669576896E-4</v>
      </c>
      <c r="AY1060" s="13">
        <f t="shared" si="1328"/>
        <v>9.8211933791231187E-5</v>
      </c>
      <c r="AZ1060" s="13">
        <f t="shared" si="1329"/>
        <v>3.368351649005777E-5</v>
      </c>
      <c r="BA1060" s="13">
        <f t="shared" si="1330"/>
        <v>7.7015710775553716E-6</v>
      </c>
      <c r="BB1060" s="13">
        <f t="shared" si="1331"/>
        <v>1.3206948808361115E-6</v>
      </c>
      <c r="BC1060" s="13">
        <f t="shared" si="1332"/>
        <v>1.8118224977237927E-7</v>
      </c>
      <c r="BD1060" s="13">
        <f t="shared" si="1333"/>
        <v>2.9903434251086514E-5</v>
      </c>
      <c r="BE1060" s="13">
        <f t="shared" si="1334"/>
        <v>2.6629574779167094E-5</v>
      </c>
      <c r="BF1060" s="13">
        <f t="shared" si="1335"/>
        <v>1.1857070444901931E-5</v>
      </c>
      <c r="BG1060" s="13">
        <f t="shared" si="1336"/>
        <v>3.5196486287958221E-6</v>
      </c>
      <c r="BH1060" s="13">
        <f t="shared" si="1337"/>
        <v>7.8357844762851757E-7</v>
      </c>
      <c r="BI1060" s="13">
        <f t="shared" si="1338"/>
        <v>1.3955829080540557E-7</v>
      </c>
      <c r="BJ1060" s="14">
        <f t="shared" si="1339"/>
        <v>0.3818957408572034</v>
      </c>
      <c r="BK1060" s="14">
        <f t="shared" si="1340"/>
        <v>0.35371098911420973</v>
      </c>
      <c r="BL1060" s="14">
        <f t="shared" si="1341"/>
        <v>0.25332435917723273</v>
      </c>
      <c r="BM1060" s="14">
        <f t="shared" si="1342"/>
        <v>0.21052652339312539</v>
      </c>
      <c r="BN1060" s="14">
        <f t="shared" si="1343"/>
        <v>0.78942504451471818</v>
      </c>
    </row>
    <row r="1061" spans="1:66" x14ac:dyDescent="0.25">
      <c r="A1061" t="s">
        <v>122</v>
      </c>
      <c r="B1061" t="s">
        <v>104</v>
      </c>
      <c r="C1061" t="s">
        <v>137</v>
      </c>
      <c r="D1061" s="25" t="s">
        <v>534</v>
      </c>
      <c r="E1061" s="10">
        <f>VLOOKUP(A1061,home!$A$2:$E$405,3,FALSE)</f>
        <v>1.2608999999999999</v>
      </c>
      <c r="F1061" s="10">
        <f>VLOOKUP(B1061,home!$B$2:$E$405,3,FALSE)</f>
        <v>0.7419</v>
      </c>
      <c r="G1061" s="10">
        <f>VLOOKUP(C1061,away!$B$2:$E$405,4,FALSE)</f>
        <v>1.0345</v>
      </c>
      <c r="H1061" s="10">
        <f>VLOOKUP(A1061,away!$A$2:$E$405,3,FALSE)</f>
        <v>1.0995999999999999</v>
      </c>
      <c r="I1061" s="10">
        <f>VLOOKUP(C1061,away!$B$2:$E$405,3,FALSE)</f>
        <v>0.83030000000000004</v>
      </c>
      <c r="J1061" s="10">
        <f>VLOOKUP(B1061,home!$B$2:$E$405,4,FALSE)</f>
        <v>1.0924</v>
      </c>
      <c r="K1061" s="12">
        <f t="shared" si="1288"/>
        <v>0.96773513899499986</v>
      </c>
      <c r="L1061" s="12">
        <f t="shared" si="1289"/>
        <v>0.99735888411199991</v>
      </c>
      <c r="M1061" s="13">
        <f t="shared" si="1290"/>
        <v>0.14014270934338521</v>
      </c>
      <c r="N1061" s="13">
        <f t="shared" si="1291"/>
        <v>0.13562102430555675</v>
      </c>
      <c r="O1061" s="13">
        <f t="shared" si="1292"/>
        <v>0.139772576207151</v>
      </c>
      <c r="P1061" s="13">
        <f t="shared" si="1293"/>
        <v>0.1352628334635165</v>
      </c>
      <c r="Q1061" s="13">
        <f t="shared" si="1294"/>
        <v>6.5622615403491097E-2</v>
      </c>
      <c r="R1061" s="13">
        <f t="shared" si="1295"/>
        <v>6.9701710317711801E-2</v>
      </c>
      <c r="S1061" s="13">
        <f t="shared" si="1296"/>
        <v>3.2638219644642856E-2</v>
      </c>
      <c r="T1061" s="13">
        <f t="shared" si="1297"/>
        <v>6.5449298471336806E-2</v>
      </c>
      <c r="U1061" s="13">
        <f t="shared" si="1298"/>
        <v>6.7452794322500051E-2</v>
      </c>
      <c r="V1061" s="13">
        <f t="shared" si="1299"/>
        <v>3.5001924419468182E-3</v>
      </c>
      <c r="W1061" s="13">
        <f t="shared" si="1300"/>
        <v>2.1168436946237629E-2</v>
      </c>
      <c r="X1061" s="13">
        <f t="shared" si="1301"/>
        <v>2.1112528651094788E-2</v>
      </c>
      <c r="Y1061" s="13">
        <f t="shared" si="1302"/>
        <v>1.0528384008119262E-2</v>
      </c>
      <c r="Z1061" s="13">
        <f t="shared" si="1303"/>
        <v>2.317254000772364E-2</v>
      </c>
      <c r="AA1061" s="13">
        <f t="shared" si="1304"/>
        <v>2.2424881225241632E-2</v>
      </c>
      <c r="AB1061" s="13">
        <f t="shared" si="1305"/>
        <v>1.0850672774727784E-2</v>
      </c>
      <c r="AC1061" s="13">
        <f t="shared" si="1306"/>
        <v>2.1114456719848368E-4</v>
      </c>
      <c r="AD1061" s="13">
        <f t="shared" si="1307"/>
        <v>5.1213600676185394E-3</v>
      </c>
      <c r="AE1061" s="13">
        <f t="shared" si="1308"/>
        <v>5.1078339621757826E-3</v>
      </c>
      <c r="AF1061" s="13">
        <f t="shared" si="1309"/>
        <v>2.5471717903725066E-3</v>
      </c>
      <c r="AG1061" s="13">
        <f t="shared" si="1310"/>
        <v>8.4681480482916283E-4</v>
      </c>
      <c r="AH1061" s="13">
        <f t="shared" si="1311"/>
        <v>5.7778346610359802E-3</v>
      </c>
      <c r="AI1061" s="13">
        <f t="shared" si="1312"/>
        <v>5.5914136287877822E-3</v>
      </c>
      <c r="AJ1061" s="13">
        <f t="shared" si="1313"/>
        <v>2.70550372261674E-3</v>
      </c>
      <c r="AK1061" s="13">
        <f t="shared" si="1314"/>
        <v>8.7273700701933352E-4</v>
      </c>
      <c r="AL1061" s="13">
        <f t="shared" si="1315"/>
        <v>8.1516941019644494E-6</v>
      </c>
      <c r="AM1061" s="13">
        <f t="shared" si="1316"/>
        <v>9.9122401937605433E-4</v>
      </c>
      <c r="AN1061" s="13">
        <f t="shared" si="1317"/>
        <v>9.8860608186991271E-4</v>
      </c>
      <c r="AO1061" s="13">
        <f t="shared" si="1318"/>
        <v>4.9299752932005633E-4</v>
      </c>
      <c r="AP1061" s="13">
        <f t="shared" si="1319"/>
        <v>1.6389848857087481E-4</v>
      </c>
      <c r="AQ1061" s="13">
        <f t="shared" si="1320"/>
        <v>4.086640341717276E-5</v>
      </c>
      <c r="AR1061" s="13">
        <f t="shared" si="1321"/>
        <v>1.1525149460228962E-3</v>
      </c>
      <c r="AS1061" s="13">
        <f t="shared" si="1322"/>
        <v>1.1153292114832822E-3</v>
      </c>
      <c r="AT1061" s="13">
        <f t="shared" si="1323"/>
        <v>5.3967163474997874E-4</v>
      </c>
      <c r="AU1061" s="13">
        <f t="shared" si="1324"/>
        <v>1.7408640148880984E-4</v>
      </c>
      <c r="AV1061" s="13">
        <f t="shared" si="1325"/>
        <v>4.2117381985478178E-5</v>
      </c>
      <c r="AW1061" s="13">
        <f t="shared" si="1326"/>
        <v>2.1855127512631982E-7</v>
      </c>
      <c r="AX1061" s="13">
        <f t="shared" si="1327"/>
        <v>1.5987371902767797E-4</v>
      </c>
      <c r="AY1061" s="13">
        <f t="shared" si="1328"/>
        <v>1.5945147400828029E-4</v>
      </c>
      <c r="AZ1061" s="13">
        <f t="shared" si="1329"/>
        <v>7.9515172093455995E-5</v>
      </c>
      <c r="BA1061" s="13">
        <f t="shared" si="1330"/>
        <v>2.6435054436367638E-5</v>
      </c>
      <c r="BB1061" s="13">
        <f t="shared" si="1331"/>
        <v>6.5913090985238988E-6</v>
      </c>
      <c r="BC1061" s="13">
        <f t="shared" si="1332"/>
        <v>1.3147801374682137E-6</v>
      </c>
      <c r="BD1061" s="13">
        <f t="shared" si="1333"/>
        <v>1.9157850341463284E-4</v>
      </c>
      <c r="BE1061" s="13">
        <f t="shared" si="1334"/>
        <v>1.8539724963041377E-4</v>
      </c>
      <c r="BF1061" s="13">
        <f t="shared" si="1335"/>
        <v>8.9707716570189565E-5</v>
      </c>
      <c r="BG1061" s="13">
        <f t="shared" si="1336"/>
        <v>2.8937769854658817E-5</v>
      </c>
      <c r="BH1061" s="13">
        <f t="shared" si="1337"/>
        <v>7.0010241831258908E-6</v>
      </c>
      <c r="BI1061" s="13">
        <f t="shared" si="1338"/>
        <v>1.3550274221929385E-6</v>
      </c>
      <c r="BJ1061" s="14">
        <f t="shared" si="1339"/>
        <v>0.3362362424421883</v>
      </c>
      <c r="BK1061" s="14">
        <f t="shared" si="1340"/>
        <v>0.31192270262880012</v>
      </c>
      <c r="BL1061" s="14">
        <f t="shared" si="1341"/>
        <v>0.32867782073359769</v>
      </c>
      <c r="BM1061" s="14">
        <f t="shared" si="1342"/>
        <v>0.31372660384876427</v>
      </c>
      <c r="BN1061" s="14">
        <f t="shared" si="1343"/>
        <v>0.68612346904081234</v>
      </c>
    </row>
    <row r="1062" spans="1:66" x14ac:dyDescent="0.25">
      <c r="A1062" t="s">
        <v>122</v>
      </c>
      <c r="B1062" t="s">
        <v>362</v>
      </c>
      <c r="C1062" t="s">
        <v>124</v>
      </c>
      <c r="D1062" s="25" t="s">
        <v>534</v>
      </c>
      <c r="E1062" s="10">
        <f>VLOOKUP(A1062,home!$A$2:$E$405,3,FALSE)</f>
        <v>1.2608999999999999</v>
      </c>
      <c r="F1062" s="10">
        <f>VLOOKUP(B1062,home!$B$2:$E$405,3,FALSE)</f>
        <v>1.3103</v>
      </c>
      <c r="G1062" s="10">
        <f>VLOOKUP(C1062,away!$B$2:$E$405,4,FALSE)</f>
        <v>1.2413000000000001</v>
      </c>
      <c r="H1062" s="10">
        <f>VLOOKUP(A1062,away!$A$2:$E$405,3,FALSE)</f>
        <v>1.0995999999999999</v>
      </c>
      <c r="I1062" s="10">
        <f>VLOOKUP(C1062,away!$B$2:$E$405,3,FALSE)</f>
        <v>0.75129999999999997</v>
      </c>
      <c r="J1062" s="10">
        <f>VLOOKUP(B1062,home!$B$2:$E$405,4,FALSE)</f>
        <v>0.98850000000000005</v>
      </c>
      <c r="K1062" s="12">
        <f t="shared" si="1288"/>
        <v>2.0508228192510001</v>
      </c>
      <c r="L1062" s="12">
        <f t="shared" si="1289"/>
        <v>0.81662899097999986</v>
      </c>
      <c r="M1062" s="13">
        <f t="shared" si="1290"/>
        <v>5.6843590441678825E-2</v>
      </c>
      <c r="N1062" s="13">
        <f t="shared" si="1291"/>
        <v>0.11657613240595298</v>
      </c>
      <c r="O1062" s="13">
        <f t="shared" si="1292"/>
        <v>4.642012390606854E-2</v>
      </c>
      <c r="P1062" s="13">
        <f t="shared" si="1293"/>
        <v>9.5199449379024234E-2</v>
      </c>
      <c r="Q1062" s="13">
        <f t="shared" si="1294"/>
        <v>0.1195384962590772</v>
      </c>
      <c r="R1062" s="13">
        <f t="shared" si="1295"/>
        <v>1.8954009473289662E-2</v>
      </c>
      <c r="S1062" s="13">
        <f t="shared" si="1296"/>
        <v>3.9859090055931259E-2</v>
      </c>
      <c r="T1062" s="13">
        <f t="shared" si="1297"/>
        <v>9.7618601583316686E-2</v>
      </c>
      <c r="U1062" s="13">
        <f t="shared" si="1298"/>
        <v>3.8871315144122065E-2</v>
      </c>
      <c r="V1062" s="13">
        <f t="shared" si="1299"/>
        <v>7.4171626946260474E-3</v>
      </c>
      <c r="W1062" s="13">
        <f t="shared" si="1300"/>
        <v>8.1717425302355276E-2</v>
      </c>
      <c r="X1062" s="13">
        <f t="shared" si="1301"/>
        <v>6.6732818570145902E-2</v>
      </c>
      <c r="Y1062" s="13">
        <f t="shared" si="1302"/>
        <v>2.7247977147094819E-2</v>
      </c>
      <c r="Z1062" s="13">
        <f t="shared" si="1303"/>
        <v>5.1594645437326326E-3</v>
      </c>
      <c r="AA1062" s="13">
        <f t="shared" si="1304"/>
        <v>1.0581147621403332E-2</v>
      </c>
      <c r="AB1062" s="13">
        <f t="shared" si="1305"/>
        <v>1.08500294979187E-2</v>
      </c>
      <c r="AC1062" s="13">
        <f t="shared" si="1306"/>
        <v>7.763735970455454E-4</v>
      </c>
      <c r="AD1062" s="13">
        <f t="shared" si="1307"/>
        <v>4.1896990135127328E-2</v>
      </c>
      <c r="AE1062" s="13">
        <f t="shared" si="1308"/>
        <v>3.4214296779148036E-2</v>
      </c>
      <c r="AF1062" s="13">
        <f t="shared" si="1309"/>
        <v>1.397019332792296E-2</v>
      </c>
      <c r="AG1062" s="13">
        <f t="shared" si="1310"/>
        <v>3.8028216270590853E-3</v>
      </c>
      <c r="AH1062" s="13">
        <f t="shared" si="1311"/>
        <v>1.053342081086366E-3</v>
      </c>
      <c r="AI1062" s="13">
        <f t="shared" si="1312"/>
        <v>2.160217976369257E-3</v>
      </c>
      <c r="AJ1062" s="13">
        <f t="shared" si="1313"/>
        <v>2.2151121602471454E-3</v>
      </c>
      <c r="AK1062" s="13">
        <f t="shared" si="1314"/>
        <v>1.5142675218117413E-3</v>
      </c>
      <c r="AL1062" s="13">
        <f t="shared" si="1315"/>
        <v>5.2009620347243853E-5</v>
      </c>
      <c r="AM1062" s="13">
        <f t="shared" si="1316"/>
        <v>1.7184660685410635E-2</v>
      </c>
      <c r="AN1062" s="13">
        <f t="shared" si="1317"/>
        <v>1.4033492115860559E-2</v>
      </c>
      <c r="AO1062" s="13">
        <f t="shared" si="1318"/>
        <v>5.7300782532504948E-3</v>
      </c>
      <c r="AP1062" s="13">
        <f t="shared" si="1319"/>
        <v>1.5597826740627978E-3</v>
      </c>
      <c r="AQ1062" s="13">
        <f t="shared" si="1320"/>
        <v>3.1844093781699704E-4</v>
      </c>
      <c r="AR1062" s="13">
        <f t="shared" si="1321"/>
        <v>1.7203793616686651E-4</v>
      </c>
      <c r="AS1062" s="13">
        <f t="shared" si="1322"/>
        <v>3.528193252678568E-4</v>
      </c>
      <c r="AT1062" s="13">
        <f t="shared" si="1323"/>
        <v>3.6178496166603086E-4</v>
      </c>
      <c r="AU1062" s="13">
        <f t="shared" si="1324"/>
        <v>2.4731895168218147E-4</v>
      </c>
      <c r="AV1062" s="13">
        <f t="shared" si="1325"/>
        <v>1.2680183743576337E-4</v>
      </c>
      <c r="AW1062" s="13">
        <f t="shared" si="1326"/>
        <v>2.4195473056455059E-6</v>
      </c>
      <c r="AX1062" s="13">
        <f t="shared" si="1327"/>
        <v>5.873782379120937E-3</v>
      </c>
      <c r="AY1062" s="13">
        <f t="shared" si="1328"/>
        <v>4.7967009774976333E-3</v>
      </c>
      <c r="AZ1062" s="13">
        <f t="shared" si="1329"/>
        <v>1.9585625396433357E-3</v>
      </c>
      <c r="BA1062" s="13">
        <f t="shared" si="1330"/>
        <v>5.3313965017338786E-4</v>
      </c>
      <c r="BB1062" s="13">
        <f t="shared" si="1331"/>
        <v>1.0884432364313093E-4</v>
      </c>
      <c r="BC1062" s="13">
        <f t="shared" si="1332"/>
        <v>1.7777086038118117E-5</v>
      </c>
      <c r="BD1062" s="13">
        <f t="shared" si="1333"/>
        <v>2.3415194370371627E-5</v>
      </c>
      <c r="BE1062" s="13">
        <f t="shared" si="1334"/>
        <v>4.8020414931955688E-5</v>
      </c>
      <c r="BF1062" s="13">
        <f t="shared" si="1335"/>
        <v>4.9240681366178102E-5</v>
      </c>
      <c r="BG1062" s="13">
        <f t="shared" si="1336"/>
        <v>3.3661304327075186E-5</v>
      </c>
      <c r="BH1062" s="13">
        <f t="shared" si="1337"/>
        <v>1.7258342759929563E-5</v>
      </c>
      <c r="BI1062" s="13">
        <f t="shared" si="1338"/>
        <v>7.0787606309037668E-6</v>
      </c>
      <c r="BJ1062" s="14">
        <f t="shared" si="1339"/>
        <v>0.65543101475971821</v>
      </c>
      <c r="BK1062" s="14">
        <f t="shared" si="1340"/>
        <v>0.20494437676615077</v>
      </c>
      <c r="BL1062" s="14">
        <f t="shared" si="1341"/>
        <v>0.13405900309292196</v>
      </c>
      <c r="BM1062" s="14">
        <f t="shared" si="1342"/>
        <v>0.54126777586723984</v>
      </c>
      <c r="BN1062" s="14">
        <f t="shared" si="1343"/>
        <v>0.45353180186509146</v>
      </c>
    </row>
    <row r="1063" spans="1:66" x14ac:dyDescent="0.25">
      <c r="A1063" t="s">
        <v>122</v>
      </c>
      <c r="B1063" t="s">
        <v>129</v>
      </c>
      <c r="C1063" t="s">
        <v>128</v>
      </c>
      <c r="D1063" s="25" t="s">
        <v>534</v>
      </c>
      <c r="E1063" s="10">
        <f>VLOOKUP(A1063,home!$A$2:$E$405,3,FALSE)</f>
        <v>1.2608999999999999</v>
      </c>
      <c r="F1063" s="10">
        <f>VLOOKUP(B1063,home!$B$2:$E$405,3,FALSE)</f>
        <v>1.1033999999999999</v>
      </c>
      <c r="G1063" s="10">
        <f>VLOOKUP(C1063,away!$B$2:$E$405,4,FALSE)</f>
        <v>1.2069000000000001</v>
      </c>
      <c r="H1063" s="10">
        <f>VLOOKUP(A1063,away!$A$2:$E$405,3,FALSE)</f>
        <v>1.0995999999999999</v>
      </c>
      <c r="I1063" s="10">
        <f>VLOOKUP(C1063,away!$B$2:$E$405,3,FALSE)</f>
        <v>1.028</v>
      </c>
      <c r="J1063" s="10">
        <f>VLOOKUP(B1063,home!$B$2:$E$405,4,FALSE)</f>
        <v>1.028</v>
      </c>
      <c r="K1063" s="12">
        <f t="shared" ref="K1063:K1126" si="1344">E1063*F1063*G1063</f>
        <v>1.6791322837139997</v>
      </c>
      <c r="L1063" s="12">
        <f t="shared" ref="L1063:L1126" si="1345">H1063*I1063*J1063</f>
        <v>1.1620396864</v>
      </c>
      <c r="M1063" s="13">
        <f t="shared" ref="M1063:M1126" si="1346">_xlfn.POISSON.DIST(0,K1063,FALSE) * _xlfn.POISSON.DIST(0,L1063,FALSE)</f>
        <v>5.8357232938663246E-2</v>
      </c>
      <c r="N1063" s="13">
        <f t="shared" ref="N1063:N1126" si="1347">_xlfn.POISSON.DIST(1,K1063,FALSE) * _xlfn.POISSON.DIST(0,L1063,FALSE)</f>
        <v>9.7989513815527465E-2</v>
      </c>
      <c r="O1063" s="13">
        <f t="shared" ref="O1063:O1126" si="1348">_xlfn.POISSON.DIST(0,K1063,FALSE) * _xlfn.POISSON.DIST(1,L1063,FALSE)</f>
        <v>6.7813420663215995E-2</v>
      </c>
      <c r="P1063" s="13">
        <f t="shared" ref="P1063:P1126" si="1349">_xlfn.POISSON.DIST(1,K1063,FALSE) * _xlfn.POISSON.DIST(1,L1063,FALSE)</f>
        <v>0.11386770390468401</v>
      </c>
      <c r="Q1063" s="13">
        <f t="shared" ref="Q1063:Q1126" si="1350">_xlfn.POISSON.DIST(2,K1063,FALSE) * _xlfn.POISSON.DIST(0,L1063,FALSE)</f>
        <v>8.2268678056545599E-2</v>
      </c>
      <c r="R1063" s="13">
        <f t="shared" ref="R1063:R1126" si="1351">_xlfn.POISSON.DIST(0,K1063,FALSE) * _xlfn.POISSON.DIST(2,L1063,FALSE)</f>
        <v>3.9400943040597415E-2</v>
      </c>
      <c r="S1063" s="13">
        <f t="shared" ref="S1063:S1126" si="1352">_xlfn.POISSON.DIST(2,K1063,FALSE) * _xlfn.POISSON.DIST(2,L1063,FALSE)</f>
        <v>5.5545188400864733E-2</v>
      </c>
      <c r="T1063" s="13">
        <f t="shared" ref="T1063:T1126" si="1353">_xlfn.POISSON.DIST(2,K1063,FALSE) * _xlfn.POISSON.DIST(1,L1063,FALSE)</f>
        <v>9.5599468849370803E-2</v>
      </c>
      <c r="U1063" s="13">
        <f t="shared" ref="U1063:U1126" si="1354">_xlfn.POISSON.DIST(1,K1063,FALSE) * _xlfn.POISSON.DIST(2,L1063,FALSE)</f>
        <v>6.6159395468243551E-2</v>
      </c>
      <c r="V1063" s="13">
        <f t="shared" ref="V1063:V1126" si="1355">_xlfn.POISSON.DIST(3,K1063,FALSE) * _xlfn.POISSON.DIST(3,L1063,FALSE)</f>
        <v>1.2042310110532254E-2</v>
      </c>
      <c r="W1063" s="13">
        <f t="shared" ref="W1063:W1126" si="1356">_xlfn.POISSON.DIST(3,K1063,FALSE) * _xlfn.POISSON.DIST(0,L1063,FALSE)</f>
        <v>4.6046664421073073E-2</v>
      </c>
      <c r="X1063" s="13">
        <f t="shared" ref="X1063:X1126" si="1357">_xlfn.POISSON.DIST(3,K1063,FALSE) * _xlfn.POISSON.DIST(1,L1063,FALSE)</f>
        <v>5.350805148362979E-2</v>
      </c>
      <c r="Y1063" s="13">
        <f t="shared" ref="Y1063:Y1126" si="1358">_xlfn.POISSON.DIST(3,K1063,FALSE) * _xlfn.POISSON.DIST(2,L1063,FALSE)</f>
        <v>3.108923968295612E-2</v>
      </c>
      <c r="Z1063" s="13">
        <f t="shared" ref="Z1063:Z1126" si="1359">_xlfn.POISSON.DIST(0,K1063,FALSE) * _xlfn.POISSON.DIST(3,L1063,FALSE)</f>
        <v>1.526181983158669E-2</v>
      </c>
      <c r="AA1063" s="13">
        <f t="shared" ref="AA1063:AA1126" si="1360">_xlfn.POISSON.DIST(1,K1063,FALSE) * _xlfn.POISSON.DIST(3,L1063,FALSE)</f>
        <v>2.562661438744377E-2</v>
      </c>
      <c r="AB1063" s="13">
        <f t="shared" ref="AB1063:AB1126" si="1361">_xlfn.POISSON.DIST(2,K1063,FALSE) * _xlfn.POISSON.DIST(3,L1063,FALSE)</f>
        <v>2.1515237770123253E-2</v>
      </c>
      <c r="AC1063" s="13">
        <f t="shared" ref="AC1063:AC1126" si="1362">_xlfn.POISSON.DIST(4,K1063,FALSE) * _xlfn.POISSON.DIST(4,L1063,FALSE)</f>
        <v>1.4685735308034877E-3</v>
      </c>
      <c r="AD1063" s="13">
        <f t="shared" ref="AD1063:AD1126" si="1363">_xlfn.POISSON.DIST(4,K1063,FALSE) * _xlfn.POISSON.DIST(0,L1063,FALSE)</f>
        <v>1.9329610196692142E-2</v>
      </c>
      <c r="AE1063" s="13">
        <f t="shared" ref="AE1063:AE1126" si="1364">_xlfn.POISSON.DIST(4,K1063,FALSE) * _xlfn.POISSON.DIST(1,L1063,FALSE)</f>
        <v>2.2461774171198379E-2</v>
      </c>
      <c r="AF1063" s="13">
        <f t="shared" ref="AF1063:AF1126" si="1365">_xlfn.POISSON.DIST(4,K1063,FALSE) * _xlfn.POISSON.DIST(2,L1063,FALSE)</f>
        <v>1.3050736506943498E-2</v>
      </c>
      <c r="AG1063" s="13">
        <f t="shared" ref="AG1063:AG1126" si="1366">_xlfn.POISSON.DIST(4,K1063,FALSE) * _xlfn.POISSON.DIST(3,L1063,FALSE)</f>
        <v>5.0551579192725507E-3</v>
      </c>
      <c r="AH1063" s="13">
        <f t="shared" ref="AH1063:AH1126" si="1367">_xlfn.POISSON.DIST(0,K1063,FALSE) * _xlfn.POISSON.DIST(4,L1063,FALSE)</f>
        <v>4.433710082747574E-3</v>
      </c>
      <c r="AI1063" s="13">
        <f t="shared" ref="AI1063:AI1126" si="1368">_xlfn.POISSON.DIST(1,K1063,FALSE) * _xlfn.POISSON.DIST(4,L1063,FALSE)</f>
        <v>7.4447857365697208E-3</v>
      </c>
      <c r="AJ1063" s="13">
        <f t="shared" ref="AJ1063:AJ1126" si="1369">_xlfn.POISSON.DIST(2,K1063,FALSE) * _xlfn.POISSON.DIST(4,L1063,FALSE)</f>
        <v>6.250390037803864E-3</v>
      </c>
      <c r="AK1063" s="13">
        <f t="shared" ref="AK1063:AK1126" si="1370">_xlfn.POISSON.DIST(3,K1063,FALSE) * _xlfn.POISSON.DIST(4,L1063,FALSE)</f>
        <v>3.4984105660936116E-3</v>
      </c>
      <c r="AL1063" s="13">
        <f t="shared" ref="AL1063:AL1126" si="1371">_xlfn.POISSON.DIST(5,K1063,FALSE) * _xlfn.POISSON.DIST(5,L1063,FALSE)</f>
        <v>1.1462030500558437E-4</v>
      </c>
      <c r="AM1063" s="13">
        <f t="shared" ref="AM1063:AM1126" si="1372">_xlfn.POISSON.DIST(5,K1063,FALSE) * _xlfn.POISSON.DIST(0,L1063,FALSE)</f>
        <v>6.4913945025746192E-3</v>
      </c>
      <c r="AN1063" s="13">
        <f t="shared" ref="AN1063:AN1126" si="1373">_xlfn.POISSON.DIST(5,K1063,FALSE) * _xlfn.POISSON.DIST(1,L1063,FALSE)</f>
        <v>7.5432580320704944E-3</v>
      </c>
      <c r="AO1063" s="13">
        <f t="shared" ref="AO1063:AO1126" si="1374">_xlfn.POISSON.DIST(5,K1063,FALSE) * _xlfn.POISSON.DIST(2,L1063,FALSE)</f>
        <v>4.3827825990107412E-3</v>
      </c>
      <c r="AP1063" s="13">
        <f t="shared" ref="AP1063:AP1126" si="1375">_xlfn.POISSON.DIST(5,K1063,FALSE) * _xlfn.POISSON.DIST(3,L1063,FALSE)</f>
        <v>1.6976557723046059E-3</v>
      </c>
      <c r="AQ1063" s="13">
        <f t="shared" ref="AQ1063:AQ1126" si="1376">_xlfn.POISSON.DIST(5,K1063,FALSE) * _xlfn.POISSON.DIST(4,L1063,FALSE)</f>
        <v>4.9318584531599845E-4</v>
      </c>
      <c r="AR1063" s="13">
        <f t="shared" ref="AR1063:AR1126" si="1377">_xlfn.POISSON.DIST(0,K1063,FALSE) * _xlfn.POISSON.DIST(5,L1063,FALSE)</f>
        <v>1.0304294148289019E-3</v>
      </c>
      <c r="AS1063" s="13">
        <f t="shared" ref="AS1063:AS1126" si="1378">_xlfn.POISSON.DIST(1,K1063,FALSE) * _xlfn.POISSON.DIST(5,L1063,FALSE)</f>
        <v>1.7302272965277344E-3</v>
      </c>
      <c r="AT1063" s="13">
        <f t="shared" ref="AT1063:AT1126" si="1379">_xlfn.POISSON.DIST(2,K1063,FALSE) * _xlfn.POISSON.DIST(5,L1063,FALSE)</f>
        <v>1.4526402558814576E-3</v>
      </c>
      <c r="AU1063" s="13">
        <f t="shared" ref="AU1063:AU1126" si="1380">_xlfn.POISSON.DIST(3,K1063,FALSE) * _xlfn.POISSON.DIST(5,L1063,FALSE)</f>
        <v>8.1305838342437349E-4</v>
      </c>
      <c r="AV1063" s="13">
        <f t="shared" ref="AV1063:AV1126" si="1381">_xlfn.POISSON.DIST(4,K1063,FALSE) * _xlfn.POISSON.DIST(5,L1063,FALSE)</f>
        <v>3.4130814503804512E-4</v>
      </c>
      <c r="AW1063" s="13">
        <f t="shared" ref="AW1063:AW1126" si="1382">_xlfn.POISSON.DIST(6,K1063,FALSE) * _xlfn.POISSON.DIST(6,L1063,FALSE)</f>
        <v>6.2124789634323682E-6</v>
      </c>
      <c r="AX1063" s="13">
        <f t="shared" ref="AX1063:AX1126" si="1383">_xlfn.POISSON.DIST(6,K1063,FALSE) * _xlfn.POISSON.DIST(0,L1063,FALSE)</f>
        <v>1.8166516792661046E-3</v>
      </c>
      <c r="AY1063" s="13">
        <f t="shared" ref="AY1063:AY1126" si="1384">_xlfn.POISSON.DIST(6,K1063,FALSE) * _xlfn.POISSON.DIST(1,L1063,FALSE)</f>
        <v>2.1110213476724176E-3</v>
      </c>
      <c r="AZ1063" s="13">
        <f t="shared" ref="AZ1063:AZ1126" si="1385">_xlfn.POISSON.DIST(6,K1063,FALSE) * _xlfn.POISSON.DIST(2,L1063,FALSE)</f>
        <v>1.2265452924164813E-3</v>
      </c>
      <c r="BA1063" s="13">
        <f t="shared" ref="BA1063:BA1126" si="1386">_xlfn.POISSON.DIST(6,K1063,FALSE) * _xlfn.POISSON.DIST(3,L1063,FALSE)</f>
        <v>4.7509810231834799E-4</v>
      </c>
      <c r="BB1063" s="13">
        <f t="shared" ref="BB1063:BB1126" si="1387">_xlfn.POISSON.DIST(6,K1063,FALSE) * _xlfn.POISSON.DIST(4,L1063,FALSE)</f>
        <v>1.3802071245681204E-4</v>
      </c>
      <c r="BC1063" s="13">
        <f t="shared" ref="BC1063:BC1126" si="1388">_xlfn.POISSON.DIST(6,K1063,FALSE) * _xlfn.POISSON.DIST(5,L1063,FALSE)</f>
        <v>3.2077109084003689E-5</v>
      </c>
      <c r="BD1063" s="13">
        <f t="shared" ref="BD1063:BD1126" si="1389">_xlfn.POISSON.DIST(0,K1063,FALSE) * _xlfn.POISSON.DIST(6,L1063,FALSE)</f>
        <v>1.9956664567751862E-4</v>
      </c>
      <c r="BE1063" s="13">
        <f t="shared" ref="BE1063:BE1126" si="1390">_xlfn.POISSON.DIST(1,K1063,FALSE) * _xlfn.POISSON.DIST(6,L1063,FALSE)</f>
        <v>3.3509879750963449E-4</v>
      </c>
      <c r="BF1063" s="13">
        <f t="shared" ref="BF1063:BF1126" si="1391">_xlfn.POISSON.DIST(2,K1063,FALSE) * _xlfn.POISSON.DIST(6,L1063,FALSE)</f>
        <v>2.8133760456608387E-4</v>
      </c>
      <c r="BG1063" s="13">
        <f t="shared" ref="BG1063:BG1126" si="1392">_xlfn.POISSON.DIST(3,K1063,FALSE) * _xlfn.POISSON.DIST(6,L1063,FALSE)</f>
        <v>1.574676848165582E-4</v>
      </c>
      <c r="BH1063" s="13">
        <f t="shared" ref="BH1063:BH1126" si="1393">_xlfn.POISSON.DIST(4,K1063,FALSE) * _xlfn.POISSON.DIST(6,L1063,FALSE)</f>
        <v>6.6102268304295893E-5</v>
      </c>
      <c r="BI1063" s="13">
        <f t="shared" ref="BI1063:BI1126" si="1394">_xlfn.POISSON.DIST(5,K1063,FALSE) * _xlfn.POISSON.DIST(6,L1063,FALSE)</f>
        <v>2.2198890547293582E-5</v>
      </c>
      <c r="BJ1063" s="14">
        <f t="shared" ref="BJ1063:BJ1126" si="1395">SUM(N1063,Q1063,T1063,W1063,X1063,Y1063,AD1063,AE1063,AF1063,AG1063,AM1063,AN1063,AO1063,AP1063,AQ1063,AX1063,AY1063,AZ1063,BA1063,BB1063,BC1063)</f>
        <v>0.49280658609770012</v>
      </c>
      <c r="BK1063" s="14">
        <f t="shared" ref="BK1063:BK1126" si="1396">SUM(M1063,P1063,S1063,V1063,AC1063,AL1063,AY1063)</f>
        <v>0.24350665053822571</v>
      </c>
      <c r="BL1063" s="14">
        <f t="shared" ref="BL1063:BL1126" si="1397">SUM(O1063,R1063,U1063,AA1063,AB1063,AH1063,AI1063,AJ1063,AK1063,AR1063,AS1063,AT1063,AU1063,AV1063,BD1063,BE1063,BF1063,BG1063,BH1063,BI1063)</f>
        <v>0.24857234313996071</v>
      </c>
      <c r="BM1063" s="14">
        <f t="shared" ref="BM1063:BM1126" si="1398">SUM(S1063:BI1063)</f>
        <v>0.53834509831953037</v>
      </c>
      <c r="BN1063" s="14">
        <f t="shared" ref="BN1063:BN1126" si="1399">SUM(M1063:R1063)</f>
        <v>0.45969749241923374</v>
      </c>
    </row>
    <row r="1064" spans="1:66" x14ac:dyDescent="0.25">
      <c r="A1064" t="s">
        <v>122</v>
      </c>
      <c r="B1064" t="s">
        <v>136</v>
      </c>
      <c r="C1064" t="s">
        <v>425</v>
      </c>
      <c r="D1064" s="25" t="s">
        <v>534</v>
      </c>
      <c r="E1064" s="10">
        <f>VLOOKUP(A1064,home!$A$2:$E$405,3,FALSE)</f>
        <v>1.2608999999999999</v>
      </c>
      <c r="F1064" s="10">
        <f>VLOOKUP(B1064,home!$B$2:$E$405,3,FALSE)</f>
        <v>1.3103</v>
      </c>
      <c r="G1064" s="10">
        <f>VLOOKUP(C1064,away!$B$2:$E$405,4,FALSE)</f>
        <v>0.62470000000000003</v>
      </c>
      <c r="H1064" s="10">
        <f>VLOOKUP(A1064,away!$A$2:$E$405,3,FALSE)</f>
        <v>1.0995999999999999</v>
      </c>
      <c r="I1064" s="10">
        <f>VLOOKUP(C1064,away!$B$2:$E$405,3,FALSE)</f>
        <v>1.1436999999999999</v>
      </c>
      <c r="J1064" s="10">
        <f>VLOOKUP(B1064,home!$B$2:$E$405,4,FALSE)</f>
        <v>0.79079999999999995</v>
      </c>
      <c r="K1064" s="12">
        <f t="shared" si="1344"/>
        <v>1.032102646569</v>
      </c>
      <c r="L1064" s="12">
        <f t="shared" si="1345"/>
        <v>0.9945199808159999</v>
      </c>
      <c r="M1064" s="13">
        <f t="shared" si="1346"/>
        <v>0.13177984003386572</v>
      </c>
      <c r="N1064" s="13">
        <f t="shared" si="1347"/>
        <v>0.13601032166339228</v>
      </c>
      <c r="O1064" s="13">
        <f t="shared" si="1348"/>
        <v>0.13105768398241566</v>
      </c>
      <c r="P1064" s="13">
        <f t="shared" si="1349"/>
        <v>0.13526498249145485</v>
      </c>
      <c r="Q1064" s="13">
        <f t="shared" si="1350"/>
        <v>7.0188306474744069E-2</v>
      </c>
      <c r="R1064" s="13">
        <f t="shared" si="1351"/>
        <v>6.5169742679990705E-2</v>
      </c>
      <c r="S1064" s="13">
        <f t="shared" si="1352"/>
        <v>3.4710573870236128E-2</v>
      </c>
      <c r="T1064" s="13">
        <f t="shared" si="1353"/>
        <v>6.9803673208769984E-2</v>
      </c>
      <c r="U1064" s="13">
        <f t="shared" si="1354"/>
        <v>6.7261863896239116E-2</v>
      </c>
      <c r="V1064" s="13">
        <f t="shared" si="1355"/>
        <v>3.958728239142611E-3</v>
      </c>
      <c r="W1064" s="13">
        <f t="shared" si="1356"/>
        <v>2.4147178956926481E-2</v>
      </c>
      <c r="X1064" s="13">
        <f t="shared" si="1357"/>
        <v>2.4014851953003041E-2</v>
      </c>
      <c r="Y1064" s="13">
        <f t="shared" si="1358"/>
        <v>1.1941625051799829E-2</v>
      </c>
      <c r="Z1064" s="13">
        <f t="shared" si="1359"/>
        <v>2.1604203746629337E-2</v>
      </c>
      <c r="AA1064" s="13">
        <f t="shared" si="1360"/>
        <v>2.2297755863912045E-2</v>
      </c>
      <c r="AB1064" s="13">
        <f t="shared" si="1361"/>
        <v>1.1506786419846529E-2</v>
      </c>
      <c r="AC1064" s="13">
        <f t="shared" si="1362"/>
        <v>2.5396397213452859E-4</v>
      </c>
      <c r="AD1064" s="13">
        <f t="shared" si="1363"/>
        <v>6.2305918271547698E-3</v>
      </c>
      <c r="AE1064" s="13">
        <f t="shared" si="1364"/>
        <v>6.1964480644142866E-3</v>
      </c>
      <c r="AF1064" s="13">
        <f t="shared" si="1365"/>
        <v>3.0812457050743178E-3</v>
      </c>
      <c r="AG1064" s="13">
        <f t="shared" si="1366"/>
        <v>1.0214534731666312E-3</v>
      </c>
      <c r="AH1064" s="13">
        <f t="shared" si="1367"/>
        <v>5.3714530739106901E-3</v>
      </c>
      <c r="AI1064" s="13">
        <f t="shared" si="1368"/>
        <v>5.5438909335044128E-3</v>
      </c>
      <c r="AJ1064" s="13">
        <f t="shared" si="1369"/>
        <v>2.860932252379894E-3</v>
      </c>
      <c r="AK1064" s="13">
        <f t="shared" si="1370"/>
        <v>9.8425858311196649E-4</v>
      </c>
      <c r="AL1064" s="13">
        <f t="shared" si="1371"/>
        <v>1.0427219287991008E-5</v>
      </c>
      <c r="AM1064" s="13">
        <f t="shared" si="1372"/>
        <v>1.2861220628995241E-3</v>
      </c>
      <c r="AN1064" s="13">
        <f t="shared" si="1373"/>
        <v>1.2790740893218687E-3</v>
      </c>
      <c r="AO1064" s="13">
        <f t="shared" si="1374"/>
        <v>6.3603236938731373E-4</v>
      </c>
      <c r="AP1064" s="13">
        <f t="shared" si="1375"/>
        <v>2.1084896660047544E-4</v>
      </c>
      <c r="AQ1064" s="13">
        <f t="shared" si="1376"/>
        <v>5.2423377554644554E-5</v>
      </c>
      <c r="AR1064" s="13">
        <f t="shared" si="1377"/>
        <v>1.0684034816039409E-3</v>
      </c>
      <c r="AS1064" s="13">
        <f t="shared" si="1378"/>
        <v>1.1027020609669614E-3</v>
      </c>
      <c r="AT1064" s="13">
        <f t="shared" si="1379"/>
        <v>5.690508577505457E-4</v>
      </c>
      <c r="AU1064" s="13">
        <f t="shared" si="1380"/>
        <v>1.957729654388993E-4</v>
      </c>
      <c r="AV1064" s="13">
        <f t="shared" si="1381"/>
        <v>5.0514448939037317E-5</v>
      </c>
      <c r="AW1064" s="13">
        <f t="shared" si="1382"/>
        <v>2.973051353560181E-7</v>
      </c>
      <c r="AX1064" s="13">
        <f t="shared" si="1383"/>
        <v>2.2123499748823009E-4</v>
      </c>
      <c r="AY1064" s="13">
        <f t="shared" si="1384"/>
        <v>2.2002262545782236E-4</v>
      </c>
      <c r="AZ1064" s="13">
        <f t="shared" si="1385"/>
        <v>1.0940844862469971E-4</v>
      </c>
      <c r="BA1064" s="13">
        <f t="shared" si="1386"/>
        <v>3.6269629409114896E-5</v>
      </c>
      <c r="BB1064" s="13">
        <f t="shared" si="1387"/>
        <v>9.0177177860390906E-6</v>
      </c>
      <c r="BC1064" s="13">
        <f t="shared" si="1388"/>
        <v>1.7936601039151402E-6</v>
      </c>
      <c r="BD1064" s="13">
        <f t="shared" si="1389"/>
        <v>1.7709143500474971E-4</v>
      </c>
      <c r="BE1064" s="13">
        <f t="shared" si="1390"/>
        <v>1.8277653875310422E-4</v>
      </c>
      <c r="BF1064" s="13">
        <f t="shared" si="1391"/>
        <v>9.4322074688900121E-5</v>
      </c>
      <c r="BG1064" s="13">
        <f t="shared" si="1392"/>
        <v>3.2450020972097576E-5</v>
      </c>
      <c r="BH1064" s="13">
        <f t="shared" si="1393"/>
        <v>8.3729381316303613E-6</v>
      </c>
      <c r="BI1064" s="13">
        <f t="shared" si="1394"/>
        <v>1.7283463210428394E-6</v>
      </c>
      <c r="BJ1064" s="14">
        <f t="shared" si="1395"/>
        <v>0.35669794432307933</v>
      </c>
      <c r="BK1064" s="14">
        <f t="shared" si="1396"/>
        <v>0.30619853845157968</v>
      </c>
      <c r="BL1064" s="14">
        <f t="shared" si="1397"/>
        <v>0.31553755285388185</v>
      </c>
      <c r="BM1064" s="14">
        <f t="shared" si="1398"/>
        <v>0.33034763672898443</v>
      </c>
      <c r="BN1064" s="14">
        <f t="shared" si="1399"/>
        <v>0.6694708773258633</v>
      </c>
    </row>
    <row r="1065" spans="1:66" x14ac:dyDescent="0.25">
      <c r="A1065" t="s">
        <v>122</v>
      </c>
      <c r="B1065" t="s">
        <v>401</v>
      </c>
      <c r="C1065" t="s">
        <v>118</v>
      </c>
      <c r="D1065" s="25" t="s">
        <v>534</v>
      </c>
      <c r="E1065" s="10">
        <f>VLOOKUP(A1065,home!$A$2:$E$405,3,FALSE)</f>
        <v>1.2608999999999999</v>
      </c>
      <c r="F1065" s="10">
        <f>VLOOKUP(B1065,home!$B$2:$E$405,3,FALSE)</f>
        <v>1.1378999999999999</v>
      </c>
      <c r="G1065" s="10">
        <f>VLOOKUP(C1065,away!$B$2:$E$405,4,FALSE)</f>
        <v>1.1613</v>
      </c>
      <c r="H1065" s="10">
        <f>VLOOKUP(A1065,away!$A$2:$E$405,3,FALSE)</f>
        <v>1.0995999999999999</v>
      </c>
      <c r="I1065" s="10">
        <f>VLOOKUP(C1065,away!$B$2:$E$405,3,FALSE)</f>
        <v>1.1607000000000001</v>
      </c>
      <c r="J1065" s="10">
        <f>VLOOKUP(B1065,home!$B$2:$E$405,4,FALSE)</f>
        <v>1.2257</v>
      </c>
      <c r="K1065" s="12">
        <f t="shared" si="1344"/>
        <v>1.6662078191429999</v>
      </c>
      <c r="L1065" s="12">
        <f t="shared" si="1345"/>
        <v>1.5643679210039998</v>
      </c>
      <c r="M1065" s="13">
        <f t="shared" si="1346"/>
        <v>3.9534730503168226E-2</v>
      </c>
      <c r="N1065" s="13">
        <f t="shared" si="1347"/>
        <v>6.5873077092090157E-2</v>
      </c>
      <c r="O1065" s="13">
        <f t="shared" si="1348"/>
        <v>6.1846864164694683E-2</v>
      </c>
      <c r="P1065" s="13">
        <f t="shared" si="1349"/>
        <v>0.10304972866068926</v>
      </c>
      <c r="Q1065" s="13">
        <f t="shared" si="1350"/>
        <v>5.4879118060925138E-2</v>
      </c>
      <c r="R1065" s="13">
        <f t="shared" si="1351"/>
        <v>4.8375625156970116E-2</v>
      </c>
      <c r="S1065" s="13">
        <f t="shared" si="1352"/>
        <v>6.7151378306415224E-2</v>
      </c>
      <c r="T1065" s="13">
        <f t="shared" si="1353"/>
        <v>8.5851131827502494E-2</v>
      </c>
      <c r="U1065" s="13">
        <f t="shared" si="1354"/>
        <v>8.0603844892474408E-2</v>
      </c>
      <c r="V1065" s="13">
        <f t="shared" si="1355"/>
        <v>1.9448248344896082E-2</v>
      </c>
      <c r="W1065" s="13">
        <f t="shared" si="1356"/>
        <v>3.048000520692843E-2</v>
      </c>
      <c r="X1065" s="13">
        <f t="shared" si="1357"/>
        <v>4.7681942377753708E-2</v>
      </c>
      <c r="Y1065" s="13">
        <f t="shared" si="1358"/>
        <v>3.7296050533459552E-2</v>
      </c>
      <c r="Z1065" s="13">
        <f t="shared" si="1359"/>
        <v>2.5225758718026046E-2</v>
      </c>
      <c r="AA1065" s="13">
        <f t="shared" si="1360"/>
        <v>4.2031356419789688E-2</v>
      </c>
      <c r="AB1065" s="13">
        <f t="shared" si="1361"/>
        <v>3.5016487357919963E-2</v>
      </c>
      <c r="AC1065" s="13">
        <f t="shared" si="1362"/>
        <v>3.1683166442519348E-3</v>
      </c>
      <c r="AD1065" s="13">
        <f t="shared" si="1363"/>
        <v>1.2696505750825874E-2</v>
      </c>
      <c r="AE1065" s="13">
        <f t="shared" si="1364"/>
        <v>1.9862006305434797E-2</v>
      </c>
      <c r="AF1065" s="13">
        <f t="shared" si="1365"/>
        <v>1.553574275550069E-2</v>
      </c>
      <c r="AG1065" s="13">
        <f t="shared" si="1366"/>
        <v>8.1012058652251886E-3</v>
      </c>
      <c r="AH1065" s="13">
        <f t="shared" si="1367"/>
        <v>9.8655919303667333E-3</v>
      </c>
      <c r="AI1065" s="13">
        <f t="shared" si="1368"/>
        <v>1.643812641485113E-2</v>
      </c>
      <c r="AJ1065" s="13">
        <f t="shared" si="1369"/>
        <v>1.3694667382243024E-2</v>
      </c>
      <c r="AK1065" s="13">
        <f t="shared" si="1370"/>
        <v>7.6060539576186413E-3</v>
      </c>
      <c r="AL1065" s="13">
        <f t="shared" si="1371"/>
        <v>3.30336558611566E-4</v>
      </c>
      <c r="AM1065" s="13">
        <f t="shared" si="1372"/>
        <v>4.2310034315640281E-3</v>
      </c>
      <c r="AN1065" s="13">
        <f t="shared" si="1373"/>
        <v>6.6188460419966061E-3</v>
      </c>
      <c r="AO1065" s="13">
        <f t="shared" si="1374"/>
        <v>5.1771552110818934E-3</v>
      </c>
      <c r="AP1065" s="13">
        <f t="shared" si="1375"/>
        <v>2.6996585114250687E-3</v>
      </c>
      <c r="AQ1065" s="13">
        <f t="shared" si="1376"/>
        <v>1.0558147932346971E-3</v>
      </c>
      <c r="AR1065" s="13">
        <f t="shared" si="1377"/>
        <v>3.0866831075163272E-3</v>
      </c>
      <c r="AS1065" s="13">
        <f t="shared" si="1378"/>
        <v>5.1430555289603171E-3</v>
      </c>
      <c r="AT1065" s="13">
        <f t="shared" si="1379"/>
        <v>4.28469966832016E-3</v>
      </c>
      <c r="AU1065" s="13">
        <f t="shared" si="1380"/>
        <v>2.3797333633448227E-3</v>
      </c>
      <c r="AV1065" s="13">
        <f t="shared" si="1381"/>
        <v>9.9128258437015319E-4</v>
      </c>
      <c r="AW1065" s="13">
        <f t="shared" si="1382"/>
        <v>2.3917853926843005E-5</v>
      </c>
      <c r="AX1065" s="13">
        <f t="shared" si="1383"/>
        <v>1.1749551667488076E-3</v>
      </c>
      <c r="AY1065" s="13">
        <f t="shared" si="1384"/>
        <v>1.8380621714797396E-3</v>
      </c>
      <c r="AZ1065" s="13">
        <f t="shared" si="1385"/>
        <v>1.4377027489369293E-3</v>
      </c>
      <c r="BA1065" s="13">
        <f t="shared" si="1386"/>
        <v>7.4969868679206661E-4</v>
      </c>
      <c r="BB1065" s="13">
        <f t="shared" si="1387"/>
        <v>2.9320114400908351E-4</v>
      </c>
      <c r="BC1065" s="13">
        <f t="shared" si="1388"/>
        <v>9.173489281789683E-5</v>
      </c>
      <c r="BD1065" s="13">
        <f t="shared" si="1389"/>
        <v>8.0478467261724728E-4</v>
      </c>
      <c r="BE1065" s="13">
        <f t="shared" si="1390"/>
        <v>1.3409385142412965E-3</v>
      </c>
      <c r="BF1065" s="13">
        <f t="shared" si="1391"/>
        <v>1.1171411187094228E-3</v>
      </c>
      <c r="BG1065" s="13">
        <f t="shared" si="1392"/>
        <v>6.2046308902659949E-4</v>
      </c>
      <c r="BH1065" s="13">
        <f t="shared" si="1393"/>
        <v>2.584551126064348E-4</v>
      </c>
      <c r="BI1065" s="13">
        <f t="shared" si="1394"/>
        <v>8.6127985904465256E-5</v>
      </c>
      <c r="BJ1065" s="14">
        <f t="shared" si="1395"/>
        <v>0.40362461857573284</v>
      </c>
      <c r="BK1065" s="14">
        <f t="shared" si="1396"/>
        <v>0.23452080118951202</v>
      </c>
      <c r="BL1065" s="14">
        <f t="shared" si="1397"/>
        <v>0.33559198242254562</v>
      </c>
      <c r="BM1065" s="14">
        <f t="shared" si="1398"/>
        <v>0.62358987294972623</v>
      </c>
      <c r="BN1065" s="14">
        <f t="shared" si="1399"/>
        <v>0.37355914363853759</v>
      </c>
    </row>
    <row r="1066" spans="1:66" x14ac:dyDescent="0.25">
      <c r="A1066" t="s">
        <v>122</v>
      </c>
      <c r="B1066" t="s">
        <v>139</v>
      </c>
      <c r="C1066" t="s">
        <v>143</v>
      </c>
      <c r="D1066" s="25" t="s">
        <v>534</v>
      </c>
      <c r="E1066" s="10">
        <f>VLOOKUP(A1066,home!$A$2:$E$405,3,FALSE)</f>
        <v>1.2608999999999999</v>
      </c>
      <c r="F1066" s="10">
        <f>VLOOKUP(B1066,home!$B$2:$E$405,3,FALSE)</f>
        <v>0.93100000000000005</v>
      </c>
      <c r="G1066" s="10">
        <f>VLOOKUP(C1066,away!$B$2:$E$405,4,FALSE)</f>
        <v>0.89649999999999996</v>
      </c>
      <c r="H1066" s="10">
        <f>VLOOKUP(A1066,away!$A$2:$E$405,3,FALSE)</f>
        <v>1.0995999999999999</v>
      </c>
      <c r="I1066" s="10">
        <f>VLOOKUP(C1066,away!$B$2:$E$405,3,FALSE)</f>
        <v>0.98850000000000005</v>
      </c>
      <c r="J1066" s="10">
        <f>VLOOKUP(B1066,home!$B$2:$E$405,4,FALSE)</f>
        <v>0.67220000000000002</v>
      </c>
      <c r="K1066" s="12">
        <f t="shared" si="1344"/>
        <v>1.0523994673499999</v>
      </c>
      <c r="L1066" s="12">
        <f t="shared" si="1345"/>
        <v>0.73065088211999996</v>
      </c>
      <c r="M1066" s="13">
        <f t="shared" si="1346"/>
        <v>0.16812452574627706</v>
      </c>
      <c r="N1066" s="13">
        <f t="shared" si="1347"/>
        <v>0.17693416134385331</v>
      </c>
      <c r="O1066" s="13">
        <f t="shared" si="1348"/>
        <v>0.12284033304252398</v>
      </c>
      <c r="P1066" s="13">
        <f t="shared" si="1349"/>
        <v>0.12927710106304879</v>
      </c>
      <c r="Q1066" s="13">
        <f t="shared" si="1350"/>
        <v>9.3102708577145074E-2</v>
      </c>
      <c r="R1066" s="13">
        <f t="shared" si="1351"/>
        <v>4.487669884871736E-2</v>
      </c>
      <c r="S1066" s="13">
        <f t="shared" si="1352"/>
        <v>2.485147361023235E-2</v>
      </c>
      <c r="T1066" s="13">
        <f t="shared" si="1353"/>
        <v>6.8025576149652323E-2</v>
      </c>
      <c r="U1066" s="13">
        <f t="shared" si="1354"/>
        <v>4.7228213964816496E-2</v>
      </c>
      <c r="V1066" s="13">
        <f t="shared" si="1355"/>
        <v>2.123245289112629E-3</v>
      </c>
      <c r="W1066" s="13">
        <f t="shared" si="1356"/>
        <v>3.2660413638476583E-2</v>
      </c>
      <c r="X1066" s="13">
        <f t="shared" si="1357"/>
        <v>2.3863360035356992E-2</v>
      </c>
      <c r="Y1066" s="13">
        <f t="shared" si="1358"/>
        <v>8.7178925300903688E-3</v>
      </c>
      <c r="Z1066" s="13">
        <f t="shared" si="1359"/>
        <v>1.0929733200149644E-2</v>
      </c>
      <c r="AA1066" s="13">
        <f t="shared" si="1360"/>
        <v>1.1502445398115093E-2</v>
      </c>
      <c r="AB1066" s="13">
        <f t="shared" si="1361"/>
        <v>6.0525837050993897E-3</v>
      </c>
      <c r="AC1066" s="13">
        <f t="shared" si="1362"/>
        <v>1.0204006323729876E-4</v>
      </c>
      <c r="AD1066" s="13">
        <f t="shared" si="1363"/>
        <v>8.5929504791408557E-3</v>
      </c>
      <c r="AE1066" s="13">
        <f t="shared" si="1364"/>
        <v>6.278446847597742E-3</v>
      </c>
      <c r="AF1066" s="13">
        <f t="shared" si="1365"/>
        <v>2.2936763637704115E-3</v>
      </c>
      <c r="AG1066" s="13">
        <f t="shared" si="1366"/>
        <v>5.5862555282888183E-4</v>
      </c>
      <c r="AH1066" s="13">
        <f t="shared" si="1367"/>
        <v>1.9964548010063966E-3</v>
      </c>
      <c r="AI1066" s="13">
        <f t="shared" si="1368"/>
        <v>2.1010679691674814E-3</v>
      </c>
      <c r="AJ1066" s="13">
        <f t="shared" si="1369"/>
        <v>1.1055814058090016E-3</v>
      </c>
      <c r="AK1066" s="13">
        <f t="shared" si="1370"/>
        <v>3.8783776086181917E-4</v>
      </c>
      <c r="AL1066" s="13">
        <f t="shared" si="1371"/>
        <v>3.1384935681581335E-6</v>
      </c>
      <c r="AM1066" s="13">
        <f t="shared" si="1372"/>
        <v>1.8086433014425532E-3</v>
      </c>
      <c r="AN1066" s="13">
        <f t="shared" si="1373"/>
        <v>1.3214868236394305E-3</v>
      </c>
      <c r="AO1066" s="13">
        <f t="shared" si="1374"/>
        <v>4.8277275670105329E-4</v>
      </c>
      <c r="AP1066" s="13">
        <f t="shared" si="1375"/>
        <v>1.1757944684904292E-4</v>
      </c>
      <c r="AQ1066" s="13">
        <f t="shared" si="1376"/>
        <v>2.1477381639858714E-5</v>
      </c>
      <c r="AR1066" s="13">
        <f t="shared" si="1377"/>
        <v>2.9174229229360664E-4</v>
      </c>
      <c r="AS1066" s="13">
        <f t="shared" si="1378"/>
        <v>3.0702943301325958E-4</v>
      </c>
      <c r="AT1066" s="13">
        <f t="shared" si="1379"/>
        <v>1.6155880588196342E-4</v>
      </c>
      <c r="AU1066" s="13">
        <f t="shared" si="1380"/>
        <v>5.6674800418626778E-5</v>
      </c>
      <c r="AV1066" s="13">
        <f t="shared" si="1381"/>
        <v>1.4911132443182591E-5</v>
      </c>
      <c r="AW1066" s="13">
        <f t="shared" si="1382"/>
        <v>6.7036182521972093E-8</v>
      </c>
      <c r="AX1066" s="13">
        <f t="shared" si="1383"/>
        <v>3.1723587451071457E-4</v>
      </c>
      <c r="AY1066" s="13">
        <f t="shared" si="1384"/>
        <v>2.3178867155136318E-4</v>
      </c>
      <c r="AZ1066" s="13">
        <f t="shared" si="1385"/>
        <v>8.4678298667213226E-5</v>
      </c>
      <c r="BA1066" s="13">
        <f t="shared" si="1386"/>
        <v>2.0623424539206723E-5</v>
      </c>
      <c r="BB1066" s="13">
        <f t="shared" si="1387"/>
        <v>3.7671308329766607E-6</v>
      </c>
      <c r="BC1066" s="13">
        <f t="shared" si="1388"/>
        <v>5.5049149323516972E-7</v>
      </c>
      <c r="BD1066" s="13">
        <f t="shared" si="1389"/>
        <v>3.552696053600574E-5</v>
      </c>
      <c r="BE1066" s="13">
        <f t="shared" si="1390"/>
        <v>3.7388554344656904E-5</v>
      </c>
      <c r="BF1066" s="13">
        <f t="shared" si="1391"/>
        <v>1.9673847338651724E-5</v>
      </c>
      <c r="BG1066" s="13">
        <f t="shared" si="1392"/>
        <v>6.9015821533074298E-6</v>
      </c>
      <c r="BH1066" s="13">
        <f t="shared" si="1393"/>
        <v>1.8158053455032509E-6</v>
      </c>
      <c r="BI1066" s="13">
        <f t="shared" si="1394"/>
        <v>3.8219051568378087E-7</v>
      </c>
      <c r="BJ1066" s="14">
        <f t="shared" si="1395"/>
        <v>0.42543841511977931</v>
      </c>
      <c r="BK1066" s="14">
        <f t="shared" si="1396"/>
        <v>0.32471331293702765</v>
      </c>
      <c r="BL1066" s="14">
        <f t="shared" si="1397"/>
        <v>0.23902482230040142</v>
      </c>
      <c r="BM1066" s="14">
        <f t="shared" si="1398"/>
        <v>0.26471903330042362</v>
      </c>
      <c r="BN1066" s="14">
        <f t="shared" si="1399"/>
        <v>0.73515552862156563</v>
      </c>
    </row>
    <row r="1067" spans="1:66" x14ac:dyDescent="0.25">
      <c r="A1067" t="s">
        <v>122</v>
      </c>
      <c r="B1067" t="s">
        <v>144</v>
      </c>
      <c r="C1067" t="s">
        <v>389</v>
      </c>
      <c r="D1067" s="25" t="s">
        <v>534</v>
      </c>
      <c r="E1067" s="10">
        <f>VLOOKUP(A1067,home!$A$2:$E$405,3,FALSE)</f>
        <v>1.2608999999999999</v>
      </c>
      <c r="F1067" s="10">
        <f>VLOOKUP(B1067,home!$B$2:$E$405,3,FALSE)</f>
        <v>1.0689</v>
      </c>
      <c r="G1067" s="10">
        <f>VLOOKUP(C1067,away!$B$2:$E$405,4,FALSE)</f>
        <v>0.79330000000000001</v>
      </c>
      <c r="H1067" s="10">
        <f>VLOOKUP(A1067,away!$A$2:$E$405,3,FALSE)</f>
        <v>1.0995999999999999</v>
      </c>
      <c r="I1067" s="10">
        <f>VLOOKUP(C1067,away!$B$2:$E$405,3,FALSE)</f>
        <v>1.1268</v>
      </c>
      <c r="J1067" s="10">
        <f>VLOOKUP(B1067,home!$B$2:$E$405,4,FALSE)</f>
        <v>1.6607000000000001</v>
      </c>
      <c r="K1067" s="12">
        <f t="shared" si="1344"/>
        <v>1.0691907087329999</v>
      </c>
      <c r="L1067" s="12">
        <f t="shared" si="1345"/>
        <v>2.0576559252960003</v>
      </c>
      <c r="M1067" s="13">
        <f t="shared" si="1346"/>
        <v>4.385587305428628E-2</v>
      </c>
      <c r="N1067" s="13">
        <f t="shared" si="1347"/>
        <v>4.6890291993016822E-2</v>
      </c>
      <c r="O1067" s="13">
        <f t="shared" si="1348"/>
        <v>9.0240297049181378E-2</v>
      </c>
      <c r="P1067" s="13">
        <f t="shared" si="1349"/>
        <v>9.6484087158290668E-2</v>
      </c>
      <c r="Q1067" s="13">
        <f t="shared" si="1350"/>
        <v>2.5067332264355483E-2</v>
      </c>
      <c r="R1067" s="13">
        <f t="shared" si="1351"/>
        <v>9.2841740961859612E-2</v>
      </c>
      <c r="S1067" s="13">
        <f t="shared" si="1352"/>
        <v>5.306688948618931E-2</v>
      </c>
      <c r="T1067" s="13">
        <f t="shared" si="1353"/>
        <v>5.1579944765114669E-2</v>
      </c>
      <c r="U1067" s="13">
        <f t="shared" si="1354"/>
        <v>9.9265526819016264E-2</v>
      </c>
      <c r="V1067" s="13">
        <f t="shared" si="1355"/>
        <v>1.297206314386273E-2</v>
      </c>
      <c r="W1067" s="13">
        <f t="shared" si="1356"/>
        <v>8.9339195832572795E-3</v>
      </c>
      <c r="X1067" s="13">
        <f t="shared" si="1357"/>
        <v>1.8382932566607314E-2</v>
      </c>
      <c r="Y1067" s="13">
        <f t="shared" si="1358"/>
        <v>1.8912875059998176E-2</v>
      </c>
      <c r="Z1067" s="13">
        <f t="shared" si="1359"/>
        <v>6.3678786134988938E-2</v>
      </c>
      <c r="AA1067" s="13">
        <f t="shared" si="1360"/>
        <v>6.8084766478925945E-2</v>
      </c>
      <c r="AB1067" s="13">
        <f t="shared" si="1361"/>
        <v>3.6397799862761815E-2</v>
      </c>
      <c r="AC1067" s="13">
        <f t="shared" si="1362"/>
        <v>1.7836802459815812E-3</v>
      </c>
      <c r="AD1067" s="13">
        <f t="shared" si="1363"/>
        <v>2.3880159527466193E-3</v>
      </c>
      <c r="AE1067" s="13">
        <f t="shared" si="1364"/>
        <v>4.9137151748704548E-3</v>
      </c>
      <c r="AF1067" s="13">
        <f t="shared" si="1365"/>
        <v>5.0553675723945327E-3</v>
      </c>
      <c r="AG1067" s="13">
        <f t="shared" si="1366"/>
        <v>3.4674023466289548E-3</v>
      </c>
      <c r="AH1067" s="13">
        <f t="shared" si="1367"/>
        <v>3.2757257901579191E-2</v>
      </c>
      <c r="AI1067" s="13">
        <f t="shared" si="1368"/>
        <v>3.5023755791939115E-2</v>
      </c>
      <c r="AJ1067" s="13">
        <f t="shared" si="1369"/>
        <v>1.8723537138837447E-2</v>
      </c>
      <c r="AK1067" s="13">
        <f t="shared" si="1370"/>
        <v>6.673010647820752E-3</v>
      </c>
      <c r="AL1067" s="13">
        <f t="shared" si="1371"/>
        <v>1.5696575927496065E-4</v>
      </c>
      <c r="AM1067" s="13">
        <f t="shared" si="1372"/>
        <v>5.1064889379657369E-4</v>
      </c>
      <c r="AN1067" s="13">
        <f t="shared" si="1373"/>
        <v>1.050739722066368E-3</v>
      </c>
      <c r="AO1067" s="13">
        <f t="shared" si="1374"/>
        <v>1.0810304075268673E-3</v>
      </c>
      <c r="AP1067" s="13">
        <f t="shared" si="1375"/>
        <v>7.4146287449093607E-4</v>
      </c>
      <c r="AQ1067" s="13">
        <f t="shared" si="1376"/>
        <v>3.8141886927081984E-4</v>
      </c>
      <c r="AR1067" s="13">
        <f t="shared" si="1377"/>
        <v>1.3480633163526736E-2</v>
      </c>
      <c r="AS1067" s="13">
        <f t="shared" si="1378"/>
        <v>1.4413367726280733E-2</v>
      </c>
      <c r="AT1067" s="13">
        <f t="shared" si="1379"/>
        <v>7.7053194272457227E-3</v>
      </c>
      <c r="AU1067" s="13">
        <f t="shared" si="1380"/>
        <v>2.7461519798103358E-3</v>
      </c>
      <c r="AV1067" s="13">
        <f t="shared" si="1381"/>
        <v>7.3404004539548591E-4</v>
      </c>
      <c r="AW1067" s="13">
        <f t="shared" si="1382"/>
        <v>9.5924679232851027E-6</v>
      </c>
      <c r="AX1067" s="13">
        <f t="shared" si="1383"/>
        <v>9.0996842112013471E-5</v>
      </c>
      <c r="AY1067" s="13">
        <f t="shared" si="1384"/>
        <v>1.8724019135500913E-4</v>
      </c>
      <c r="AZ1067" s="13">
        <f t="shared" si="1385"/>
        <v>1.9263794459759573E-4</v>
      </c>
      <c r="BA1067" s="13">
        <f t="shared" si="1386"/>
        <v>1.3212753604602848E-4</v>
      </c>
      <c r="BB1067" s="13">
        <f t="shared" si="1387"/>
        <v>6.7968251859967842E-5</v>
      </c>
      <c r="BC1067" s="13">
        <f t="shared" si="1388"/>
        <v>2.7971055234334759E-5</v>
      </c>
      <c r="BD1067" s="13">
        <f t="shared" si="1389"/>
        <v>4.6230841176120915E-3</v>
      </c>
      <c r="BE1067" s="13">
        <f t="shared" si="1390"/>
        <v>4.9429585842419481E-3</v>
      </c>
      <c r="BF1067" s="13">
        <f t="shared" si="1391"/>
        <v>2.6424826959617572E-3</v>
      </c>
      <c r="BG1067" s="13">
        <f t="shared" si="1392"/>
        <v>9.4177264883667981E-4</v>
      </c>
      <c r="BH1067" s="13">
        <f t="shared" si="1393"/>
        <v>2.5173364146876111E-4</v>
      </c>
      <c r="BI1067" s="13">
        <f t="shared" si="1394"/>
        <v>5.3830254106784732E-5</v>
      </c>
      <c r="BJ1067" s="14">
        <f t="shared" si="1395"/>
        <v>0.19005603986734679</v>
      </c>
      <c r="BK1067" s="14">
        <f t="shared" si="1396"/>
        <v>0.20850679903924055</v>
      </c>
      <c r="BL1067" s="14">
        <f t="shared" si="1397"/>
        <v>0.53254306693640863</v>
      </c>
      <c r="BM1067" s="14">
        <f t="shared" si="1398"/>
        <v>0.59922742177356292</v>
      </c>
      <c r="BN1067" s="14">
        <f t="shared" si="1399"/>
        <v>0.39537962248099023</v>
      </c>
    </row>
    <row r="1068" spans="1:66" x14ac:dyDescent="0.25">
      <c r="A1068" t="s">
        <v>122</v>
      </c>
      <c r="B1068" t="s">
        <v>132</v>
      </c>
      <c r="C1068" t="s">
        <v>135</v>
      </c>
      <c r="D1068" s="25" t="s">
        <v>534</v>
      </c>
      <c r="E1068" s="10">
        <f>VLOOKUP(A1068,home!$A$2:$E$405,3,FALSE)</f>
        <v>1.2608999999999999</v>
      </c>
      <c r="F1068" s="10">
        <f>VLOOKUP(B1068,home!$B$2:$E$405,3,FALSE)</f>
        <v>0.93100000000000005</v>
      </c>
      <c r="G1068" s="10">
        <f>VLOOKUP(C1068,away!$B$2:$E$405,4,FALSE)</f>
        <v>1.1033999999999999</v>
      </c>
      <c r="H1068" s="10">
        <f>VLOOKUP(A1068,away!$A$2:$E$405,3,FALSE)</f>
        <v>1.0995999999999999</v>
      </c>
      <c r="I1068" s="10">
        <f>VLOOKUP(C1068,away!$B$2:$E$405,3,FALSE)</f>
        <v>1.1071</v>
      </c>
      <c r="J1068" s="10">
        <f>VLOOKUP(B1068,home!$B$2:$E$405,4,FALSE)</f>
        <v>0.98850000000000005</v>
      </c>
      <c r="K1068" s="12">
        <f t="shared" si="1344"/>
        <v>1.29527894286</v>
      </c>
      <c r="L1068" s="12">
        <f t="shared" si="1345"/>
        <v>1.2033674376599999</v>
      </c>
      <c r="M1068" s="13">
        <f t="shared" si="1346"/>
        <v>8.2196185712579264E-2</v>
      </c>
      <c r="N1068" s="13">
        <f t="shared" si="1347"/>
        <v>0.10646698853691391</v>
      </c>
      <c r="O1068" s="13">
        <f t="shared" si="1348"/>
        <v>9.8912213386371989E-2</v>
      </c>
      <c r="P1068" s="13">
        <f t="shared" si="1349"/>
        <v>0.12811890719104266</v>
      </c>
      <c r="Q1068" s="13">
        <f t="shared" si="1350"/>
        <v>6.8952224180790805E-2</v>
      </c>
      <c r="R1068" s="13">
        <f t="shared" si="1351"/>
        <v>5.951386838801883E-2</v>
      </c>
      <c r="S1068" s="13">
        <f t="shared" si="1352"/>
        <v>4.9924623136481355E-2</v>
      </c>
      <c r="T1068" s="13">
        <f t="shared" si="1353"/>
        <v>8.2974861333396099E-2</v>
      </c>
      <c r="U1068" s="13">
        <f t="shared" si="1354"/>
        <v>7.7087060531142199E-2</v>
      </c>
      <c r="V1068" s="13">
        <f t="shared" si="1355"/>
        <v>8.6463706080757551E-3</v>
      </c>
      <c r="W1068" s="13">
        <f t="shared" si="1356"/>
        <v>2.9770788014913483E-2</v>
      </c>
      <c r="X1068" s="13">
        <f t="shared" si="1357"/>
        <v>3.5825196890625466E-2</v>
      </c>
      <c r="Y1068" s="13">
        <f t="shared" si="1358"/>
        <v>2.1555437692968495E-2</v>
      </c>
      <c r="Z1068" s="13">
        <f t="shared" si="1359"/>
        <v>2.3872350435774885E-2</v>
      </c>
      <c r="AA1068" s="13">
        <f t="shared" si="1360"/>
        <v>3.0921352836033953E-2</v>
      </c>
      <c r="AB1068" s="13">
        <f t="shared" si="1361"/>
        <v>2.0025888606629565E-2</v>
      </c>
      <c r="AC1068" s="13">
        <f t="shared" si="1362"/>
        <v>8.4231672664608604E-4</v>
      </c>
      <c r="AD1068" s="13">
        <f t="shared" si="1363"/>
        <v>9.6403687070165736E-3</v>
      </c>
      <c r="AE1068" s="13">
        <f t="shared" si="1364"/>
        <v>1.1600905789060178E-2</v>
      </c>
      <c r="AF1068" s="13">
        <f t="shared" si="1365"/>
        <v>6.9800761369582069E-3</v>
      </c>
      <c r="AG1068" s="13">
        <f t="shared" si="1366"/>
        <v>2.7998654452010348E-3</v>
      </c>
      <c r="AH1068" s="13">
        <f t="shared" si="1367"/>
        <v>7.1818022937050023E-3</v>
      </c>
      <c r="AI1068" s="13">
        <f t="shared" si="1368"/>
        <v>9.3024372828197383E-3</v>
      </c>
      <c r="AJ1068" s="13">
        <f t="shared" si="1369"/>
        <v>6.0246255648561016E-3</v>
      </c>
      <c r="AK1068" s="13">
        <f t="shared" si="1370"/>
        <v>2.6011902109247145E-3</v>
      </c>
      <c r="AL1068" s="13">
        <f t="shared" si="1371"/>
        <v>5.251664543364192E-5</v>
      </c>
      <c r="AM1068" s="13">
        <f t="shared" si="1372"/>
        <v>2.4973933175210091E-3</v>
      </c>
      <c r="AN1068" s="13">
        <f t="shared" si="1373"/>
        <v>3.0052817973344626E-3</v>
      </c>
      <c r="AO1068" s="13">
        <f t="shared" si="1374"/>
        <v>1.8082291279523067E-3</v>
      </c>
      <c r="AP1068" s="13">
        <f t="shared" si="1375"/>
        <v>7.2532135080204748E-4</v>
      </c>
      <c r="AQ1068" s="13">
        <f t="shared" si="1376"/>
        <v>2.1820702384868748E-4</v>
      </c>
      <c r="AR1068" s="13">
        <f t="shared" si="1377"/>
        <v>1.7284694047913001E-3</v>
      </c>
      <c r="AS1068" s="13">
        <f t="shared" si="1378"/>
        <v>2.2388500234039287E-3</v>
      </c>
      <c r="AT1068" s="13">
        <f t="shared" si="1379"/>
        <v>1.4499676457683636E-3</v>
      </c>
      <c r="AU1068" s="13">
        <f t="shared" si="1380"/>
        <v>6.2603751979734977E-4</v>
      </c>
      <c r="AV1068" s="13">
        <f t="shared" si="1381"/>
        <v>2.0272330420845189E-4</v>
      </c>
      <c r="AW1068" s="13">
        <f t="shared" si="1382"/>
        <v>2.2738197656036429E-6</v>
      </c>
      <c r="AX1068" s="13">
        <f t="shared" si="1383"/>
        <v>5.3913682937070672E-4</v>
      </c>
      <c r="AY1068" s="13">
        <f t="shared" si="1384"/>
        <v>6.4877970490796386E-4</v>
      </c>
      <c r="AZ1068" s="13">
        <f t="shared" si="1385"/>
        <v>3.9036018555045388E-4</v>
      </c>
      <c r="BA1068" s="13">
        <f t="shared" si="1386"/>
        <v>1.565822454167772E-4</v>
      </c>
      <c r="BB1068" s="13">
        <f t="shared" si="1387"/>
        <v>4.7106493862559117E-5</v>
      </c>
      <c r="BC1068" s="13">
        <f t="shared" si="1388"/>
        <v>1.1337284163306856E-5</v>
      </c>
      <c r="BD1068" s="13">
        <f t="shared" si="1389"/>
        <v>3.4666396645290169E-4</v>
      </c>
      <c r="BE1068" s="13">
        <f t="shared" si="1390"/>
        <v>4.4902653599476902E-4</v>
      </c>
      <c r="BF1068" s="13">
        <f t="shared" si="1391"/>
        <v>2.9080730842969614E-4</v>
      </c>
      <c r="BG1068" s="13">
        <f t="shared" si="1392"/>
        <v>1.2555886101292627E-4</v>
      </c>
      <c r="BH1068" s="13">
        <f t="shared" si="1393"/>
        <v>4.06584371898822E-5</v>
      </c>
      <c r="BI1068" s="13">
        <f t="shared" si="1394"/>
        <v>1.0532803508330059E-5</v>
      </c>
      <c r="BJ1068" s="14">
        <f t="shared" si="1395"/>
        <v>0.38661444808857459</v>
      </c>
      <c r="BK1068" s="14">
        <f t="shared" si="1396"/>
        <v>0.27042969972516678</v>
      </c>
      <c r="BL1068" s="14">
        <f t="shared" si="1397"/>
        <v>0.31907973491106001</v>
      </c>
      <c r="BM1068" s="14">
        <f t="shared" si="1398"/>
        <v>0.45518933987971638</v>
      </c>
      <c r="BN1068" s="14">
        <f t="shared" si="1399"/>
        <v>0.54416038739571759</v>
      </c>
    </row>
    <row r="1069" spans="1:66" x14ac:dyDescent="0.25">
      <c r="A1069" t="s">
        <v>122</v>
      </c>
      <c r="B1069" t="s">
        <v>141</v>
      </c>
      <c r="C1069" t="s">
        <v>131</v>
      </c>
      <c r="D1069" s="25" t="s">
        <v>534</v>
      </c>
      <c r="E1069" s="10">
        <f>VLOOKUP(A1069,home!$A$2:$E$405,3,FALSE)</f>
        <v>1.2608999999999999</v>
      </c>
      <c r="F1069" s="10">
        <f>VLOOKUP(B1069,home!$B$2:$E$405,3,FALSE)</f>
        <v>0.89649999999999996</v>
      </c>
      <c r="G1069" s="10">
        <f>VLOOKUP(C1069,away!$B$2:$E$405,4,FALSE)</f>
        <v>0.8276</v>
      </c>
      <c r="H1069" s="10">
        <f>VLOOKUP(A1069,away!$A$2:$E$405,3,FALSE)</f>
        <v>1.0995999999999999</v>
      </c>
      <c r="I1069" s="10">
        <f>VLOOKUP(C1069,away!$B$2:$E$405,3,FALSE)</f>
        <v>1.1071</v>
      </c>
      <c r="J1069" s="10">
        <f>VLOOKUP(B1069,home!$B$2:$E$405,4,FALSE)</f>
        <v>0.79079999999999995</v>
      </c>
      <c r="K1069" s="12">
        <f t="shared" si="1344"/>
        <v>0.93551643305999987</v>
      </c>
      <c r="L1069" s="12">
        <f t="shared" si="1345"/>
        <v>0.96269395012799974</v>
      </c>
      <c r="M1069" s="13">
        <f t="shared" si="1346"/>
        <v>0.14983652939491415</v>
      </c>
      <c r="N1069" s="13">
        <f t="shared" si="1347"/>
        <v>0.14017453552161988</v>
      </c>
      <c r="O1069" s="13">
        <f t="shared" si="1348"/>
        <v>0.14424672035666006</v>
      </c>
      <c r="P1069" s="13">
        <f t="shared" si="1349"/>
        <v>0.13494517730866587</v>
      </c>
      <c r="Q1069" s="13">
        <f t="shared" si="1350"/>
        <v>6.5567790738514042E-2</v>
      </c>
      <c r="R1069" s="13">
        <f t="shared" si="1351"/>
        <v>6.9432722506581002E-2</v>
      </c>
      <c r="S1069" s="13">
        <f t="shared" si="1352"/>
        <v>3.0383446800999803E-2</v>
      </c>
      <c r="T1069" s="13">
        <f t="shared" si="1353"/>
        <v>6.3121715467226155E-2</v>
      </c>
      <c r="U1069" s="13">
        <f t="shared" si="1354"/>
        <v>6.4955452897001428E-2</v>
      </c>
      <c r="V1069" s="13">
        <f t="shared" si="1355"/>
        <v>3.040424293184932E-3</v>
      </c>
      <c r="W1069" s="13">
        <f t="shared" si="1356"/>
        <v>2.0446581905106388E-2</v>
      </c>
      <c r="X1069" s="13">
        <f t="shared" si="1357"/>
        <v>1.9683800700842548E-2</v>
      </c>
      <c r="Y1069" s="13">
        <f t="shared" si="1358"/>
        <v>9.4747379251132018E-3</v>
      </c>
      <c r="Z1069" s="13">
        <f t="shared" si="1359"/>
        <v>2.2280820632667245E-2</v>
      </c>
      <c r="AA1069" s="13">
        <f t="shared" si="1360"/>
        <v>2.0844073843922506E-2</v>
      </c>
      <c r="AB1069" s="13">
        <f t="shared" si="1361"/>
        <v>9.7499868064528129E-3</v>
      </c>
      <c r="AC1069" s="13">
        <f t="shared" si="1362"/>
        <v>1.7114092479413021E-4</v>
      </c>
      <c r="AD1069" s="13">
        <f t="shared" si="1363"/>
        <v>4.7820283430335649E-3</v>
      </c>
      <c r="AE1069" s="13">
        <f t="shared" si="1364"/>
        <v>4.6036297551790362E-3</v>
      </c>
      <c r="AF1069" s="13">
        <f t="shared" si="1365"/>
        <v>2.2159432569700513E-3</v>
      </c>
      <c r="AG1069" s="13">
        <f t="shared" si="1366"/>
        <v>7.1109172243733463E-4</v>
      </c>
      <c r="AH1069" s="13">
        <f t="shared" si="1367"/>
        <v>5.3624028067389678E-3</v>
      </c>
      <c r="AI1069" s="13">
        <f t="shared" si="1368"/>
        <v>5.0166159463913692E-3</v>
      </c>
      <c r="AJ1069" s="13">
        <f t="shared" si="1369"/>
        <v>2.346563328099985E-3</v>
      </c>
      <c r="AK1069" s="13">
        <f t="shared" si="1370"/>
        <v>7.3174951821783341E-4</v>
      </c>
      <c r="AL1069" s="13">
        <f t="shared" si="1371"/>
        <v>6.1652902758429363E-6</v>
      </c>
      <c r="AM1069" s="13">
        <f t="shared" si="1372"/>
        <v>8.9473321965331657E-4</v>
      </c>
      <c r="AN1069" s="13">
        <f t="shared" si="1373"/>
        <v>8.6135425753879459E-4</v>
      </c>
      <c r="AO1069" s="13">
        <f t="shared" si="1374"/>
        <v>4.146102663247963E-4</v>
      </c>
      <c r="AP1069" s="13">
        <f t="shared" si="1375"/>
        <v>1.3304759835061338E-4</v>
      </c>
      <c r="AQ1069" s="13">
        <f t="shared" si="1376"/>
        <v>3.2021029502798883E-5</v>
      </c>
      <c r="AR1069" s="13">
        <f t="shared" si="1377"/>
        <v>1.032470548039402E-3</v>
      </c>
      <c r="AS1069" s="13">
        <f t="shared" si="1378"/>
        <v>9.6589316434132451E-4</v>
      </c>
      <c r="AT1069" s="13">
        <f t="shared" si="1379"/>
        <v>4.5180446391081605E-4</v>
      </c>
      <c r="AU1069" s="13">
        <f t="shared" si="1380"/>
        <v>1.4089016683947739E-4</v>
      </c>
      <c r="AV1069" s="13">
        <f t="shared" si="1381"/>
        <v>3.2951266583724039E-5</v>
      </c>
      <c r="AW1069" s="13">
        <f t="shared" si="1382"/>
        <v>1.5423775363591114E-7</v>
      </c>
      <c r="AX1069" s="13">
        <f t="shared" si="1383"/>
        <v>1.3950627169839332E-4</v>
      </c>
      <c r="AY1069" s="13">
        <f t="shared" si="1384"/>
        <v>1.3430184376895624E-4</v>
      </c>
      <c r="AZ1069" s="13">
        <f t="shared" si="1385"/>
        <v>6.4645786243704991E-5</v>
      </c>
      <c r="BA1069" s="13">
        <f t="shared" si="1386"/>
        <v>2.0744702439360886E-5</v>
      </c>
      <c r="BB1069" s="13">
        <f t="shared" si="1387"/>
        <v>4.9926998838945703E-6</v>
      </c>
      <c r="BC1069" s="13">
        <f t="shared" si="1388"/>
        <v>9.6128839460601422E-7</v>
      </c>
      <c r="BD1069" s="13">
        <f t="shared" si="1389"/>
        <v>1.6565885838047874E-4</v>
      </c>
      <c r="BE1069" s="13">
        <f t="shared" si="1390"/>
        <v>1.5497658429689711E-4</v>
      </c>
      <c r="BF1069" s="13">
        <f t="shared" si="1391"/>
        <v>7.2491570674627773E-5</v>
      </c>
      <c r="BG1069" s="13">
        <f t="shared" si="1392"/>
        <v>2.2605685208148228E-5</v>
      </c>
      <c r="BH1069" s="13">
        <f t="shared" si="1393"/>
        <v>5.2869974982010064E-6</v>
      </c>
      <c r="BI1069" s="13">
        <f t="shared" si="1394"/>
        <v>9.8921460822282985E-7</v>
      </c>
      <c r="BJ1069" s="14">
        <f t="shared" si="1395"/>
        <v>0.33348277429984136</v>
      </c>
      <c r="BK1069" s="14">
        <f t="shared" si="1396"/>
        <v>0.31851718585660371</v>
      </c>
      <c r="BL1069" s="14">
        <f t="shared" si="1397"/>
        <v>0.32573230653044716</v>
      </c>
      <c r="BM1069" s="14">
        <f t="shared" si="1398"/>
        <v>0.29567546388658916</v>
      </c>
      <c r="BN1069" s="14">
        <f t="shared" si="1399"/>
        <v>0.70420347582695508</v>
      </c>
    </row>
    <row r="1070" spans="1:66" x14ac:dyDescent="0.25">
      <c r="A1070" t="s">
        <v>122</v>
      </c>
      <c r="B1070" t="s">
        <v>142</v>
      </c>
      <c r="C1070" t="s">
        <v>140</v>
      </c>
      <c r="D1070" s="25" t="s">
        <v>534</v>
      </c>
      <c r="E1070" s="10">
        <f>VLOOKUP(A1070,home!$A$2:$E$405,3,FALSE)</f>
        <v>1.2608999999999999</v>
      </c>
      <c r="F1070" s="10">
        <f>VLOOKUP(B1070,home!$B$2:$E$405,3,FALSE)</f>
        <v>1.0345</v>
      </c>
      <c r="G1070" s="10">
        <f>VLOOKUP(C1070,away!$B$2:$E$405,4,FALSE)</f>
        <v>0.6552</v>
      </c>
      <c r="H1070" s="10">
        <f>VLOOKUP(A1070,away!$A$2:$E$405,3,FALSE)</f>
        <v>1.0995999999999999</v>
      </c>
      <c r="I1070" s="10">
        <f>VLOOKUP(C1070,away!$B$2:$E$405,3,FALSE)</f>
        <v>0.7117</v>
      </c>
      <c r="J1070" s="10">
        <f>VLOOKUP(B1070,home!$B$2:$E$405,4,FALSE)</f>
        <v>0.86990000000000001</v>
      </c>
      <c r="K1070" s="12">
        <f t="shared" si="1344"/>
        <v>0.85464356795999985</v>
      </c>
      <c r="L1070" s="12">
        <f t="shared" si="1345"/>
        <v>0.6807709698679999</v>
      </c>
      <c r="M1070" s="13">
        <f t="shared" si="1346"/>
        <v>0.21536639514506317</v>
      </c>
      <c r="N1070" s="13">
        <f t="shared" si="1347"/>
        <v>0.18406150436545998</v>
      </c>
      <c r="O1070" s="13">
        <f t="shared" si="1348"/>
        <v>0.14661518969987955</v>
      </c>
      <c r="P1070" s="13">
        <f t="shared" si="1349"/>
        <v>0.12530372884223728</v>
      </c>
      <c r="Q1070" s="13">
        <f t="shared" si="1350"/>
        <v>7.8653490407490895E-2</v>
      </c>
      <c r="R1070" s="13">
        <f t="shared" si="1351"/>
        <v>4.9905682444683887E-2</v>
      </c>
      <c r="S1070" s="13">
        <f t="shared" si="1352"/>
        <v>1.8225945198174106E-2</v>
      </c>
      <c r="T1070" s="13">
        <f t="shared" si="1353"/>
        <v>5.3545012948210992E-2</v>
      </c>
      <c r="U1070" s="13">
        <f t="shared" si="1354"/>
        <v>4.2651570506003371E-2</v>
      </c>
      <c r="V1070" s="13">
        <f t="shared" si="1355"/>
        <v>1.1782395781163811E-3</v>
      </c>
      <c r="W1070" s="13">
        <f t="shared" si="1356"/>
        <v>2.2406899891455216E-2</v>
      </c>
      <c r="X1070" s="13">
        <f t="shared" si="1357"/>
        <v>1.5253966970841148E-2</v>
      </c>
      <c r="Y1070" s="13">
        <f t="shared" si="1358"/>
        <v>5.1922289445369817E-3</v>
      </c>
      <c r="Z1070" s="13">
        <f t="shared" si="1359"/>
        <v>1.132477994659729E-2</v>
      </c>
      <c r="AA1070" s="13">
        <f t="shared" si="1360"/>
        <v>9.6786503399217665E-3</v>
      </c>
      <c r="AB1070" s="13">
        <f t="shared" si="1361"/>
        <v>4.1358981297740004E-3</v>
      </c>
      <c r="AC1070" s="13">
        <f t="shared" si="1362"/>
        <v>4.2844953976003145E-5</v>
      </c>
      <c r="AD1070" s="13">
        <f t="shared" si="1363"/>
        <v>4.7874782175389534E-3</v>
      </c>
      <c r="AE1070" s="13">
        <f t="shared" si="1364"/>
        <v>3.2591761893759163E-3</v>
      </c>
      <c r="AF1070" s="13">
        <f t="shared" si="1365"/>
        <v>1.1093762677060674E-3</v>
      </c>
      <c r="AG1070" s="13">
        <f t="shared" si="1366"/>
        <v>2.5174371923826716E-4</v>
      </c>
      <c r="AH1070" s="13">
        <f t="shared" si="1367"/>
        <v>1.9273953569466783E-3</v>
      </c>
      <c r="AI1070" s="13">
        <f t="shared" si="1368"/>
        <v>1.6472360447304466E-3</v>
      </c>
      <c r="AJ1070" s="13">
        <f t="shared" si="1369"/>
        <v>7.0389984527037324E-4</v>
      </c>
      <c r="AK1070" s="13">
        <f t="shared" si="1370"/>
        <v>2.0052782508278791E-4</v>
      </c>
      <c r="AL1070" s="13">
        <f t="shared" si="1371"/>
        <v>9.97116099129786E-7</v>
      </c>
      <c r="AM1070" s="13">
        <f t="shared" si="1372"/>
        <v>8.1831749307365465E-4</v>
      </c>
      <c r="AN1070" s="13">
        <f t="shared" si="1373"/>
        <v>5.5708679341970205E-4</v>
      </c>
      <c r="AO1070" s="13">
        <f t="shared" si="1374"/>
        <v>1.8962425832849233E-4</v>
      </c>
      <c r="AP1070" s="13">
        <f t="shared" si="1375"/>
        <v>4.3030230084262637E-5</v>
      </c>
      <c r="AQ1070" s="13">
        <f t="shared" si="1376"/>
        <v>7.3234328670266637E-6</v>
      </c>
      <c r="AR1070" s="13">
        <f t="shared" si="1377"/>
        <v>2.6242296129353403E-4</v>
      </c>
      <c r="AS1070" s="13">
        <f t="shared" si="1378"/>
        <v>2.2427809595453488E-4</v>
      </c>
      <c r="AT1070" s="13">
        <f t="shared" si="1379"/>
        <v>9.5838916070929426E-5</v>
      </c>
      <c r="AU1070" s="13">
        <f t="shared" si="1380"/>
        <v>2.7302704393426038E-5</v>
      </c>
      <c r="AV1070" s="13">
        <f t="shared" si="1381"/>
        <v>5.833520174438696E-6</v>
      </c>
      <c r="AW1070" s="13">
        <f t="shared" si="1382"/>
        <v>1.6114961929236826E-8</v>
      </c>
      <c r="AX1070" s="13">
        <f t="shared" si="1383"/>
        <v>1.1656163033409174E-4</v>
      </c>
      <c r="AY1070" s="13">
        <f t="shared" si="1384"/>
        <v>7.9351774131934899E-5</v>
      </c>
      <c r="AZ1070" s="13">
        <f t="shared" si="1385"/>
        <v>2.7010192118271894E-5</v>
      </c>
      <c r="BA1070" s="13">
        <f t="shared" si="1386"/>
        <v>6.1292515615589882E-6</v>
      </c>
      <c r="BB1070" s="13">
        <f t="shared" si="1387"/>
        <v>1.0431541325318663E-6</v>
      </c>
      <c r="BC1070" s="13">
        <f t="shared" si="1388"/>
        <v>1.4202981010510616E-7</v>
      </c>
      <c r="BD1070" s="13">
        <f t="shared" si="1389"/>
        <v>2.9774988979238625E-5</v>
      </c>
      <c r="BE1070" s="13">
        <f t="shared" si="1390"/>
        <v>2.5447002817186174E-5</v>
      </c>
      <c r="BF1070" s="13">
        <f t="shared" si="1391"/>
        <v>1.0874058640784077E-5</v>
      </c>
      <c r="BG1070" s="13">
        <f t="shared" si="1392"/>
        <v>3.0978147583219909E-6</v>
      </c>
      <c r="BH1070" s="13">
        <f t="shared" si="1393"/>
        <v>6.6188186448286249E-7</v>
      </c>
      <c r="BI1070" s="13">
        <f t="shared" si="1394"/>
        <v>1.1313461564593018E-7</v>
      </c>
      <c r="BJ1070" s="14">
        <f t="shared" si="1395"/>
        <v>0.37036649816171602</v>
      </c>
      <c r="BK1070" s="14">
        <f t="shared" si="1396"/>
        <v>0.36019750260779798</v>
      </c>
      <c r="BL1070" s="14">
        <f t="shared" si="1397"/>
        <v>0.25815169527185539</v>
      </c>
      <c r="BM1070" s="14">
        <f t="shared" si="1398"/>
        <v>0.20005514942398189</v>
      </c>
      <c r="BN1070" s="14">
        <f t="shared" si="1399"/>
        <v>0.79990599090481473</v>
      </c>
    </row>
    <row r="1071" spans="1:66" x14ac:dyDescent="0.25">
      <c r="A1071" t="s">
        <v>145</v>
      </c>
      <c r="B1071" t="s">
        <v>360</v>
      </c>
      <c r="C1071" t="s">
        <v>355</v>
      </c>
      <c r="D1071" s="25" t="s">
        <v>534</v>
      </c>
      <c r="E1071" s="10">
        <f>VLOOKUP(A1071,home!$A$2:$E$405,3,FALSE)</f>
        <v>1.4406000000000001</v>
      </c>
      <c r="F1071" s="10">
        <f>VLOOKUP(B1071,home!$B$2:$E$405,3,FALSE)</f>
        <v>1.0908</v>
      </c>
      <c r="G1071" s="10">
        <f>VLOOKUP(C1071,away!$B$2:$E$405,4,FALSE)</f>
        <v>1.6407</v>
      </c>
      <c r="H1071" s="10">
        <f>VLOOKUP(A1071,away!$A$2:$E$405,3,FALSE)</f>
        <v>1.2678</v>
      </c>
      <c r="I1071" s="10">
        <f>VLOOKUP(C1071,away!$B$2:$E$405,3,FALSE)</f>
        <v>0.78879999999999995</v>
      </c>
      <c r="J1071" s="10">
        <f>VLOOKUP(B1071,home!$B$2:$E$405,4,FALSE)</f>
        <v>1.0892999999999999</v>
      </c>
      <c r="K1071" s="12">
        <f t="shared" si="1344"/>
        <v>2.5782066117360003</v>
      </c>
      <c r="L1071" s="12">
        <f t="shared" si="1345"/>
        <v>1.0893442691519999</v>
      </c>
      <c r="M1071" s="13">
        <f t="shared" si="1346"/>
        <v>2.5538941324830575E-2</v>
      </c>
      <c r="N1071" s="13">
        <f t="shared" si="1347"/>
        <v>6.5844667380415944E-2</v>
      </c>
      <c r="O1071" s="13">
        <f t="shared" si="1348"/>
        <v>2.7820699372413372E-2</v>
      </c>
      <c r="P1071" s="13">
        <f t="shared" si="1349"/>
        <v>7.1727511065075744E-2</v>
      </c>
      <c r="Q1071" s="13">
        <f t="shared" si="1350"/>
        <v>8.4880578393873099E-2</v>
      </c>
      <c r="R1071" s="13">
        <f t="shared" si="1351"/>
        <v>1.515315971256957E-2</v>
      </c>
      <c r="S1071" s="13">
        <f t="shared" si="1352"/>
        <v>5.0362657736603485E-2</v>
      </c>
      <c r="T1071" s="13">
        <f t="shared" si="1353"/>
        <v>9.2464171635672734E-2</v>
      </c>
      <c r="U1071" s="13">
        <f t="shared" si="1354"/>
        <v>3.9067976559638451E-2</v>
      </c>
      <c r="V1071" s="13">
        <f t="shared" si="1355"/>
        <v>1.57162526569514E-2</v>
      </c>
      <c r="W1071" s="13">
        <f t="shared" si="1356"/>
        <v>7.294655614101983E-2</v>
      </c>
      <c r="X1071" s="13">
        <f t="shared" si="1357"/>
        <v>7.9463912886594587E-2</v>
      </c>
      <c r="Y1071" s="13">
        <f t="shared" si="1358"/>
        <v>4.3281779053702771E-2</v>
      </c>
      <c r="Z1071" s="13">
        <f t="shared" si="1359"/>
        <v>5.5023358974775442E-3</v>
      </c>
      <c r="AA1071" s="13">
        <f t="shared" si="1360"/>
        <v>1.4186158790868941E-2</v>
      </c>
      <c r="AB1071" s="13">
        <f t="shared" si="1361"/>
        <v>1.8287424194877552E-2</v>
      </c>
      <c r="AC1071" s="13">
        <f t="shared" si="1362"/>
        <v>2.7587471031370304E-3</v>
      </c>
      <c r="AD1071" s="13">
        <f t="shared" si="1363"/>
        <v>4.701782333653716E-2</v>
      </c>
      <c r="AE1071" s="13">
        <f t="shared" si="1364"/>
        <v>5.1218596399657923E-2</v>
      </c>
      <c r="AF1071" s="13">
        <f t="shared" si="1365"/>
        <v>2.78973422309883E-2</v>
      </c>
      <c r="AG1071" s="13">
        <f t="shared" si="1366"/>
        <v>1.0129936627966393E-2</v>
      </c>
      <c r="AH1071" s="13">
        <f t="shared" si="1367"/>
        <v>1.4984845192166218E-3</v>
      </c>
      <c r="AI1071" s="13">
        <f t="shared" si="1368"/>
        <v>3.863402695028335E-3</v>
      </c>
      <c r="AJ1071" s="13">
        <f t="shared" si="1369"/>
        <v>4.9803251860603701E-3</v>
      </c>
      <c r="AK1071" s="13">
        <f t="shared" si="1370"/>
        <v>4.2801024410987236E-3</v>
      </c>
      <c r="AL1071" s="13">
        <f t="shared" si="1371"/>
        <v>3.09923674359387E-4</v>
      </c>
      <c r="AM1071" s="13">
        <f t="shared" si="1372"/>
        <v>2.4244332599139065E-2</v>
      </c>
      <c r="AN1071" s="13">
        <f t="shared" si="1373"/>
        <v>2.6410424776287151E-2</v>
      </c>
      <c r="AO1071" s="13">
        <f t="shared" si="1374"/>
        <v>1.4385022437959196E-2</v>
      </c>
      <c r="AP1071" s="13">
        <f t="shared" si="1375"/>
        <v>5.2234139181379282E-3</v>
      </c>
      <c r="AQ1071" s="13">
        <f t="shared" si="1376"/>
        <v>1.4225240042830859E-3</v>
      </c>
      <c r="AR1071" s="13">
        <f t="shared" si="1377"/>
        <v>3.2647310468432347E-4</v>
      </c>
      <c r="AS1071" s="13">
        <f t="shared" si="1378"/>
        <v>8.4171511705110193E-4</v>
      </c>
      <c r="AT1071" s="13">
        <f t="shared" si="1379"/>
        <v>1.0850577399896465E-3</v>
      </c>
      <c r="AU1071" s="13">
        <f t="shared" si="1380"/>
        <v>9.3250101311887618E-4</v>
      </c>
      <c r="AV1071" s="13">
        <f t="shared" si="1381"/>
        <v>6.0104506936840124E-4</v>
      </c>
      <c r="AW1071" s="13">
        <f t="shared" si="1382"/>
        <v>2.4178821122176101E-5</v>
      </c>
      <c r="AX1071" s="13">
        <f t="shared" si="1383"/>
        <v>1.0417816434037835E-2</v>
      </c>
      <c r="AY1071" s="13">
        <f t="shared" si="1384"/>
        <v>1.134858862949664E-2</v>
      </c>
      <c r="AZ1071" s="13">
        <f t="shared" si="1385"/>
        <v>6.1812599932528555E-3</v>
      </c>
      <c r="BA1071" s="13">
        <f t="shared" si="1386"/>
        <v>2.2445067165961763E-3</v>
      </c>
      <c r="BB1071" s="13">
        <f t="shared" si="1387"/>
        <v>6.1126013219930399E-4</v>
      </c>
      <c r="BC1071" s="13">
        <f t="shared" si="1388"/>
        <v>1.3317454439448116E-4</v>
      </c>
      <c r="BD1071" s="13">
        <f t="shared" si="1389"/>
        <v>5.9273600936688093E-5</v>
      </c>
      <c r="BE1071" s="13">
        <f t="shared" si="1390"/>
        <v>1.5281958983637039E-4</v>
      </c>
      <c r="BF1071" s="13">
        <f t="shared" si="1391"/>
        <v>1.9700023845945698E-4</v>
      </c>
      <c r="BG1071" s="13">
        <f t="shared" si="1392"/>
        <v>1.6930243910324687E-4</v>
      </c>
      <c r="BH1071" s="13">
        <f t="shared" si="1393"/>
        <v>1.0912416696975566E-4</v>
      </c>
      <c r="BI1071" s="13">
        <f t="shared" si="1394"/>
        <v>5.6268929756321457E-5</v>
      </c>
      <c r="BJ1071" s="14">
        <f t="shared" si="1395"/>
        <v>0.67776768827221223</v>
      </c>
      <c r="BK1071" s="14">
        <f t="shared" si="1396"/>
        <v>0.17776262219045427</v>
      </c>
      <c r="BL1071" s="14">
        <f t="shared" si="1397"/>
        <v>0.1336683144810461</v>
      </c>
      <c r="BM1071" s="14">
        <f t="shared" si="1398"/>
        <v>0.6924109937836378</v>
      </c>
      <c r="BN1071" s="14">
        <f t="shared" si="1399"/>
        <v>0.29096555724917833</v>
      </c>
    </row>
    <row r="1072" spans="1:66" x14ac:dyDescent="0.25">
      <c r="A1072" t="s">
        <v>145</v>
      </c>
      <c r="B1072" t="s">
        <v>133</v>
      </c>
      <c r="C1072" t="s">
        <v>375</v>
      </c>
      <c r="D1072" s="25" t="s">
        <v>534</v>
      </c>
      <c r="E1072" s="10">
        <f>VLOOKUP(A1072,home!$A$2:$E$405,3,FALSE)</f>
        <v>1.4406000000000001</v>
      </c>
      <c r="F1072" s="10">
        <f>VLOOKUP(B1072,home!$B$2:$E$405,3,FALSE)</f>
        <v>0.58620000000000005</v>
      </c>
      <c r="G1072" s="10">
        <f>VLOOKUP(C1072,away!$B$2:$E$405,4,FALSE)</f>
        <v>0.9718</v>
      </c>
      <c r="H1072" s="10">
        <f>VLOOKUP(A1072,away!$A$2:$E$405,3,FALSE)</f>
        <v>1.2678</v>
      </c>
      <c r="I1072" s="10">
        <f>VLOOKUP(C1072,away!$B$2:$E$405,3,FALSE)</f>
        <v>0.98599999999999999</v>
      </c>
      <c r="J1072" s="10">
        <f>VLOOKUP(B1072,home!$B$2:$E$405,4,FALSE)</f>
        <v>1.1861999999999999</v>
      </c>
      <c r="K1072" s="12">
        <f t="shared" si="1344"/>
        <v>0.82066539189600018</v>
      </c>
      <c r="L1072" s="12">
        <f t="shared" si="1345"/>
        <v>1.4828102589600001</v>
      </c>
      <c r="M1072" s="13">
        <f t="shared" si="1346"/>
        <v>9.9910983856700844E-2</v>
      </c>
      <c r="N1072" s="13">
        <f t="shared" si="1347"/>
        <v>8.1993486721474329E-2</v>
      </c>
      <c r="O1072" s="13">
        <f t="shared" si="1348"/>
        <v>0.14814903184550296</v>
      </c>
      <c r="P1072" s="13">
        <f t="shared" si="1349"/>
        <v>0.12158078327850266</v>
      </c>
      <c r="Q1072" s="13">
        <f t="shared" si="1350"/>
        <v>3.3644608456599112E-2</v>
      </c>
      <c r="R1072" s="13">
        <f t="shared" si="1351"/>
        <v>0.1098384521377518</v>
      </c>
      <c r="S1072" s="13">
        <f t="shared" si="1352"/>
        <v>3.698764212905619E-2</v>
      </c>
      <c r="T1072" s="13">
        <f t="shared" si="1353"/>
        <v>4.9888570578137531E-2</v>
      </c>
      <c r="U1072" s="13">
        <f t="shared" si="1354"/>
        <v>9.0140616368878115E-2</v>
      </c>
      <c r="V1072" s="13">
        <f t="shared" si="1355"/>
        <v>5.0011034579491064E-3</v>
      </c>
      <c r="W1072" s="13">
        <f t="shared" si="1356"/>
        <v>9.2036552614074649E-3</v>
      </c>
      <c r="X1072" s="13">
        <f t="shared" si="1357"/>
        <v>1.3647274441546169E-2</v>
      </c>
      <c r="Y1072" s="13">
        <f t="shared" si="1358"/>
        <v>1.0118159274383635E-2</v>
      </c>
      <c r="Z1072" s="13">
        <f t="shared" si="1359"/>
        <v>5.4289861219381758E-2</v>
      </c>
      <c r="AA1072" s="13">
        <f t="shared" si="1360"/>
        <v>4.4553810233583381E-2</v>
      </c>
      <c r="AB1072" s="13">
        <f t="shared" si="1361"/>
        <v>1.8281885067901866E-2</v>
      </c>
      <c r="AC1072" s="13">
        <f t="shared" si="1362"/>
        <v>3.8036238121874735E-4</v>
      </c>
      <c r="AD1072" s="13">
        <f t="shared" si="1363"/>
        <v>1.8882803379946596E-3</v>
      </c>
      <c r="AE1072" s="13">
        <f t="shared" si="1364"/>
        <v>2.7999614569709373E-3</v>
      </c>
      <c r="AF1072" s="13">
        <f t="shared" si="1365"/>
        <v>2.0759057865445481E-3</v>
      </c>
      <c r="AG1072" s="13">
        <f t="shared" si="1366"/>
        <v>1.026058132307561E-3</v>
      </c>
      <c r="AH1072" s="13">
        <f t="shared" si="1367"/>
        <v>2.0125390793403496E-2</v>
      </c>
      <c r="AI1072" s="13">
        <f t="shared" si="1368"/>
        <v>1.651621172252863E-2</v>
      </c>
      <c r="AJ1072" s="13">
        <f t="shared" si="1369"/>
        <v>6.7771416829531354E-3</v>
      </c>
      <c r="AK1072" s="13">
        <f t="shared" si="1370"/>
        <v>1.8539218783918177E-3</v>
      </c>
      <c r="AL1072" s="13">
        <f t="shared" si="1371"/>
        <v>1.8514383285256861E-5</v>
      </c>
      <c r="AM1072" s="13">
        <f t="shared" si="1372"/>
        <v>3.0992926471797992E-4</v>
      </c>
      <c r="AN1072" s="13">
        <f t="shared" si="1373"/>
        <v>4.5956629327575021E-4</v>
      </c>
      <c r="AO1072" s="13">
        <f t="shared" si="1374"/>
        <v>3.4072480717075134E-4</v>
      </c>
      <c r="AP1072" s="13">
        <f t="shared" si="1375"/>
        <v>1.6841007985165257E-4</v>
      </c>
      <c r="AQ1072" s="13">
        <f t="shared" si="1376"/>
        <v>6.2430048529075856E-5</v>
      </c>
      <c r="AR1072" s="13">
        <f t="shared" si="1377"/>
        <v>5.9684271868075652E-3</v>
      </c>
      <c r="AS1072" s="13">
        <f t="shared" si="1378"/>
        <v>4.898081636264171E-3</v>
      </c>
      <c r="AT1072" s="13">
        <f t="shared" si="1379"/>
        <v>2.0098430427816691E-3</v>
      </c>
      <c r="AU1072" s="13">
        <f t="shared" si="1380"/>
        <v>5.4980287611795602E-4</v>
      </c>
      <c r="AV1072" s="13">
        <f t="shared" si="1381"/>
        <v>1.1280104819872257E-4</v>
      </c>
      <c r="AW1072" s="13">
        <f t="shared" si="1382"/>
        <v>6.2583298731656662E-7</v>
      </c>
      <c r="AX1072" s="13">
        <f t="shared" si="1383"/>
        <v>4.2391370248303351E-5</v>
      </c>
      <c r="AY1072" s="13">
        <f t="shared" si="1384"/>
        <v>6.2858358695555937E-5</v>
      </c>
      <c r="AZ1072" s="13">
        <f t="shared" si="1385"/>
        <v>4.6603509567578943E-5</v>
      </c>
      <c r="BA1072" s="13">
        <f t="shared" si="1386"/>
        <v>2.3034720696782184E-5</v>
      </c>
      <c r="BB1072" s="13">
        <f t="shared" si="1387"/>
        <v>8.5390300403667217E-6</v>
      </c>
      <c r="BC1072" s="13">
        <f t="shared" si="1388"/>
        <v>2.5323522690846788E-6</v>
      </c>
      <c r="BD1072" s="13">
        <f t="shared" si="1389"/>
        <v>1.4750075104090065E-3</v>
      </c>
      <c r="BE1072" s="13">
        <f t="shared" si="1390"/>
        <v>1.2104876165793506E-3</v>
      </c>
      <c r="BF1072" s="13">
        <f t="shared" si="1391"/>
        <v>4.9670264712267404E-4</v>
      </c>
      <c r="BG1072" s="13">
        <f t="shared" si="1392"/>
        <v>1.3587555751890334E-4</v>
      </c>
      <c r="BH1072" s="13">
        <f t="shared" si="1393"/>
        <v>2.787709191508457E-5</v>
      </c>
      <c r="BI1072" s="13">
        <f t="shared" si="1394"/>
        <v>4.5755529122827414E-6</v>
      </c>
      <c r="BJ1072" s="14">
        <f t="shared" si="1395"/>
        <v>0.20781298028242884</v>
      </c>
      <c r="BK1072" s="14">
        <f t="shared" si="1396"/>
        <v>0.26394224784540843</v>
      </c>
      <c r="BL1072" s="14">
        <f t="shared" si="1397"/>
        <v>0.47312594349752257</v>
      </c>
      <c r="BM1072" s="14">
        <f t="shared" si="1398"/>
        <v>0.40399145402250158</v>
      </c>
      <c r="BN1072" s="14">
        <f t="shared" si="1399"/>
        <v>0.59511734629653168</v>
      </c>
    </row>
    <row r="1073" spans="1:66" x14ac:dyDescent="0.25">
      <c r="A1073" t="s">
        <v>145</v>
      </c>
      <c r="B1073" t="s">
        <v>388</v>
      </c>
      <c r="C1073" t="s">
        <v>423</v>
      </c>
      <c r="D1073" s="25" t="s">
        <v>534</v>
      </c>
      <c r="E1073" s="10">
        <f>VLOOKUP(A1073,home!$A$2:$E$405,3,FALSE)</f>
        <v>1.4406000000000001</v>
      </c>
      <c r="F1073" s="10">
        <f>VLOOKUP(B1073,home!$B$2:$E$405,3,FALSE)</f>
        <v>1.1106</v>
      </c>
      <c r="G1073" s="10">
        <f>VLOOKUP(C1073,away!$B$2:$E$405,4,FALSE)</f>
        <v>0.55530000000000002</v>
      </c>
      <c r="H1073" s="10">
        <f>VLOOKUP(A1073,away!$A$2:$E$405,3,FALSE)</f>
        <v>1.2678</v>
      </c>
      <c r="I1073" s="10">
        <f>VLOOKUP(C1073,away!$B$2:$E$405,3,FALSE)</f>
        <v>1.4592000000000001</v>
      </c>
      <c r="J1073" s="10">
        <f>VLOOKUP(B1073,home!$B$2:$E$405,4,FALSE)</f>
        <v>1.1043000000000001</v>
      </c>
      <c r="K1073" s="12">
        <f t="shared" si="1344"/>
        <v>0.88844132890800009</v>
      </c>
      <c r="L1073" s="12">
        <f t="shared" si="1345"/>
        <v>2.0429260231680004</v>
      </c>
      <c r="M1073" s="13">
        <f t="shared" si="1346"/>
        <v>5.3324075488424973E-2</v>
      </c>
      <c r="N1073" s="13">
        <f t="shared" si="1347"/>
        <v>4.7375312489726797E-2</v>
      </c>
      <c r="O1073" s="13">
        <f t="shared" si="1348"/>
        <v>0.10893714147667828</v>
      </c>
      <c r="P1073" s="13">
        <f t="shared" si="1349"/>
        <v>9.6784258740978873E-2</v>
      </c>
      <c r="Q1073" s="13">
        <f t="shared" si="1350"/>
        <v>2.1045092792902322E-2</v>
      </c>
      <c r="R1073" s="13">
        <f t="shared" si="1351"/>
        <v>0.11127526060612011</v>
      </c>
      <c r="S1073" s="13">
        <f t="shared" si="1352"/>
        <v>4.3916339168759123E-2</v>
      </c>
      <c r="T1073" s="13">
        <f t="shared" si="1353"/>
        <v>4.2993567726605487E-2</v>
      </c>
      <c r="U1073" s="13">
        <f t="shared" si="1354"/>
        <v>9.886154040748539E-2</v>
      </c>
      <c r="V1073" s="13">
        <f t="shared" si="1355"/>
        <v>8.8565588893819696E-3</v>
      </c>
      <c r="W1073" s="13">
        <f t="shared" si="1356"/>
        <v>6.2324434026394381E-3</v>
      </c>
      <c r="X1073" s="13">
        <f t="shared" si="1357"/>
        <v>1.2732420815173829E-2</v>
      </c>
      <c r="Y1073" s="13">
        <f t="shared" si="1358"/>
        <v>1.3005696910622273E-2</v>
      </c>
      <c r="Z1073" s="13">
        <f t="shared" si="1359"/>
        <v>7.5775708542347942E-2</v>
      </c>
      <c r="AA1073" s="13">
        <f t="shared" si="1360"/>
        <v>6.7322271196308903E-2</v>
      </c>
      <c r="AB1073" s="13">
        <f t="shared" si="1361"/>
        <v>2.9905944043376723E-2</v>
      </c>
      <c r="AC1073" s="13">
        <f t="shared" si="1362"/>
        <v>1.0046769203841232E-3</v>
      </c>
      <c r="AD1073" s="13">
        <f t="shared" si="1363"/>
        <v>1.3842900747462199E-3</v>
      </c>
      <c r="AE1073" s="13">
        <f t="shared" si="1364"/>
        <v>2.828002217312229E-3</v>
      </c>
      <c r="AF1073" s="13">
        <f t="shared" si="1365"/>
        <v>2.8886996616619806E-3</v>
      </c>
      <c r="AG1073" s="13">
        <f t="shared" si="1366"/>
        <v>1.9671332373086192E-3</v>
      </c>
      <c r="AH1073" s="13">
        <f t="shared" si="1367"/>
        <v>3.8701041726289097E-2</v>
      </c>
      <c r="AI1073" s="13">
        <f t="shared" si="1368"/>
        <v>3.4383604941428246E-2</v>
      </c>
      <c r="AJ1073" s="13">
        <f t="shared" si="1369"/>
        <v>1.5273907833405093E-2</v>
      </c>
      <c r="AK1073" s="13">
        <f t="shared" si="1370"/>
        <v>4.5233236577095779E-3</v>
      </c>
      <c r="AL1073" s="13">
        <f t="shared" si="1371"/>
        <v>7.2940344580116654E-5</v>
      </c>
      <c r="AM1073" s="13">
        <f t="shared" si="1372"/>
        <v>2.459721027203374E-4</v>
      </c>
      <c r="AN1073" s="13">
        <f t="shared" si="1373"/>
        <v>5.0250280962072977E-4</v>
      </c>
      <c r="AO1073" s="13">
        <f t="shared" si="1374"/>
        <v>5.1328803324461223E-4</v>
      </c>
      <c r="AP1073" s="13">
        <f t="shared" si="1375"/>
        <v>3.4953649349871331E-4</v>
      </c>
      <c r="AQ1073" s="13">
        <f t="shared" si="1376"/>
        <v>1.7851929965385357E-4</v>
      </c>
      <c r="AR1073" s="13">
        <f t="shared" si="1377"/>
        <v>1.5812673053269308E-2</v>
      </c>
      <c r="AS1073" s="13">
        <f t="shared" si="1378"/>
        <v>1.4048632261034311E-2</v>
      </c>
      <c r="AT1073" s="13">
        <f t="shared" si="1379"/>
        <v>6.2406927576665605E-3</v>
      </c>
      <c r="AU1073" s="13">
        <f t="shared" si="1380"/>
        <v>1.8481631223092705E-3</v>
      </c>
      <c r="AV1073" s="13">
        <f t="shared" si="1381"/>
        <v>4.1049612510580169E-4</v>
      </c>
      <c r="AW1073" s="13">
        <f t="shared" si="1382"/>
        <v>3.6774493811016643E-6</v>
      </c>
      <c r="AX1073" s="13">
        <f t="shared" si="1383"/>
        <v>3.6421963635858591E-5</v>
      </c>
      <c r="AY1073" s="13">
        <f t="shared" si="1384"/>
        <v>7.4407377326574128E-5</v>
      </c>
      <c r="AZ1073" s="13">
        <f t="shared" si="1385"/>
        <v>7.6004383728069474E-5</v>
      </c>
      <c r="BA1073" s="13">
        <f t="shared" si="1386"/>
        <v>5.1757111130973211E-5</v>
      </c>
      <c r="BB1073" s="13">
        <f t="shared" si="1387"/>
        <v>2.6433987303365845E-5</v>
      </c>
      <c r="BC1073" s="13">
        <f t="shared" si="1388"/>
        <v>1.080053611162771E-5</v>
      </c>
      <c r="BD1073" s="13">
        <f t="shared" si="1389"/>
        <v>5.3840202127285481E-3</v>
      </c>
      <c r="BE1073" s="13">
        <f t="shared" si="1390"/>
        <v>4.7833860726640845E-3</v>
      </c>
      <c r="BF1073" s="13">
        <f t="shared" si="1391"/>
        <v>2.1248789395388492E-3</v>
      </c>
      <c r="BG1073" s="13">
        <f t="shared" si="1392"/>
        <v>6.2927675627083904E-4</v>
      </c>
      <c r="BH1073" s="13">
        <f t="shared" si="1393"/>
        <v>1.3976886939804498E-4</v>
      </c>
      <c r="BI1073" s="13">
        <f t="shared" si="1394"/>
        <v>2.4835288013593567E-5</v>
      </c>
      <c r="BJ1073" s="14">
        <f t="shared" si="1395"/>
        <v>0.15451830342667391</v>
      </c>
      <c r="BK1073" s="14">
        <f t="shared" si="1396"/>
        <v>0.20403325692983573</v>
      </c>
      <c r="BL1073" s="14">
        <f t="shared" si="1397"/>
        <v>0.56063085934680046</v>
      </c>
      <c r="BM1073" s="14">
        <f t="shared" si="1398"/>
        <v>0.55614625672288132</v>
      </c>
      <c r="BN1073" s="14">
        <f t="shared" si="1399"/>
        <v>0.43874114159483135</v>
      </c>
    </row>
    <row r="1074" spans="1:66" x14ac:dyDescent="0.25">
      <c r="A1074" t="s">
        <v>145</v>
      </c>
      <c r="B1074" t="s">
        <v>404</v>
      </c>
      <c r="C1074" t="s">
        <v>146</v>
      </c>
      <c r="D1074" s="25" t="s">
        <v>534</v>
      </c>
      <c r="E1074" s="10">
        <f>VLOOKUP(A1074,home!$A$2:$E$405,3,FALSE)</f>
        <v>1.4406000000000001</v>
      </c>
      <c r="F1074" s="10">
        <f>VLOOKUP(B1074,home!$B$2:$E$405,3,FALSE)</f>
        <v>1.0908</v>
      </c>
      <c r="G1074" s="10">
        <f>VLOOKUP(C1074,away!$B$2:$E$405,4,FALSE)</f>
        <v>0.84030000000000005</v>
      </c>
      <c r="H1074" s="10">
        <f>VLOOKUP(A1074,away!$A$2:$E$405,3,FALSE)</f>
        <v>1.2678</v>
      </c>
      <c r="I1074" s="10">
        <f>VLOOKUP(C1074,away!$B$2:$E$405,3,FALSE)</f>
        <v>1.1624000000000001</v>
      </c>
      <c r="J1074" s="10">
        <f>VLOOKUP(B1074,home!$B$2:$E$405,4,FALSE)</f>
        <v>0.75119999999999998</v>
      </c>
      <c r="K1074" s="12">
        <f t="shared" si="1344"/>
        <v>1.3204528651440002</v>
      </c>
      <c r="L1074" s="12">
        <f t="shared" si="1345"/>
        <v>1.1070364688640002</v>
      </c>
      <c r="M1074" s="13">
        <f t="shared" si="1346"/>
        <v>8.8258141363945691E-2</v>
      </c>
      <c r="N1074" s="13">
        <f t="shared" si="1347"/>
        <v>0.11654071563630629</v>
      </c>
      <c r="O1074" s="13">
        <f t="shared" si="1348"/>
        <v>9.7704981164042179E-2</v>
      </c>
      <c r="P1074" s="13">
        <f t="shared" si="1349"/>
        <v>0.12901482231690009</v>
      </c>
      <c r="Q1074" s="13">
        <f t="shared" si="1350"/>
        <v>7.694326093394642E-2</v>
      </c>
      <c r="R1074" s="13">
        <f t="shared" si="1351"/>
        <v>5.4081488669132483E-2</v>
      </c>
      <c r="S1074" s="13">
        <f t="shared" si="1352"/>
        <v>4.7148127414172132E-2</v>
      </c>
      <c r="T1074" s="13">
        <f t="shared" si="1353"/>
        <v>8.517899588719742E-2</v>
      </c>
      <c r="U1074" s="13">
        <f t="shared" si="1354"/>
        <v>7.1412056664408766E-2</v>
      </c>
      <c r="V1074" s="13">
        <f t="shared" si="1355"/>
        <v>7.6578485022709532E-3</v>
      </c>
      <c r="W1074" s="13">
        <f t="shared" si="1356"/>
        <v>3.3866649784584001E-2</v>
      </c>
      <c r="X1074" s="13">
        <f t="shared" si="1357"/>
        <v>3.7491616389779624E-2</v>
      </c>
      <c r="Y1074" s="13">
        <f t="shared" si="1358"/>
        <v>2.0752293310072664E-2</v>
      </c>
      <c r="Z1074" s="13">
        <f t="shared" si="1359"/>
        <v>1.9956726749061623E-2</v>
      </c>
      <c r="AA1074" s="13">
        <f t="shared" si="1360"/>
        <v>2.6351917014694328E-2</v>
      </c>
      <c r="AB1074" s="13">
        <f t="shared" si="1361"/>
        <v>1.739823216204503E-2</v>
      </c>
      <c r="AC1074" s="13">
        <f t="shared" si="1362"/>
        <v>6.9963514737988791E-4</v>
      </c>
      <c r="AD1074" s="13">
        <f t="shared" si="1363"/>
        <v>1.1179828685220595E-2</v>
      </c>
      <c r="AE1074" s="13">
        <f t="shared" si="1364"/>
        <v>1.2376478070191063E-2</v>
      </c>
      <c r="AF1074" s="13">
        <f t="shared" si="1365"/>
        <v>6.8506062898985283E-3</v>
      </c>
      <c r="AG1074" s="13">
        <f t="shared" si="1366"/>
        <v>2.5279569989155926E-3</v>
      </c>
      <c r="AH1074" s="13">
        <f t="shared" si="1367"/>
        <v>5.5232060775912278E-3</v>
      </c>
      <c r="AI1074" s="13">
        <f t="shared" si="1368"/>
        <v>7.2931332899360919E-3</v>
      </c>
      <c r="AJ1074" s="13">
        <f t="shared" si="1369"/>
        <v>4.8151193742866014E-3</v>
      </c>
      <c r="AK1074" s="13">
        <f t="shared" si="1370"/>
        <v>2.1193793912623765E-3</v>
      </c>
      <c r="AL1074" s="13">
        <f t="shared" si="1371"/>
        <v>4.0908771850818911E-5</v>
      </c>
      <c r="AM1074" s="13">
        <f t="shared" si="1372"/>
        <v>2.9524873638437227E-3</v>
      </c>
      <c r="AN1074" s="13">
        <f t="shared" si="1373"/>
        <v>3.2685111856351349E-3</v>
      </c>
      <c r="AO1074" s="13">
        <f t="shared" si="1374"/>
        <v>1.8091805406940042E-3</v>
      </c>
      <c r="AP1074" s="13">
        <f t="shared" si="1375"/>
        <v>6.6760961243578438E-4</v>
      </c>
      <c r="AQ1074" s="13">
        <f t="shared" si="1376"/>
        <v>1.8476704698264357E-4</v>
      </c>
      <c r="AR1074" s="13">
        <f t="shared" si="1377"/>
        <v>1.2228781105889555E-3</v>
      </c>
      <c r="AS1074" s="13">
        <f t="shared" si="1378"/>
        <v>1.6147529048490677E-3</v>
      </c>
      <c r="AT1074" s="13">
        <f t="shared" si="1379"/>
        <v>1.0661025498537745E-3</v>
      </c>
      <c r="AU1074" s="13">
        <f t="shared" si="1380"/>
        <v>4.6924605549724708E-4</v>
      </c>
      <c r="AV1074" s="13">
        <f t="shared" si="1381"/>
        <v>1.5490432460971509E-4</v>
      </c>
      <c r="AW1074" s="13">
        <f t="shared" si="1382"/>
        <v>1.6611114503848332E-6</v>
      </c>
      <c r="AX1074" s="13">
        <f t="shared" si="1383"/>
        <v>6.4977006648148333E-4</v>
      </c>
      <c r="AY1074" s="13">
        <f t="shared" si="1384"/>
        <v>7.1931915997118783E-4</v>
      </c>
      <c r="AZ1074" s="13">
        <f t="shared" si="1385"/>
        <v>3.9815627142036154E-4</v>
      </c>
      <c r="BA1074" s="13">
        <f t="shared" si="1386"/>
        <v>1.4692450425641784E-4</v>
      </c>
      <c r="BB1074" s="13">
        <f t="shared" si="1387"/>
        <v>4.066269609540463E-5</v>
      </c>
      <c r="BC1074" s="13">
        <f t="shared" si="1388"/>
        <v>9.0030174999893422E-6</v>
      </c>
      <c r="BD1074" s="13">
        <f t="shared" si="1389"/>
        <v>2.2562844423291292E-4</v>
      </c>
      <c r="BE1074" s="13">
        <f t="shared" si="1390"/>
        <v>2.9793172564533313E-4</v>
      </c>
      <c r="BF1074" s="13">
        <f t="shared" si="1391"/>
        <v>1.967024003728382E-4</v>
      </c>
      <c r="BG1074" s="13">
        <f t="shared" si="1392"/>
        <v>8.6578749384338827E-5</v>
      </c>
      <c r="BH1074" s="13">
        <f t="shared" si="1393"/>
        <v>2.8580789421283636E-5</v>
      </c>
      <c r="BI1074" s="13">
        <f t="shared" si="1394"/>
        <v>7.5479170558822618E-6</v>
      </c>
      <c r="BJ1074" s="14">
        <f t="shared" si="1395"/>
        <v>0.41455479345142843</v>
      </c>
      <c r="BK1074" s="14">
        <f t="shared" si="1396"/>
        <v>0.27353880267649078</v>
      </c>
      <c r="BL1074" s="14">
        <f t="shared" si="1397"/>
        <v>0.29207036777891049</v>
      </c>
      <c r="BM1074" s="14">
        <f t="shared" si="1398"/>
        <v>0.43685962252309729</v>
      </c>
      <c r="BN1074" s="14">
        <f t="shared" si="1399"/>
        <v>0.56254341008427322</v>
      </c>
    </row>
    <row r="1075" spans="1:66" x14ac:dyDescent="0.25">
      <c r="A1075" t="s">
        <v>145</v>
      </c>
      <c r="B1075" t="s">
        <v>419</v>
      </c>
      <c r="C1075" t="s">
        <v>357</v>
      </c>
      <c r="D1075" s="25" t="s">
        <v>534</v>
      </c>
      <c r="E1075" s="10">
        <f>VLOOKUP(A1075,home!$A$2:$E$405,3,FALSE)</f>
        <v>1.4406000000000001</v>
      </c>
      <c r="F1075" s="10">
        <f>VLOOKUP(B1075,home!$B$2:$E$405,3,FALSE)</f>
        <v>1.2148000000000001</v>
      </c>
      <c r="G1075" s="10">
        <f>VLOOKUP(C1075,away!$B$2:$E$405,4,FALSE)</f>
        <v>0.66259999999999997</v>
      </c>
      <c r="H1075" s="10">
        <f>VLOOKUP(A1075,away!$A$2:$E$405,3,FALSE)</f>
        <v>1.2678</v>
      </c>
      <c r="I1075" s="10">
        <f>VLOOKUP(C1075,away!$B$2:$E$405,3,FALSE)</f>
        <v>0.96799999999999997</v>
      </c>
      <c r="J1075" s="10">
        <f>VLOOKUP(B1075,home!$B$2:$E$405,4,FALSE)</f>
        <v>0.63100000000000001</v>
      </c>
      <c r="K1075" s="12">
        <f t="shared" si="1344"/>
        <v>1.159577087088</v>
      </c>
      <c r="L1075" s="12">
        <f t="shared" si="1345"/>
        <v>0.77438238240000001</v>
      </c>
      <c r="M1075" s="13">
        <f t="shared" si="1346"/>
        <v>0.14457462489339942</v>
      </c>
      <c r="N1075" s="13">
        <f t="shared" si="1347"/>
        <v>0.16764542240072833</v>
      </c>
      <c r="O1075" s="13">
        <f t="shared" si="1348"/>
        <v>0.111956042459537</v>
      </c>
      <c r="P1075" s="13">
        <f t="shared" si="1349"/>
        <v>0.12982166159713035</v>
      </c>
      <c r="Q1075" s="13">
        <f t="shared" si="1350"/>
        <v>9.719889528553699E-2</v>
      </c>
      <c r="R1075" s="13">
        <f t="shared" si="1351"/>
        <v>4.3348393441945909E-2</v>
      </c>
      <c r="S1075" s="13">
        <f t="shared" si="1352"/>
        <v>2.9143537173737622E-2</v>
      </c>
      <c r="T1075" s="13">
        <f t="shared" si="1353"/>
        <v>7.5269112097862273E-2</v>
      </c>
      <c r="U1075" s="13">
        <f t="shared" si="1354"/>
        <v>5.0265803797356193E-2</v>
      </c>
      <c r="V1075" s="13">
        <f t="shared" si="1355"/>
        <v>2.9077351141145956E-3</v>
      </c>
      <c r="W1075" s="13">
        <f t="shared" si="1356"/>
        <v>3.7569870621124823E-2</v>
      </c>
      <c r="X1075" s="13">
        <f t="shared" si="1357"/>
        <v>2.9093445918046409E-2</v>
      </c>
      <c r="Y1075" s="13">
        <f t="shared" si="1358"/>
        <v>1.1264725981121167E-2</v>
      </c>
      <c r="Z1075" s="13">
        <f t="shared" si="1359"/>
        <v>1.1189410728928869E-2</v>
      </c>
      <c r="AA1075" s="13">
        <f t="shared" si="1360"/>
        <v>1.297498429928255E-2</v>
      </c>
      <c r="AB1075" s="13">
        <f t="shared" si="1361"/>
        <v>7.5227472493873014E-3</v>
      </c>
      <c r="AC1075" s="13">
        <f t="shared" si="1362"/>
        <v>1.631886492343549E-4</v>
      </c>
      <c r="AD1075" s="13">
        <f t="shared" si="1363"/>
        <v>1.089129028427924E-2</v>
      </c>
      <c r="AE1075" s="13">
        <f t="shared" si="1364"/>
        <v>8.4340233177501323E-3</v>
      </c>
      <c r="AF1075" s="13">
        <f t="shared" si="1365"/>
        <v>3.2655795350082497E-3</v>
      </c>
      <c r="AG1075" s="13">
        <f t="shared" si="1366"/>
        <v>8.429357534121242E-4</v>
      </c>
      <c r="AH1075" s="13">
        <f t="shared" si="1367"/>
        <v>2.1662206344800145E-3</v>
      </c>
      <c r="AI1075" s="13">
        <f t="shared" si="1368"/>
        <v>2.5118998133202538E-3</v>
      </c>
      <c r="AJ1075" s="13">
        <f t="shared" si="1369"/>
        <v>1.4563707342933961E-3</v>
      </c>
      <c r="AK1075" s="13">
        <f t="shared" si="1370"/>
        <v>5.6292471126404898E-4</v>
      </c>
      <c r="AL1075" s="13">
        <f t="shared" si="1371"/>
        <v>5.8614495076203267E-6</v>
      </c>
      <c r="AM1075" s="13">
        <f t="shared" si="1372"/>
        <v>2.525858132494872E-3</v>
      </c>
      <c r="AN1075" s="13">
        <f t="shared" si="1373"/>
        <v>1.9559800382457941E-3</v>
      </c>
      <c r="AO1075" s="13">
        <f t="shared" si="1374"/>
        <v>7.5733824097181052E-4</v>
      </c>
      <c r="AP1075" s="13">
        <f t="shared" si="1375"/>
        <v>1.9548979710879197E-4</v>
      </c>
      <c r="AQ1075" s="13">
        <f t="shared" si="1376"/>
        <v>3.7845963704999734E-5</v>
      </c>
      <c r="AR1075" s="13">
        <f t="shared" si="1377"/>
        <v>3.3549661914653473E-4</v>
      </c>
      <c r="AS1075" s="13">
        <f t="shared" si="1378"/>
        <v>3.8903419235781079E-4</v>
      </c>
      <c r="AT1075" s="13">
        <f t="shared" si="1379"/>
        <v>2.2555756777595156E-4</v>
      </c>
      <c r="AU1075" s="13">
        <f t="shared" si="1380"/>
        <v>8.7183795804097298E-5</v>
      </c>
      <c r="AV1075" s="13">
        <f t="shared" si="1381"/>
        <v>2.5274082994947546E-5</v>
      </c>
      <c r="AW1075" s="13">
        <f t="shared" si="1382"/>
        <v>1.4620344856659959E-7</v>
      </c>
      <c r="AX1075" s="13">
        <f t="shared" si="1383"/>
        <v>4.8815453594598971E-4</v>
      </c>
      <c r="AY1075" s="13">
        <f t="shared" si="1384"/>
        <v>3.7801827252522199E-4</v>
      </c>
      <c r="AZ1075" s="13">
        <f t="shared" si="1385"/>
        <v>1.4636534523440692E-4</v>
      </c>
      <c r="BA1075" s="13">
        <f t="shared" si="1386"/>
        <v>3.7780914914472844E-5</v>
      </c>
      <c r="BB1075" s="13">
        <f t="shared" si="1387"/>
        <v>7.3142187251802921E-6</v>
      </c>
      <c r="BC1075" s="13">
        <f t="shared" si="1388"/>
        <v>1.1328004243599615E-6</v>
      </c>
      <c r="BD1075" s="13">
        <f t="shared" si="1389"/>
        <v>4.3300445203639818E-5</v>
      </c>
      <c r="BE1075" s="13">
        <f t="shared" si="1390"/>
        <v>5.0210204118850215E-5</v>
      </c>
      <c r="BF1075" s="13">
        <f t="shared" si="1391"/>
        <v>2.9111301117115129E-5</v>
      </c>
      <c r="BG1075" s="13">
        <f t="shared" si="1392"/>
        <v>1.1252265916908661E-5</v>
      </c>
      <c r="BH1075" s="13">
        <f t="shared" si="1393"/>
        <v>3.2619674337671334E-6</v>
      </c>
      <c r="BI1075" s="13">
        <f t="shared" si="1394"/>
        <v>7.5650053900472234E-7</v>
      </c>
      <c r="BJ1075" s="14">
        <f t="shared" si="1395"/>
        <v>0.44800657945516564</v>
      </c>
      <c r="BK1075" s="14">
        <f t="shared" si="1396"/>
        <v>0.30699462714964915</v>
      </c>
      <c r="BL1075" s="14">
        <f t="shared" si="1397"/>
        <v>0.23396582608327529</v>
      </c>
      <c r="BM1075" s="14">
        <f t="shared" si="1398"/>
        <v>0.30523353126966424</v>
      </c>
      <c r="BN1075" s="14">
        <f t="shared" si="1399"/>
        <v>0.694545040078278</v>
      </c>
    </row>
    <row r="1076" spans="1:66" x14ac:dyDescent="0.25">
      <c r="A1076" t="s">
        <v>145</v>
      </c>
      <c r="B1076" t="s">
        <v>427</v>
      </c>
      <c r="C1076" t="s">
        <v>134</v>
      </c>
      <c r="D1076" s="25" t="s">
        <v>534</v>
      </c>
      <c r="E1076" s="10">
        <f>VLOOKUP(A1076,home!$A$2:$E$405,3,FALSE)</f>
        <v>1.4406000000000001</v>
      </c>
      <c r="F1076" s="10">
        <f>VLOOKUP(B1076,home!$B$2:$E$405,3,FALSE)</f>
        <v>1.1358999999999999</v>
      </c>
      <c r="G1076" s="10">
        <f>VLOOKUP(C1076,away!$B$2:$E$405,4,FALSE)</f>
        <v>1</v>
      </c>
      <c r="H1076" s="10">
        <f>VLOOKUP(A1076,away!$A$2:$E$405,3,FALSE)</f>
        <v>1.2678</v>
      </c>
      <c r="I1076" s="10">
        <f>VLOOKUP(C1076,away!$B$2:$E$405,3,FALSE)</f>
        <v>0.51400000000000001</v>
      </c>
      <c r="J1076" s="10">
        <f>VLOOKUP(B1076,home!$B$2:$E$405,4,FALSE)</f>
        <v>0.71709999999999996</v>
      </c>
      <c r="K1076" s="12">
        <f t="shared" si="1344"/>
        <v>1.63637754</v>
      </c>
      <c r="L1076" s="12">
        <f t="shared" si="1345"/>
        <v>0.46729764132000001</v>
      </c>
      <c r="M1076" s="13">
        <f t="shared" si="1346"/>
        <v>0.12200720467004976</v>
      </c>
      <c r="N1076" s="13">
        <f t="shared" si="1347"/>
        <v>0.19964984944025252</v>
      </c>
      <c r="O1076" s="13">
        <f t="shared" si="1348"/>
        <v>5.7013678966360753E-2</v>
      </c>
      <c r="P1076" s="13">
        <f t="shared" si="1349"/>
        <v>9.3295903733323138E-2</v>
      </c>
      <c r="Q1076" s="13">
        <f t="shared" si="1350"/>
        <v>0.16335126474420547</v>
      </c>
      <c r="R1076" s="13">
        <f t="shared" si="1351"/>
        <v>1.3321178851978034E-2</v>
      </c>
      <c r="S1076" s="13">
        <f t="shared" si="1352"/>
        <v>1.7835269804263823E-2</v>
      </c>
      <c r="T1076" s="13">
        <f t="shared" si="1353"/>
        <v>7.6333660721606092E-2</v>
      </c>
      <c r="U1076" s="13">
        <f t="shared" si="1354"/>
        <v>2.1798477879699837E-2</v>
      </c>
      <c r="V1076" s="13">
        <f t="shared" si="1355"/>
        <v>1.5153546047787072E-3</v>
      </c>
      <c r="W1076" s="13">
        <f t="shared" si="1356"/>
        <v>8.9101446919337232E-2</v>
      </c>
      <c r="X1076" s="13">
        <f t="shared" si="1357"/>
        <v>4.1636895983605475E-2</v>
      </c>
      <c r="Y1076" s="13">
        <f t="shared" si="1358"/>
        <v>9.7284116425125078E-3</v>
      </c>
      <c r="Z1076" s="13">
        <f t="shared" si="1359"/>
        <v>2.0749851523770668E-3</v>
      </c>
      <c r="AA1076" s="13">
        <f t="shared" si="1360"/>
        <v>3.3954590991833091E-3</v>
      </c>
      <c r="AB1076" s="13">
        <f t="shared" si="1361"/>
        <v>2.7781265039461007E-3</v>
      </c>
      <c r="AC1076" s="13">
        <f t="shared" si="1362"/>
        <v>7.2422145946018866E-5</v>
      </c>
      <c r="AD1076" s="13">
        <f t="shared" si="1363"/>
        <v>3.6450901630076415E-2</v>
      </c>
      <c r="AE1076" s="13">
        <f t="shared" si="1364"/>
        <v>1.7033420355722053E-2</v>
      </c>
      <c r="AF1076" s="13">
        <f t="shared" si="1365"/>
        <v>3.9798385779204947E-3</v>
      </c>
      <c r="AG1076" s="13">
        <f t="shared" si="1366"/>
        <v>6.1992306009886337E-4</v>
      </c>
      <c r="AH1076" s="13">
        <f t="shared" si="1367"/>
        <v>2.4240891686995604E-4</v>
      </c>
      <c r="AI1076" s="13">
        <f t="shared" si="1368"/>
        <v>3.9667250706172311E-4</v>
      </c>
      <c r="AJ1076" s="13">
        <f t="shared" si="1369"/>
        <v>3.2455299064564769E-4</v>
      </c>
      <c r="AK1076" s="13">
        <f t="shared" si="1370"/>
        <v>1.7703040814412267E-4</v>
      </c>
      <c r="AL1076" s="13">
        <f t="shared" si="1371"/>
        <v>2.2151772346929549E-6</v>
      </c>
      <c r="AM1076" s="13">
        <f t="shared" si="1372"/>
        <v>1.1929487348041284E-2</v>
      </c>
      <c r="AN1076" s="13">
        <f t="shared" si="1373"/>
        <v>5.5746212998964749E-3</v>
      </c>
      <c r="AO1076" s="13">
        <f t="shared" si="1374"/>
        <v>1.3025036923469272E-3</v>
      </c>
      <c r="AP1076" s="13">
        <f t="shared" si="1375"/>
        <v>2.0288563441476999E-4</v>
      </c>
      <c r="AQ1076" s="13">
        <f t="shared" si="1376"/>
        <v>2.370199460493346E-5</v>
      </c>
      <c r="AR1076" s="13">
        <f t="shared" si="1377"/>
        <v>2.2655423017653291E-5</v>
      </c>
      <c r="AS1076" s="13">
        <f t="shared" si="1378"/>
        <v>3.7072825385286865E-5</v>
      </c>
      <c r="AT1076" s="13">
        <f t="shared" si="1379"/>
        <v>3.0332569402412644E-5</v>
      </c>
      <c r="AU1076" s="13">
        <f t="shared" si="1380"/>
        <v>1.6545178433533094E-5</v>
      </c>
      <c r="AV1076" s="13">
        <f t="shared" si="1381"/>
        <v>6.7685395959814853E-6</v>
      </c>
      <c r="AW1076" s="13">
        <f t="shared" si="1382"/>
        <v>4.7052540553527756E-8</v>
      </c>
      <c r="AX1076" s="13">
        <f t="shared" si="1383"/>
        <v>3.2535241933414876E-3</v>
      </c>
      <c r="AY1076" s="13">
        <f t="shared" si="1384"/>
        <v>1.5203641815260331E-3</v>
      </c>
      <c r="AZ1076" s="13">
        <f t="shared" si="1385"/>
        <v>3.5523129798726368E-4</v>
      </c>
      <c r="BA1076" s="13">
        <f t="shared" si="1386"/>
        <v>5.5332915890830122E-5</v>
      </c>
      <c r="BB1076" s="13">
        <f t="shared" si="1387"/>
        <v>6.4642352707857164E-6</v>
      </c>
      <c r="BC1076" s="13">
        <f t="shared" si="1388"/>
        <v>6.0414437899514355E-7</v>
      </c>
      <c r="BD1076" s="13">
        <f t="shared" si="1389"/>
        <v>1.7644709565427019E-6</v>
      </c>
      <c r="BE1076" s="13">
        <f t="shared" si="1390"/>
        <v>2.8873406432687932E-6</v>
      </c>
      <c r="BF1076" s="13">
        <f t="shared" si="1391"/>
        <v>2.3623896894871035E-6</v>
      </c>
      <c r="BG1076" s="13">
        <f t="shared" si="1392"/>
        <v>1.2885871428680902E-6</v>
      </c>
      <c r="BH1076" s="13">
        <f t="shared" si="1393"/>
        <v>5.2715376473052854E-7</v>
      </c>
      <c r="BI1076" s="13">
        <f t="shared" si="1394"/>
        <v>1.725245161462962E-7</v>
      </c>
      <c r="BJ1076" s="14">
        <f t="shared" si="1395"/>
        <v>0.66211033401303676</v>
      </c>
      <c r="BK1076" s="14">
        <f t="shared" si="1396"/>
        <v>0.23624873431712218</v>
      </c>
      <c r="BL1076" s="14">
        <f t="shared" si="1397"/>
        <v>9.95699631264374E-2</v>
      </c>
      <c r="BM1076" s="14">
        <f t="shared" si="1398"/>
        <v>0.34984461907381825</v>
      </c>
      <c r="BN1076" s="14">
        <f t="shared" si="1399"/>
        <v>0.64863908040616969</v>
      </c>
    </row>
    <row r="1077" spans="1:66" x14ac:dyDescent="0.25">
      <c r="A1077" t="s">
        <v>145</v>
      </c>
      <c r="B1077" t="s">
        <v>432</v>
      </c>
      <c r="C1077" t="s">
        <v>347</v>
      </c>
      <c r="D1077" s="25" t="s">
        <v>534</v>
      </c>
      <c r="E1077" s="10">
        <f>VLOOKUP(A1077,home!$A$2:$E$405,3,FALSE)</f>
        <v>1.4406000000000001</v>
      </c>
      <c r="F1077" s="10">
        <f>VLOOKUP(B1077,home!$B$2:$E$405,3,FALSE)</f>
        <v>1.0578000000000001</v>
      </c>
      <c r="G1077" s="10">
        <f>VLOOKUP(C1077,away!$B$2:$E$405,4,FALSE)</f>
        <v>0.95860000000000001</v>
      </c>
      <c r="H1077" s="10">
        <f>VLOOKUP(A1077,away!$A$2:$E$405,3,FALSE)</f>
        <v>1.2678</v>
      </c>
      <c r="I1077" s="10">
        <f>VLOOKUP(C1077,away!$B$2:$E$405,3,FALSE)</f>
        <v>1.1268</v>
      </c>
      <c r="J1077" s="10">
        <f>VLOOKUP(B1077,home!$B$2:$E$405,4,FALSE)</f>
        <v>1.9156</v>
      </c>
      <c r="K1077" s="12">
        <f t="shared" si="1344"/>
        <v>1.4607785994480003</v>
      </c>
      <c r="L1077" s="12">
        <f t="shared" si="1345"/>
        <v>2.7365438658240002</v>
      </c>
      <c r="M1077" s="13">
        <f t="shared" si="1346"/>
        <v>1.5035781799274636E-2</v>
      </c>
      <c r="N1077" s="13">
        <f t="shared" si="1347"/>
        <v>2.1963948278350139E-2</v>
      </c>
      <c r="O1077" s="13">
        <f t="shared" si="1348"/>
        <v>4.1146076450673155E-2</v>
      </c>
      <c r="P1077" s="13">
        <f t="shared" si="1349"/>
        <v>6.0105307930394689E-2</v>
      </c>
      <c r="Q1077" s="13">
        <f t="shared" si="1350"/>
        <v>1.6042232802198318E-2</v>
      </c>
      <c r="R1077" s="13">
        <f t="shared" si="1351"/>
        <v>5.6299021556907504E-2</v>
      </c>
      <c r="S1077" s="13">
        <f t="shared" si="1352"/>
        <v>6.0067512445243283E-2</v>
      </c>
      <c r="T1077" s="13">
        <f t="shared" si="1353"/>
        <v>4.3900273768976372E-2</v>
      </c>
      <c r="U1077" s="13">
        <f t="shared" si="1354"/>
        <v>8.2240405860192128E-2</v>
      </c>
      <c r="V1077" s="13">
        <f t="shared" si="1355"/>
        <v>2.6679884767417776E-2</v>
      </c>
      <c r="W1077" s="13">
        <f t="shared" si="1356"/>
        <v>7.8113834549380125E-3</v>
      </c>
      <c r="X1077" s="13">
        <f t="shared" si="1357"/>
        <v>2.1376193477209704E-2</v>
      </c>
      <c r="Y1077" s="13">
        <f t="shared" si="1358"/>
        <v>2.924844556736262E-2</v>
      </c>
      <c r="Z1077" s="13">
        <f t="shared" si="1359"/>
        <v>5.1354914031149453E-2</v>
      </c>
      <c r="AA1077" s="13">
        <f t="shared" si="1360"/>
        <v>7.5018159393194964E-2</v>
      </c>
      <c r="AB1077" s="13">
        <f t="shared" si="1361"/>
        <v>5.4792460905779092E-2</v>
      </c>
      <c r="AC1077" s="13">
        <f t="shared" si="1362"/>
        <v>6.6657769733099873E-3</v>
      </c>
      <c r="AD1077" s="13">
        <f t="shared" si="1363"/>
        <v>2.8526754457639087E-3</v>
      </c>
      <c r="AE1077" s="13">
        <f t="shared" si="1364"/>
        <v>7.8064714922919699E-3</v>
      </c>
      <c r="AF1077" s="13">
        <f t="shared" si="1365"/>
        <v>1.0681375837980763E-2</v>
      </c>
      <c r="AG1077" s="13">
        <f t="shared" si="1366"/>
        <v>9.7433511759956477E-3</v>
      </c>
      <c r="AH1077" s="13">
        <f t="shared" si="1367"/>
        <v>3.5133743742965233E-2</v>
      </c>
      <c r="AI1077" s="13">
        <f t="shared" si="1368"/>
        <v>5.1322620978213697E-2</v>
      </c>
      <c r="AJ1077" s="13">
        <f t="shared" si="1369"/>
        <v>3.748549319627778E-2</v>
      </c>
      <c r="AK1077" s="13">
        <f t="shared" si="1370"/>
        <v>1.8252668750292075E-2</v>
      </c>
      <c r="AL1077" s="13">
        <f t="shared" si="1371"/>
        <v>1.0658536627485746E-3</v>
      </c>
      <c r="AM1077" s="13">
        <f t="shared" si="1372"/>
        <v>8.3342544846853981E-4</v>
      </c>
      <c r="AN1077" s="13">
        <f t="shared" si="1373"/>
        <v>2.2807052986281991E-3</v>
      </c>
      <c r="AO1077" s="13">
        <f t="shared" si="1374"/>
        <v>3.120625047356647E-3</v>
      </c>
      <c r="AP1077" s="13">
        <f t="shared" si="1375"/>
        <v>2.8465757769601872E-3</v>
      </c>
      <c r="AQ1077" s="13">
        <f t="shared" si="1376"/>
        <v>1.947444870260897E-3</v>
      </c>
      <c r="AR1077" s="13">
        <f t="shared" si="1377"/>
        <v>1.9229006184648768E-2</v>
      </c>
      <c r="AS1077" s="13">
        <f t="shared" si="1378"/>
        <v>2.8089320723188167E-2</v>
      </c>
      <c r="AT1077" s="13">
        <f t="shared" si="1379"/>
        <v>2.0516139292732251E-2</v>
      </c>
      <c r="AU1077" s="13">
        <f t="shared" si="1380"/>
        <v>9.9898457407058393E-3</v>
      </c>
      <c r="AV1077" s="13">
        <f t="shared" si="1381"/>
        <v>3.648238217452463E-3</v>
      </c>
      <c r="AW1077" s="13">
        <f t="shared" si="1382"/>
        <v>1.1835371460981011E-4</v>
      </c>
      <c r="AX1077" s="13">
        <f t="shared" si="1383"/>
        <v>2.0290834322636613E-4</v>
      </c>
      <c r="AY1077" s="13">
        <f t="shared" si="1384"/>
        <v>5.5526758198062311E-4</v>
      </c>
      <c r="AZ1077" s="13">
        <f t="shared" si="1385"/>
        <v>7.5975704767999982E-4</v>
      </c>
      <c r="BA1077" s="13">
        <f t="shared" si="1386"/>
        <v>6.930361627817519E-4</v>
      </c>
      <c r="BB1077" s="13">
        <f t="shared" si="1387"/>
        <v>4.7413096501365163E-4</v>
      </c>
      <c r="BC1077" s="13">
        <f t="shared" si="1388"/>
        <v>2.5949603678106437E-4</v>
      </c>
      <c r="BD1077" s="13">
        <f t="shared" si="1389"/>
        <v>8.7701698200820556E-3</v>
      </c>
      <c r="BE1077" s="13">
        <f t="shared" si="1390"/>
        <v>1.2811276386700588E-2</v>
      </c>
      <c r="BF1077" s="13">
        <f t="shared" si="1391"/>
        <v>9.3572191886528606E-3</v>
      </c>
      <c r="BG1077" s="13">
        <f t="shared" si="1392"/>
        <v>4.5562751803760954E-3</v>
      </c>
      <c r="BH1077" s="13">
        <f t="shared" si="1393"/>
        <v>1.6639273191723699E-3</v>
      </c>
      <c r="BI1077" s="13">
        <f t="shared" si="1394"/>
        <v>4.8612588377677562E-4</v>
      </c>
      <c r="BJ1077" s="14">
        <f t="shared" si="1395"/>
        <v>0.18539972388020531</v>
      </c>
      <c r="BK1077" s="14">
        <f t="shared" si="1396"/>
        <v>0.17017538516036959</v>
      </c>
      <c r="BL1077" s="14">
        <f t="shared" si="1397"/>
        <v>0.57080819477198375</v>
      </c>
      <c r="BM1077" s="14">
        <f t="shared" si="1398"/>
        <v>0.766708935158539</v>
      </c>
      <c r="BN1077" s="14">
        <f t="shared" si="1399"/>
        <v>0.21059236881779844</v>
      </c>
    </row>
    <row r="1078" spans="1:66" x14ac:dyDescent="0.25">
      <c r="A1078" t="s">
        <v>145</v>
      </c>
      <c r="B1078" t="s">
        <v>148</v>
      </c>
      <c r="C1078" t="s">
        <v>371</v>
      </c>
      <c r="D1078" s="25" t="s">
        <v>534</v>
      </c>
      <c r="E1078" s="10">
        <f>VLOOKUP(A1078,home!$A$2:$E$405,3,FALSE)</f>
        <v>1.4406000000000001</v>
      </c>
      <c r="F1078" s="10">
        <f>VLOOKUP(B1078,home!$B$2:$E$405,3,FALSE)</f>
        <v>1.1043000000000001</v>
      </c>
      <c r="G1078" s="10">
        <f>VLOOKUP(C1078,away!$B$2:$E$405,4,FALSE)</f>
        <v>0.82040000000000002</v>
      </c>
      <c r="H1078" s="10">
        <f>VLOOKUP(A1078,away!$A$2:$E$405,3,FALSE)</f>
        <v>1.2678</v>
      </c>
      <c r="I1078" s="10">
        <f>VLOOKUP(C1078,away!$B$2:$E$405,3,FALSE)</f>
        <v>0.96799999999999997</v>
      </c>
      <c r="J1078" s="10">
        <f>VLOOKUP(B1078,home!$B$2:$E$405,4,FALSE)</f>
        <v>0.64539999999999997</v>
      </c>
      <c r="K1078" s="12">
        <f t="shared" si="1344"/>
        <v>1.3051370974320002</v>
      </c>
      <c r="L1078" s="12">
        <f t="shared" si="1345"/>
        <v>0.79205450016000001</v>
      </c>
      <c r="M1078" s="13">
        <f t="shared" si="1346"/>
        <v>0.12280081854787532</v>
      </c>
      <c r="N1078" s="13">
        <f t="shared" si="1347"/>
        <v>0.16027190388184773</v>
      </c>
      <c r="O1078" s="13">
        <f t="shared" si="1348"/>
        <v>9.7264940954176246E-2</v>
      </c>
      <c r="P1078" s="13">
        <f t="shared" si="1349"/>
        <v>0.12694408271882848</v>
      </c>
      <c r="Q1078" s="13">
        <f t="shared" si="1350"/>
        <v>0.10458840371612763</v>
      </c>
      <c r="R1078" s="13">
        <f t="shared" si="1351"/>
        <v>3.8519567095275986E-2</v>
      </c>
      <c r="S1078" s="13">
        <f t="shared" si="1352"/>
        <v>3.280678485673575E-2</v>
      </c>
      <c r="T1078" s="13">
        <f t="shared" si="1353"/>
        <v>8.2839715827909763E-2</v>
      </c>
      <c r="U1078" s="13">
        <f t="shared" si="1354"/>
        <v>5.0273315993065691E-2</v>
      </c>
      <c r="V1078" s="13">
        <f t="shared" si="1355"/>
        <v>3.7681862564464246E-3</v>
      </c>
      <c r="W1078" s="13">
        <f t="shared" si="1356"/>
        <v>4.5500735217037701E-2</v>
      </c>
      <c r="X1078" s="13">
        <f t="shared" si="1357"/>
        <v>3.6039062089243304E-2</v>
      </c>
      <c r="Y1078" s="13">
        <f t="shared" si="1358"/>
        <v>1.4272450654665406E-2</v>
      </c>
      <c r="Z1078" s="13">
        <f t="shared" si="1359"/>
        <v>1.0169865487342802E-2</v>
      </c>
      <c r="AA1078" s="13">
        <f t="shared" si="1360"/>
        <v>1.327306872342446E-2</v>
      </c>
      <c r="AB1078" s="13">
        <f t="shared" si="1361"/>
        <v>8.6615871938528315E-3</v>
      </c>
      <c r="AC1078" s="13">
        <f t="shared" si="1362"/>
        <v>2.4345773581498821E-4</v>
      </c>
      <c r="AD1078" s="13">
        <f t="shared" si="1363"/>
        <v>1.484617437304663E-2</v>
      </c>
      <c r="AE1078" s="13">
        <f t="shared" si="1364"/>
        <v>1.1758979222331651E-2</v>
      </c>
      <c r="AF1078" s="13">
        <f t="shared" si="1365"/>
        <v>4.65687620516786E-3</v>
      </c>
      <c r="AG1078" s="13">
        <f t="shared" si="1366"/>
        <v>1.2294999183304091E-3</v>
      </c>
      <c r="AH1078" s="13">
        <f t="shared" si="1367"/>
        <v>2.0137719313179344E-3</v>
      </c>
      <c r="AI1078" s="13">
        <f t="shared" si="1368"/>
        <v>2.6282484533303222E-3</v>
      </c>
      <c r="AJ1078" s="13">
        <f t="shared" si="1369"/>
        <v>1.71511227885484E-3</v>
      </c>
      <c r="AK1078" s="13">
        <f t="shared" si="1370"/>
        <v>7.4615222046486352E-4</v>
      </c>
      <c r="AL1078" s="13">
        <f t="shared" si="1371"/>
        <v>1.0066877181861025E-5</v>
      </c>
      <c r="AM1078" s="13">
        <f t="shared" si="1372"/>
        <v>3.8752585858414846E-3</v>
      </c>
      <c r="AN1078" s="13">
        <f t="shared" si="1373"/>
        <v>3.0694160021994257E-3</v>
      </c>
      <c r="AO1078" s="13">
        <f t="shared" si="1374"/>
        <v>1.2155723787025856E-3</v>
      </c>
      <c r="AP1078" s="13">
        <f t="shared" si="1375"/>
        <v>3.2093319094052627E-4</v>
      </c>
      <c r="AQ1078" s="13">
        <f t="shared" si="1376"/>
        <v>6.3549144533788079E-5</v>
      </c>
      <c r="AR1078" s="13">
        <f t="shared" si="1377"/>
        <v>3.1900342409925289E-4</v>
      </c>
      <c r="AS1078" s="13">
        <f t="shared" si="1378"/>
        <v>4.1634320299976837E-4</v>
      </c>
      <c r="AT1078" s="13">
        <f t="shared" si="1379"/>
        <v>2.7169247974932981E-4</v>
      </c>
      <c r="AU1078" s="13">
        <f t="shared" si="1380"/>
        <v>1.1819864480471434E-4</v>
      </c>
      <c r="AV1078" s="13">
        <f t="shared" si="1381"/>
        <v>3.8566359050205173E-5</v>
      </c>
      <c r="AW1078" s="13">
        <f t="shared" si="1382"/>
        <v>2.8907029755945753E-7</v>
      </c>
      <c r="AX1078" s="13">
        <f t="shared" si="1383"/>
        <v>8.4295729042059965E-4</v>
      </c>
      <c r="AY1078" s="13">
        <f t="shared" si="1384"/>
        <v>6.6766811532031596E-4</v>
      </c>
      <c r="AZ1078" s="13">
        <f t="shared" si="1385"/>
        <v>2.6441476767640105E-4</v>
      </c>
      <c r="BA1078" s="13">
        <f t="shared" si="1386"/>
        <v>6.9810302215618129E-5</v>
      </c>
      <c r="BB1078" s="13">
        <f t="shared" si="1387"/>
        <v>1.3823391006852486E-5</v>
      </c>
      <c r="BC1078" s="13">
        <f t="shared" si="1388"/>
        <v>2.1897758108897576E-6</v>
      </c>
      <c r="BD1078" s="13">
        <f t="shared" si="1389"/>
        <v>4.2111349604043703E-5</v>
      </c>
      <c r="BE1078" s="13">
        <f t="shared" si="1390"/>
        <v>5.4961084591165809E-5</v>
      </c>
      <c r="BF1078" s="13">
        <f t="shared" si="1391"/>
        <v>3.5865875207514381E-5</v>
      </c>
      <c r="BG1078" s="13">
        <f t="shared" si="1392"/>
        <v>1.5603294755064563E-5</v>
      </c>
      <c r="BH1078" s="13">
        <f t="shared" si="1393"/>
        <v>5.0911097067502244E-6</v>
      </c>
      <c r="BI1078" s="13">
        <f t="shared" si="1394"/>
        <v>1.3289192290751736E-6</v>
      </c>
      <c r="BJ1078" s="14">
        <f t="shared" si="1395"/>
        <v>0.48640939405037659</v>
      </c>
      <c r="BK1078" s="14">
        <f t="shared" si="1396"/>
        <v>0.28724106510820313</v>
      </c>
      <c r="BL1078" s="14">
        <f t="shared" si="1397"/>
        <v>0.21641453058756008</v>
      </c>
      <c r="BM1078" s="14">
        <f t="shared" si="1398"/>
        <v>0.34917775927432848</v>
      </c>
      <c r="BN1078" s="14">
        <f t="shared" si="1399"/>
        <v>0.6503897169141315</v>
      </c>
    </row>
    <row r="1079" spans="1:66" x14ac:dyDescent="0.25">
      <c r="A1079" t="s">
        <v>145</v>
      </c>
      <c r="B1079" t="s">
        <v>147</v>
      </c>
      <c r="C1079" t="s">
        <v>366</v>
      </c>
      <c r="D1079" s="25" t="s">
        <v>534</v>
      </c>
      <c r="E1079" s="10">
        <f>VLOOKUP(A1079,home!$A$2:$E$405,3,FALSE)</f>
        <v>1.4406000000000001</v>
      </c>
      <c r="F1079" s="10">
        <f>VLOOKUP(B1079,home!$B$2:$E$405,3,FALSE)</f>
        <v>1.1238999999999999</v>
      </c>
      <c r="G1079" s="10">
        <f>VLOOKUP(C1079,away!$B$2:$E$405,4,FALSE)</f>
        <v>0.79830000000000001</v>
      </c>
      <c r="H1079" s="10">
        <f>VLOOKUP(A1079,away!$A$2:$E$405,3,FALSE)</f>
        <v>1.2678</v>
      </c>
      <c r="I1079" s="10">
        <f>VLOOKUP(C1079,away!$B$2:$E$405,3,FALSE)</f>
        <v>1.0254000000000001</v>
      </c>
      <c r="J1079" s="10">
        <f>VLOOKUP(B1079,home!$B$2:$E$405,4,FALSE)</f>
        <v>0.93899999999999995</v>
      </c>
      <c r="K1079" s="12">
        <f t="shared" si="1344"/>
        <v>1.2925198184220001</v>
      </c>
      <c r="L1079" s="12">
        <f t="shared" si="1345"/>
        <v>1.2207019906800001</v>
      </c>
      <c r="M1079" s="13">
        <f t="shared" si="1346"/>
        <v>8.1006829819748341E-2</v>
      </c>
      <c r="N1079" s="13">
        <f t="shared" si="1347"/>
        <v>0.10470293296956298</v>
      </c>
      <c r="O1079" s="13">
        <f t="shared" si="1348"/>
        <v>9.8885198419642786E-2</v>
      </c>
      <c r="P1079" s="13">
        <f t="shared" si="1349"/>
        <v>0.12781107870598013</v>
      </c>
      <c r="Q1079" s="13">
        <f t="shared" si="1350"/>
        <v>6.7665307955035212E-2</v>
      </c>
      <c r="R1079" s="13">
        <f t="shared" si="1351"/>
        <v>6.0354679279822389E-2</v>
      </c>
      <c r="S1079" s="13">
        <f t="shared" si="1352"/>
        <v>5.0414489359525111E-2</v>
      </c>
      <c r="T1079" s="13">
        <f t="shared" si="1353"/>
        <v>8.2599176120686707E-2</v>
      </c>
      <c r="U1079" s="13">
        <f t="shared" si="1354"/>
        <v>7.8009619103674072E-2</v>
      </c>
      <c r="V1079" s="13">
        <f t="shared" si="1355"/>
        <v>8.8381166018687372E-3</v>
      </c>
      <c r="W1079" s="13">
        <f t="shared" si="1356"/>
        <v>2.9152917183836939E-2</v>
      </c>
      <c r="X1079" s="13">
        <f t="shared" si="1357"/>
        <v>3.5587024040438932E-2</v>
      </c>
      <c r="Y1079" s="13">
        <f t="shared" si="1358"/>
        <v>2.1720575544270416E-2</v>
      </c>
      <c r="Z1079" s="13">
        <f t="shared" si="1359"/>
        <v>2.4558359047910705E-2</v>
      </c>
      <c r="AA1079" s="13">
        <f t="shared" si="1360"/>
        <v>3.1742165777347821E-2</v>
      </c>
      <c r="AB1079" s="13">
        <f t="shared" si="1361"/>
        <v>2.0513689173429321E-2</v>
      </c>
      <c r="AC1079" s="13">
        <f t="shared" si="1362"/>
        <v>8.7153856280360541E-4</v>
      </c>
      <c r="AD1079" s="13">
        <f t="shared" si="1363"/>
        <v>9.4201808062311359E-3</v>
      </c>
      <c r="AE1079" s="13">
        <f t="shared" si="1364"/>
        <v>1.1499233462731875E-2</v>
      </c>
      <c r="AF1079" s="13">
        <f t="shared" si="1365"/>
        <v>7.0185685896254364E-3</v>
      </c>
      <c r="AG1079" s="13">
        <f t="shared" si="1366"/>
        <v>2.8558602163599625E-3</v>
      </c>
      <c r="AH1079" s="13">
        <f t="shared" si="1367"/>
        <v>7.4946094444046964E-3</v>
      </c>
      <c r="AI1079" s="13">
        <f t="shared" si="1368"/>
        <v>9.6869312382257631E-3</v>
      </c>
      <c r="AJ1079" s="13">
        <f t="shared" si="1369"/>
        <v>6.2602753025489833E-3</v>
      </c>
      <c r="AK1079" s="13">
        <f t="shared" si="1370"/>
        <v>2.6971766324407811E-3</v>
      </c>
      <c r="AL1079" s="13">
        <f t="shared" si="1371"/>
        <v>5.500389737193862E-5</v>
      </c>
      <c r="AM1079" s="13">
        <f t="shared" si="1372"/>
        <v>2.4351540770344558E-3</v>
      </c>
      <c r="AN1079" s="13">
        <f t="shared" si="1373"/>
        <v>2.9725974294484781E-3</v>
      </c>
      <c r="AO1079" s="13">
        <f t="shared" si="1374"/>
        <v>1.8143277998090045E-3</v>
      </c>
      <c r="AP1079" s="13">
        <f t="shared" si="1375"/>
        <v>7.3825118565763867E-4</v>
      </c>
      <c r="AQ1079" s="13">
        <f t="shared" si="1376"/>
        <v>2.2529617298853741E-4</v>
      </c>
      <c r="AR1079" s="13">
        <f t="shared" si="1377"/>
        <v>1.8297369336307873E-3</v>
      </c>
      <c r="AS1079" s="13">
        <f t="shared" si="1378"/>
        <v>2.3649712492164921E-3</v>
      </c>
      <c r="AT1079" s="13">
        <f t="shared" si="1379"/>
        <v>1.5283861048052759E-3</v>
      </c>
      <c r="AU1079" s="13">
        <f t="shared" si="1380"/>
        <v>6.5848977688720762E-4</v>
      </c>
      <c r="AV1079" s="13">
        <f t="shared" si="1381"/>
        <v>2.1277777171374934E-4</v>
      </c>
      <c r="AW1079" s="13">
        <f t="shared" si="1382"/>
        <v>2.4106703484767466E-6</v>
      </c>
      <c r="AX1079" s="13">
        <f t="shared" si="1383"/>
        <v>5.2458081757969434E-4</v>
      </c>
      <c r="AY1079" s="13">
        <f t="shared" si="1384"/>
        <v>6.4035684829207484E-4</v>
      </c>
      <c r="AZ1079" s="13">
        <f t="shared" si="1385"/>
        <v>3.9084243972785338E-4</v>
      </c>
      <c r="BA1079" s="13">
        <f t="shared" si="1386"/>
        <v>1.590340480726728E-4</v>
      </c>
      <c r="BB1079" s="13">
        <f t="shared" si="1387"/>
        <v>4.8533294767052622E-5</v>
      </c>
      <c r="BC1079" s="13">
        <f t="shared" si="1388"/>
        <v>1.1848937907280065E-5</v>
      </c>
      <c r="BD1079" s="13">
        <f t="shared" si="1389"/>
        <v>3.7226058621730329E-4</v>
      </c>
      <c r="BE1079" s="13">
        <f t="shared" si="1390"/>
        <v>4.8115418530325605E-4</v>
      </c>
      <c r="BF1079" s="13">
        <f t="shared" si="1391"/>
        <v>3.1095066011057503E-4</v>
      </c>
      <c r="BG1079" s="13">
        <f t="shared" si="1392"/>
        <v>1.339699635814405E-4</v>
      </c>
      <c r="BH1079" s="13">
        <f t="shared" si="1393"/>
        <v>4.3289708250571375E-5</v>
      </c>
      <c r="BI1079" s="13">
        <f t="shared" si="1394"/>
        <v>1.1190561169513975E-5</v>
      </c>
      <c r="BJ1079" s="14">
        <f t="shared" si="1395"/>
        <v>0.38218259994006437</v>
      </c>
      <c r="BK1079" s="14">
        <f t="shared" si="1396"/>
        <v>0.26963741379558986</v>
      </c>
      <c r="BL1079" s="14">
        <f t="shared" si="1397"/>
        <v>0.32359152187242279</v>
      </c>
      <c r="BM1079" s="14">
        <f t="shared" si="1398"/>
        <v>0.45890592132825231</v>
      </c>
      <c r="BN1079" s="14">
        <f t="shared" si="1399"/>
        <v>0.54042602714979182</v>
      </c>
    </row>
    <row r="1080" spans="1:66" x14ac:dyDescent="0.25">
      <c r="A1080" t="s">
        <v>145</v>
      </c>
      <c r="B1080" t="s">
        <v>433</v>
      </c>
      <c r="C1080" t="s">
        <v>149</v>
      </c>
      <c r="D1080" s="25" t="s">
        <v>534</v>
      </c>
      <c r="E1080" s="10">
        <f>VLOOKUP(A1080,home!$A$2:$E$405,3,FALSE)</f>
        <v>1.4406000000000001</v>
      </c>
      <c r="F1080" s="10">
        <f>VLOOKUP(B1080,home!$B$2:$E$405,3,FALSE)</f>
        <v>0.82640000000000002</v>
      </c>
      <c r="G1080" s="10">
        <f>VLOOKUP(C1080,away!$B$2:$E$405,4,FALSE)</f>
        <v>1.9668000000000001</v>
      </c>
      <c r="H1080" s="10">
        <f>VLOOKUP(A1080,away!$A$2:$E$405,3,FALSE)</f>
        <v>1.2678</v>
      </c>
      <c r="I1080" s="10">
        <f>VLOOKUP(C1080,away!$B$2:$E$405,3,FALSE)</f>
        <v>0.39439999999999997</v>
      </c>
      <c r="J1080" s="10">
        <f>VLOOKUP(B1080,home!$B$2:$E$405,4,FALSE)</f>
        <v>1.3522000000000001</v>
      </c>
      <c r="K1080" s="12">
        <f t="shared" si="1344"/>
        <v>2.3414986869120002</v>
      </c>
      <c r="L1080" s="12">
        <f t="shared" si="1345"/>
        <v>0.67612747670399997</v>
      </c>
      <c r="M1080" s="13">
        <f t="shared" si="1346"/>
        <v>4.8917202078462285E-2</v>
      </c>
      <c r="N1080" s="13">
        <f t="shared" si="1347"/>
        <v>0.11453956443412841</v>
      </c>
      <c r="O1080" s="13">
        <f t="shared" si="1348"/>
        <v>3.3074264408730361E-2</v>
      </c>
      <c r="P1080" s="13">
        <f t="shared" si="1349"/>
        <v>7.7443346683622447E-2</v>
      </c>
      <c r="Q1080" s="13">
        <f t="shared" si="1350"/>
        <v>0.13409711986099207</v>
      </c>
      <c r="R1080" s="13">
        <f t="shared" si="1351"/>
        <v>1.1181209469257887E-2</v>
      </c>
      <c r="S1080" s="13">
        <f t="shared" si="1352"/>
        <v>3.0651139531344743E-2</v>
      </c>
      <c r="T1080" s="13">
        <f t="shared" si="1353"/>
        <v>9.0666747284886398E-2</v>
      </c>
      <c r="U1080" s="13">
        <f t="shared" si="1354"/>
        <v>2.6180787290355365E-2</v>
      </c>
      <c r="V1080" s="13">
        <f t="shared" si="1355"/>
        <v>5.3917111729748345E-3</v>
      </c>
      <c r="W1080" s="13">
        <f t="shared" si="1356"/>
        <v>0.10466274335773136</v>
      </c>
      <c r="X1080" s="13">
        <f t="shared" si="1357"/>
        <v>7.0765356571381222E-2</v>
      </c>
      <c r="Y1080" s="13">
        <f t="shared" si="1358"/>
        <v>2.3923200988333407E-2</v>
      </c>
      <c r="Z1080" s="13">
        <f t="shared" si="1359"/>
        <v>2.5199743149827356E-3</v>
      </c>
      <c r="AA1080" s="13">
        <f t="shared" si="1360"/>
        <v>5.9005165495840421E-3</v>
      </c>
      <c r="AB1080" s="13">
        <f t="shared" si="1361"/>
        <v>6.9080258764767817E-3</v>
      </c>
      <c r="AC1080" s="13">
        <f t="shared" si="1362"/>
        <v>5.3349351026468273E-4</v>
      </c>
      <c r="AD1080" s="13">
        <f t="shared" si="1363"/>
        <v>6.1266919035183914E-2</v>
      </c>
      <c r="AE1080" s="13">
        <f t="shared" si="1364"/>
        <v>4.1424247372687156E-2</v>
      </c>
      <c r="AF1080" s="13">
        <f t="shared" si="1365"/>
        <v>1.4004035925228635E-2</v>
      </c>
      <c r="AG1080" s="13">
        <f t="shared" si="1366"/>
        <v>3.156171157932334E-3</v>
      </c>
      <c r="AH1080" s="13">
        <f t="shared" si="1367"/>
        <v>4.2595596873704192E-4</v>
      </c>
      <c r="AI1080" s="13">
        <f t="shared" si="1368"/>
        <v>9.9737534148011263E-4</v>
      </c>
      <c r="AJ1080" s="13">
        <f t="shared" si="1369"/>
        <v>1.1676765262170459E-3</v>
      </c>
      <c r="AK1080" s="13">
        <f t="shared" si="1370"/>
        <v>9.1137101762505974E-4</v>
      </c>
      <c r="AL1080" s="13">
        <f t="shared" si="1371"/>
        <v>3.3784044150866354E-5</v>
      </c>
      <c r="AM1080" s="13">
        <f t="shared" si="1372"/>
        <v>2.8691282094405392E-2</v>
      </c>
      <c r="AN1080" s="13">
        <f t="shared" si="1373"/>
        <v>1.9398964165892971E-2</v>
      </c>
      <c r="AO1080" s="13">
        <f t="shared" si="1374"/>
        <v>6.5580863460782653E-3</v>
      </c>
      <c r="AP1080" s="13">
        <f t="shared" si="1375"/>
        <v>1.4780341243936176E-3</v>
      </c>
      <c r="AQ1080" s="13">
        <f t="shared" si="1376"/>
        <v>2.4983487075216568E-4</v>
      </c>
      <c r="AR1080" s="13">
        <f t="shared" si="1377"/>
        <v>5.7600106865836822E-5</v>
      </c>
      <c r="AS1080" s="13">
        <f t="shared" si="1378"/>
        <v>1.3487057459234781E-4</v>
      </c>
      <c r="AT1080" s="13">
        <f t="shared" si="1379"/>
        <v>1.5789963665552471E-4</v>
      </c>
      <c r="AU1080" s="13">
        <f t="shared" si="1380"/>
        <v>1.2324059729759769E-4</v>
      </c>
      <c r="AV1080" s="13">
        <f t="shared" si="1381"/>
        <v>7.2141924186643907E-5</v>
      </c>
      <c r="AW1080" s="13">
        <f t="shared" si="1382"/>
        <v>1.485701764286981E-6</v>
      </c>
      <c r="AX1080" s="13">
        <f t="shared" si="1383"/>
        <v>1.1196766558312005E-2</v>
      </c>
      <c r="AY1080" s="13">
        <f t="shared" si="1384"/>
        <v>7.5704415203152247E-3</v>
      </c>
      <c r="AZ1080" s="13">
        <f t="shared" si="1385"/>
        <v>2.5592917613329632E-3</v>
      </c>
      <c r="BA1080" s="13">
        <f t="shared" si="1386"/>
        <v>5.7680249357979743E-4</v>
      </c>
      <c r="BB1080" s="13">
        <f t="shared" si="1387"/>
        <v>9.749800363517088E-5</v>
      </c>
      <c r="BC1080" s="13">
        <f t="shared" si="1388"/>
        <v>1.3184215836305105E-5</v>
      </c>
      <c r="BD1080" s="13">
        <f t="shared" si="1389"/>
        <v>6.4908358188464975E-6</v>
      </c>
      <c r="BE1080" s="13">
        <f t="shared" si="1390"/>
        <v>1.5198283546790454E-5</v>
      </c>
      <c r="BF1080" s="13">
        <f t="shared" si="1391"/>
        <v>1.7793380484063056E-5</v>
      </c>
      <c r="BG1080" s="13">
        <f t="shared" si="1392"/>
        <v>1.3887725679719752E-5</v>
      </c>
      <c r="BH1080" s="13">
        <f t="shared" si="1393"/>
        <v>8.1295228608144656E-6</v>
      </c>
      <c r="BI1080" s="13">
        <f t="shared" si="1394"/>
        <v>3.8070534207636319E-6</v>
      </c>
      <c r="BJ1080" s="14">
        <f t="shared" si="1395"/>
        <v>0.73689629214301866</v>
      </c>
      <c r="BK1080" s="14">
        <f t="shared" si="1396"/>
        <v>0.17054111854113507</v>
      </c>
      <c r="BL1080" s="14">
        <f t="shared" si="1397"/>
        <v>8.735824208987264E-2</v>
      </c>
      <c r="BM1080" s="14">
        <f t="shared" si="1398"/>
        <v>0.57049396433526467</v>
      </c>
      <c r="BN1080" s="14">
        <f t="shared" si="1399"/>
        <v>0.41925270693519351</v>
      </c>
    </row>
    <row r="1081" spans="1:66" x14ac:dyDescent="0.25">
      <c r="A1081" t="s">
        <v>21</v>
      </c>
      <c r="B1081" t="s">
        <v>267</v>
      </c>
      <c r="C1081" t="s">
        <v>272</v>
      </c>
      <c r="D1081" s="25" t="s">
        <v>534</v>
      </c>
      <c r="E1081" s="10">
        <f>VLOOKUP(A1081,home!$A$2:$E$405,3,FALSE)</f>
        <v>1.3974</v>
      </c>
      <c r="F1081" s="10">
        <f>VLOOKUP(B1081,home!$B$2:$E$405,3,FALSE)</f>
        <v>1.0546</v>
      </c>
      <c r="G1081" s="10">
        <f>VLOOKUP(C1081,away!$B$2:$E$405,4,FALSE)</f>
        <v>0.45200000000000001</v>
      </c>
      <c r="H1081" s="10">
        <f>VLOOKUP(A1081,away!$A$2:$E$405,3,FALSE)</f>
        <v>1.3632</v>
      </c>
      <c r="I1081" s="10">
        <f>VLOOKUP(C1081,away!$B$2:$E$405,3,FALSE)</f>
        <v>1.3898999999999999</v>
      </c>
      <c r="J1081" s="10">
        <f>VLOOKUP(B1081,home!$B$2:$E$405,4,FALSE)</f>
        <v>1.0038</v>
      </c>
      <c r="K1081" s="12">
        <f t="shared" si="1344"/>
        <v>0.66611151408000002</v>
      </c>
      <c r="L1081" s="12">
        <f t="shared" si="1345"/>
        <v>1.901911584384</v>
      </c>
      <c r="M1081" s="13">
        <f t="shared" si="1346"/>
        <v>7.6686998315620841E-2</v>
      </c>
      <c r="N1081" s="13">
        <f t="shared" si="1347"/>
        <v>5.1082092558268614E-2</v>
      </c>
      <c r="O1081" s="13">
        <f t="shared" si="1348"/>
        <v>0.14585189046811556</v>
      </c>
      <c r="P1081" s="13">
        <f t="shared" si="1349"/>
        <v>9.7153623591146779E-2</v>
      </c>
      <c r="Q1081" s="13">
        <f t="shared" si="1350"/>
        <v>1.7013185008181497E-2</v>
      </c>
      <c r="R1081" s="13">
        <f t="shared" si="1351"/>
        <v>0.13869870004280765</v>
      </c>
      <c r="S1081" s="13">
        <f t="shared" si="1352"/>
        <v>3.0770622087863034E-2</v>
      </c>
      <c r="T1081" s="13">
        <f t="shared" si="1353"/>
        <v>3.2357573654328585E-2</v>
      </c>
      <c r="U1081" s="13">
        <f t="shared" si="1354"/>
        <v>9.2388801086442388E-2</v>
      </c>
      <c r="V1081" s="13">
        <f t="shared" si="1355"/>
        <v>4.3314273194957958E-3</v>
      </c>
      <c r="W1081" s="13">
        <f t="shared" si="1356"/>
        <v>3.7775594750409794E-3</v>
      </c>
      <c r="X1081" s="13">
        <f t="shared" si="1357"/>
        <v>7.1845841262799795E-3</v>
      </c>
      <c r="Y1081" s="13">
        <f t="shared" si="1358"/>
        <v>6.8322218893766473E-3</v>
      </c>
      <c r="Z1081" s="13">
        <f t="shared" si="1359"/>
        <v>8.7930888116805841E-2</v>
      </c>
      <c r="AA1081" s="13">
        <f t="shared" si="1360"/>
        <v>5.8571777017884623E-2</v>
      </c>
      <c r="AB1081" s="13">
        <f t="shared" si="1361"/>
        <v>1.9507667535869633E-2</v>
      </c>
      <c r="AC1081" s="13">
        <f t="shared" si="1362"/>
        <v>3.4296382425769866E-4</v>
      </c>
      <c r="AD1081" s="13">
        <f t="shared" si="1363"/>
        <v>6.290689653616991E-4</v>
      </c>
      <c r="AE1081" s="13">
        <f t="shared" si="1364"/>
        <v>1.1964335525978726E-3</v>
      </c>
      <c r="AF1081" s="13">
        <f t="shared" si="1365"/>
        <v>1.1377554168157989E-3</v>
      </c>
      <c r="AG1081" s="13">
        <f t="shared" si="1366"/>
        <v>7.2130340247920498E-4</v>
      </c>
      <c r="AH1081" s="13">
        <f t="shared" si="1367"/>
        <v>4.1809193683631604E-2</v>
      </c>
      <c r="AI1081" s="13">
        <f t="shared" si="1368"/>
        <v>2.7849585307067822E-2</v>
      </c>
      <c r="AJ1081" s="13">
        <f t="shared" si="1369"/>
        <v>9.2754647176955321E-3</v>
      </c>
      <c r="AK1081" s="13">
        <f t="shared" si="1370"/>
        <v>2.0594979489665976E-3</v>
      </c>
      <c r="AL1081" s="13">
        <f t="shared" si="1371"/>
        <v>1.7379831793742531E-5</v>
      </c>
      <c r="AM1081" s="13">
        <f t="shared" si="1372"/>
        <v>8.3806016195564126E-5</v>
      </c>
      <c r="AN1081" s="13">
        <f t="shared" si="1373"/>
        <v>1.5939163304341651E-4</v>
      </c>
      <c r="AO1081" s="13">
        <f t="shared" si="1374"/>
        <v>1.5157439666957872E-4</v>
      </c>
      <c r="AP1081" s="13">
        <f t="shared" si="1375"/>
        <v>9.6093700307295799E-5</v>
      </c>
      <c r="AQ1081" s="13">
        <f t="shared" si="1376"/>
        <v>4.5690430450192551E-5</v>
      </c>
      <c r="AR1081" s="13">
        <f t="shared" si="1377"/>
        <v>1.5903477960130658E-2</v>
      </c>
      <c r="AS1081" s="13">
        <f t="shared" si="1378"/>
        <v>1.0593489783160543E-2</v>
      </c>
      <c r="AT1081" s="13">
        <f t="shared" si="1379"/>
        <v>3.5282227594260391E-3</v>
      </c>
      <c r="AU1081" s="13">
        <f t="shared" si="1380"/>
        <v>7.8339660143093176E-4</v>
      </c>
      <c r="AV1081" s="13">
        <f t="shared" si="1381"/>
        <v>1.3045737407607104E-4</v>
      </c>
      <c r="AW1081" s="13">
        <f t="shared" si="1382"/>
        <v>6.1161810463811473E-7</v>
      </c>
      <c r="AX1081" s="13">
        <f t="shared" si="1383"/>
        <v>9.3040253895066992E-6</v>
      </c>
      <c r="AY1081" s="13">
        <f t="shared" si="1384"/>
        <v>1.7695433669705645E-5</v>
      </c>
      <c r="AZ1081" s="13">
        <f t="shared" si="1385"/>
        <v>1.6827575143555926E-5</v>
      </c>
      <c r="BA1081" s="13">
        <f t="shared" si="1386"/>
        <v>1.0668186700873757E-5</v>
      </c>
      <c r="BB1081" s="13">
        <f t="shared" si="1387"/>
        <v>5.0724869676907799E-6</v>
      </c>
      <c r="BC1081" s="13">
        <f t="shared" si="1388"/>
        <v>1.9294843450975924E-6</v>
      </c>
      <c r="BD1081" s="13">
        <f t="shared" si="1389"/>
        <v>5.0411681607280242E-3</v>
      </c>
      <c r="BE1081" s="13">
        <f t="shared" si="1390"/>
        <v>3.3579801562744331E-3</v>
      </c>
      <c r="BF1081" s="13">
        <f t="shared" si="1391"/>
        <v>1.1183946230732785E-3</v>
      </c>
      <c r="BG1081" s="13">
        <f t="shared" si="1392"/>
        <v>2.4832517857142423E-4</v>
      </c>
      <c r="BH1081" s="13">
        <f t="shared" si="1393"/>
        <v>4.1353065170599435E-5</v>
      </c>
      <c r="BI1081" s="13">
        <f t="shared" si="1394"/>
        <v>5.5091505705273819E-6</v>
      </c>
      <c r="BJ1081" s="14">
        <f t="shared" si="1395"/>
        <v>0.12252983141761337</v>
      </c>
      <c r="BK1081" s="14">
        <f t="shared" si="1396"/>
        <v>0.20932071040384756</v>
      </c>
      <c r="BL1081" s="14">
        <f t="shared" si="1397"/>
        <v>0.57676435262109393</v>
      </c>
      <c r="BM1081" s="14">
        <f t="shared" si="1398"/>
        <v>0.47004220875965474</v>
      </c>
      <c r="BN1081" s="14">
        <f t="shared" si="1399"/>
        <v>0.52648648998414094</v>
      </c>
    </row>
    <row r="1082" spans="1:66" x14ac:dyDescent="0.25">
      <c r="A1082" t="s">
        <v>21</v>
      </c>
      <c r="B1082" t="s">
        <v>271</v>
      </c>
      <c r="C1082" t="s">
        <v>269</v>
      </c>
      <c r="D1082" s="25" t="s">
        <v>534</v>
      </c>
      <c r="E1082" s="10">
        <f>VLOOKUP(A1082,home!$A$2:$E$405,3,FALSE)</f>
        <v>1.3974</v>
      </c>
      <c r="F1082" s="10">
        <f>VLOOKUP(B1082,home!$B$2:$E$405,3,FALSE)</f>
        <v>0.75329999999999997</v>
      </c>
      <c r="G1082" s="10">
        <f>VLOOKUP(C1082,away!$B$2:$E$405,4,FALSE)</f>
        <v>1.3182</v>
      </c>
      <c r="H1082" s="10">
        <f>VLOOKUP(A1082,away!$A$2:$E$405,3,FALSE)</f>
        <v>1.3632</v>
      </c>
      <c r="I1082" s="10">
        <f>VLOOKUP(C1082,away!$B$2:$E$405,3,FALSE)</f>
        <v>0.88800000000000001</v>
      </c>
      <c r="J1082" s="10">
        <f>VLOOKUP(B1082,home!$B$2:$E$405,4,FALSE)</f>
        <v>1.1196999999999999</v>
      </c>
      <c r="K1082" s="12">
        <f t="shared" si="1344"/>
        <v>1.3876182838439999</v>
      </c>
      <c r="L1082" s="12">
        <f t="shared" si="1345"/>
        <v>1.35542103552</v>
      </c>
      <c r="M1082" s="13">
        <f t="shared" si="1346"/>
        <v>6.4374394918672695E-2</v>
      </c>
      <c r="N1082" s="13">
        <f t="shared" si="1347"/>
        <v>8.9327087400544514E-2</v>
      </c>
      <c r="O1082" s="13">
        <f t="shared" si="1348"/>
        <v>8.7254409021640764E-2</v>
      </c>
      <c r="P1082" s="13">
        <f t="shared" si="1349"/>
        <v>0.12107581330443157</v>
      </c>
      <c r="Q1082" s="13">
        <f t="shared" si="1350"/>
        <v>6.1975949859763284E-2</v>
      </c>
      <c r="R1082" s="13">
        <f t="shared" si="1351"/>
        <v>5.9133230714898989E-2</v>
      </c>
      <c r="S1082" s="13">
        <f t="shared" si="1352"/>
        <v>5.6930059637257363E-2</v>
      </c>
      <c r="T1082" s="13">
        <f t="shared" si="1353"/>
        <v>8.4003506136255943E-2</v>
      </c>
      <c r="U1082" s="13">
        <f t="shared" si="1354"/>
        <v>8.2054352122759439E-2</v>
      </c>
      <c r="V1082" s="13">
        <f t="shared" si="1355"/>
        <v>1.1897161701496045E-2</v>
      </c>
      <c r="W1082" s="13">
        <f t="shared" si="1356"/>
        <v>2.8666320394668834E-2</v>
      </c>
      <c r="X1082" s="13">
        <f t="shared" si="1357"/>
        <v>3.8854933673890125E-2</v>
      </c>
      <c r="Y1082" s="13">
        <f t="shared" si="1358"/>
        <v>2.6332397217662541E-2</v>
      </c>
      <c r="Z1082" s="13">
        <f t="shared" si="1359"/>
        <v>2.6716808269743826E-2</v>
      </c>
      <c r="AA1082" s="13">
        <f t="shared" si="1360"/>
        <v>3.7072731641051113E-2</v>
      </c>
      <c r="AB1082" s="13">
        <f t="shared" si="1361"/>
        <v>2.5721400128582251E-2</v>
      </c>
      <c r="AC1082" s="13">
        <f t="shared" si="1362"/>
        <v>1.3985165713428943E-3</v>
      </c>
      <c r="AD1082" s="13">
        <f t="shared" si="1363"/>
        <v>9.9444775775431593E-3</v>
      </c>
      <c r="AE1082" s="13">
        <f t="shared" si="1364"/>
        <v>1.3478954095858968E-2</v>
      </c>
      <c r="AF1082" s="13">
        <f t="shared" si="1365"/>
        <v>9.1348289591678556E-3</v>
      </c>
      <c r="AG1082" s="13">
        <f t="shared" si="1366"/>
        <v>4.1271797757111272E-3</v>
      </c>
      <c r="AH1082" s="13">
        <f t="shared" si="1367"/>
        <v>9.0531309826913688E-3</v>
      </c>
      <c r="AI1082" s="13">
        <f t="shared" si="1368"/>
        <v>1.256229007761714E-2</v>
      </c>
      <c r="AJ1082" s="13">
        <f t="shared" si="1369"/>
        <v>8.7158316993268033E-3</v>
      </c>
      <c r="AK1082" s="13">
        <f t="shared" si="1370"/>
        <v>4.0314158082976632E-3</v>
      </c>
      <c r="AL1082" s="13">
        <f t="shared" si="1371"/>
        <v>1.0521359090612619E-4</v>
      </c>
      <c r="AM1082" s="13">
        <f t="shared" si="1372"/>
        <v>2.7598277819751134E-3</v>
      </c>
      <c r="AN1082" s="13">
        <f t="shared" si="1373"/>
        <v>3.7407286301015729E-3</v>
      </c>
      <c r="AO1082" s="13">
        <f t="shared" si="1374"/>
        <v>2.5351311367057929E-3</v>
      </c>
      <c r="AP1082" s="13">
        <f t="shared" si="1375"/>
        <v>1.1453900234975872E-3</v>
      </c>
      <c r="AQ1082" s="13">
        <f t="shared" si="1376"/>
        <v>3.8812143293084418E-4</v>
      </c>
      <c r="AR1082" s="13">
        <f t="shared" si="1377"/>
        <v>2.4541608342515458E-3</v>
      </c>
      <c r="AS1082" s="13">
        <f t="shared" si="1378"/>
        <v>3.4054384451012889E-3</v>
      </c>
      <c r="AT1082" s="13">
        <f t="shared" si="1379"/>
        <v>2.3627243254639154E-3</v>
      </c>
      <c r="AU1082" s="13">
        <f t="shared" si="1380"/>
        <v>1.0928531578989033E-3</v>
      </c>
      <c r="AV1082" s="13">
        <f t="shared" si="1381"/>
        <v>3.791157558642931E-4</v>
      </c>
      <c r="AW1082" s="13">
        <f t="shared" si="1382"/>
        <v>5.4968460958103654E-6</v>
      </c>
      <c r="AX1082" s="13">
        <f t="shared" si="1383"/>
        <v>6.3826458175488411E-4</v>
      </c>
      <c r="AY1082" s="13">
        <f t="shared" si="1384"/>
        <v>8.6511724033794463E-4</v>
      </c>
      <c r="AZ1082" s="13">
        <f t="shared" si="1385"/>
        <v>5.8629905287253088E-4</v>
      </c>
      <c r="BA1082" s="13">
        <f t="shared" si="1386"/>
        <v>2.6489402312296042E-4</v>
      </c>
      <c r="BB1082" s="13">
        <f t="shared" si="1387"/>
        <v>8.9760732781095454E-5</v>
      </c>
      <c r="BC1082" s="13">
        <f t="shared" si="1388"/>
        <v>2.4332717075037282E-5</v>
      </c>
      <c r="BD1082" s="13">
        <f t="shared" si="1389"/>
        <v>5.5440353654897579E-4</v>
      </c>
      <c r="BE1082" s="13">
        <f t="shared" si="1390"/>
        <v>7.6930048394313404E-4</v>
      </c>
      <c r="BF1082" s="13">
        <f t="shared" si="1391"/>
        <v>5.3374770864476515E-4</v>
      </c>
      <c r="BG1082" s="13">
        <f t="shared" si="1392"/>
        <v>2.468793598251054E-4</v>
      </c>
      <c r="BH1082" s="13">
        <f t="shared" si="1393"/>
        <v>8.5643578399254551E-5</v>
      </c>
      <c r="BI1082" s="13">
        <f t="shared" si="1394"/>
        <v>2.376811905612652E-5</v>
      </c>
      <c r="BJ1082" s="14">
        <f t="shared" si="1395"/>
        <v>0.3788835024442217</v>
      </c>
      <c r="BK1082" s="14">
        <f t="shared" si="1396"/>
        <v>0.25664627696444464</v>
      </c>
      <c r="BL1082" s="14">
        <f t="shared" si="1397"/>
        <v>0.33750682750186295</v>
      </c>
      <c r="BM1082" s="14">
        <f t="shared" si="1398"/>
        <v>0.51575290956607922</v>
      </c>
      <c r="BN1082" s="14">
        <f t="shared" si="1399"/>
        <v>0.48314088521995185</v>
      </c>
    </row>
    <row r="1083" spans="1:66" x14ac:dyDescent="0.25">
      <c r="A1083" t="s">
        <v>154</v>
      </c>
      <c r="B1083" t="s">
        <v>158</v>
      </c>
      <c r="C1083" t="s">
        <v>174</v>
      </c>
      <c r="D1083" s="25" t="s">
        <v>534</v>
      </c>
      <c r="E1083" s="10">
        <f>VLOOKUP(A1083,home!$A$2:$E$405,3,FALSE)</f>
        <v>1.3447</v>
      </c>
      <c r="F1083" s="10">
        <f>VLOOKUP(B1083,home!$B$2:$E$405,3,FALSE)</f>
        <v>0.93940000000000001</v>
      </c>
      <c r="G1083" s="10">
        <f>VLOOKUP(C1083,away!$B$2:$E$405,4,FALSE)</f>
        <v>0.74370000000000003</v>
      </c>
      <c r="H1083" s="10">
        <f>VLOOKUP(A1083,away!$A$2:$E$405,3,FALSE)</f>
        <v>1.05</v>
      </c>
      <c r="I1083" s="10">
        <f>VLOOKUP(C1083,away!$B$2:$E$405,3,FALSE)</f>
        <v>1.1028</v>
      </c>
      <c r="J1083" s="10">
        <f>VLOOKUP(B1083,home!$B$2:$E$405,4,FALSE)</f>
        <v>1.1028</v>
      </c>
      <c r="K1083" s="12">
        <f t="shared" si="1344"/>
        <v>0.93945015456600012</v>
      </c>
      <c r="L1083" s="12">
        <f t="shared" si="1345"/>
        <v>1.276976232</v>
      </c>
      <c r="M1083" s="13">
        <f t="shared" si="1346"/>
        <v>0.10899793013003556</v>
      </c>
      <c r="N1083" s="13">
        <f t="shared" si="1347"/>
        <v>0.10239812230803598</v>
      </c>
      <c r="O1083" s="13">
        <f t="shared" si="1348"/>
        <v>0.13918776611325206</v>
      </c>
      <c r="P1083" s="13">
        <f t="shared" si="1349"/>
        <v>0.13075996838879089</v>
      </c>
      <c r="Q1083" s="13">
        <f t="shared" si="1350"/>
        <v>4.809896591477629E-2</v>
      </c>
      <c r="R1083" s="13">
        <f t="shared" si="1351"/>
        <v>8.8869734555898972E-2</v>
      </c>
      <c r="S1083" s="13">
        <f t="shared" si="1352"/>
        <v>3.9216729420089275E-2</v>
      </c>
      <c r="T1083" s="13">
        <f t="shared" si="1353"/>
        <v>6.1421236256947453E-2</v>
      </c>
      <c r="U1083" s="13">
        <f t="shared" si="1354"/>
        <v>8.3488685864778672E-2</v>
      </c>
      <c r="V1083" s="13">
        <f t="shared" si="1355"/>
        <v>5.22739620749874E-3</v>
      </c>
      <c r="W1083" s="13">
        <f t="shared" si="1356"/>
        <v>1.5062193654367123E-2</v>
      </c>
      <c r="X1083" s="13">
        <f t="shared" si="1357"/>
        <v>1.9234063298408037E-2</v>
      </c>
      <c r="Y1083" s="13">
        <f t="shared" si="1358"/>
        <v>1.2280720838425295E-2</v>
      </c>
      <c r="Z1083" s="13">
        <f t="shared" si="1359"/>
        <v>3.7828179590677365E-2</v>
      </c>
      <c r="AA1083" s="13">
        <f t="shared" si="1360"/>
        <v>3.5537689163412253E-2</v>
      </c>
      <c r="AB1083" s="13">
        <f t="shared" si="1361"/>
        <v>1.6692943788743055E-2</v>
      </c>
      <c r="AC1083" s="13">
        <f t="shared" si="1362"/>
        <v>3.9194216924163015E-4</v>
      </c>
      <c r="AD1083" s="13">
        <f t="shared" si="1363"/>
        <v>3.5375450391745538E-3</v>
      </c>
      <c r="AE1083" s="13">
        <f t="shared" si="1364"/>
        <v>4.5173609346554136E-3</v>
      </c>
      <c r="AF1083" s="13">
        <f t="shared" si="1365"/>
        <v>2.8842812724601346E-3</v>
      </c>
      <c r="AG1083" s="13">
        <f t="shared" si="1366"/>
        <v>1.227719543778103E-3</v>
      </c>
      <c r="AH1083" s="13">
        <f t="shared" si="1367"/>
        <v>1.2076421559280619E-2</v>
      </c>
      <c r="AI1083" s="13">
        <f t="shared" si="1368"/>
        <v>1.1345196100470351E-2</v>
      </c>
      <c r="AJ1083" s="13">
        <f t="shared" si="1369"/>
        <v>5.3291231150842267E-3</v>
      </c>
      <c r="AK1083" s="13">
        <f t="shared" si="1370"/>
        <v>1.6688151780557073E-3</v>
      </c>
      <c r="AL1083" s="13">
        <f t="shared" si="1371"/>
        <v>1.8807823451005928E-5</v>
      </c>
      <c r="AM1083" s="13">
        <f t="shared" si="1372"/>
        <v>6.6466944676734458E-4</v>
      </c>
      <c r="AN1083" s="13">
        <f t="shared" si="1373"/>
        <v>8.4876708565848817E-4</v>
      </c>
      <c r="AO1083" s="13">
        <f t="shared" si="1374"/>
        <v>5.4192769744489881E-4</v>
      </c>
      <c r="AP1083" s="13">
        <f t="shared" si="1375"/>
        <v>2.3067626303320773E-4</v>
      </c>
      <c r="AQ1083" s="13">
        <f t="shared" si="1376"/>
        <v>7.36420262949966E-5</v>
      </c>
      <c r="AR1083" s="13">
        <f t="shared" si="1377"/>
        <v>3.0842606597627441E-3</v>
      </c>
      <c r="AS1083" s="13">
        <f t="shared" si="1378"/>
        <v>2.897509153535943E-3</v>
      </c>
      <c r="AT1083" s="13">
        <f t="shared" si="1379"/>
        <v>1.3610327110728708E-3</v>
      </c>
      <c r="AU1083" s="13">
        <f t="shared" si="1380"/>
        <v>4.2620746359559703E-4</v>
      </c>
      <c r="AV1083" s="13">
        <f t="shared" si="1381"/>
        <v>1.0010016688801658E-4</v>
      </c>
      <c r="AW1083" s="13">
        <f t="shared" si="1382"/>
        <v>6.2674747762577685E-7</v>
      </c>
      <c r="AX1083" s="13">
        <f t="shared" si="1383"/>
        <v>1.0407063575014655E-4</v>
      </c>
      <c r="AY1083" s="13">
        <f t="shared" si="1384"/>
        <v>1.3289572830206661E-4</v>
      </c>
      <c r="AZ1083" s="13">
        <f t="shared" si="1385"/>
        <v>8.4852343188034408E-5</v>
      </c>
      <c r="BA1083" s="13">
        <f t="shared" si="1386"/>
        <v>3.6118141826875692E-5</v>
      </c>
      <c r="BB1083" s="13">
        <f t="shared" si="1387"/>
        <v>1.1530502164231326E-5</v>
      </c>
      <c r="BC1083" s="13">
        <f t="shared" si="1388"/>
        <v>2.9448354413495915E-6</v>
      </c>
      <c r="BD1083" s="13">
        <f t="shared" si="1389"/>
        <v>6.5642125930161091E-4</v>
      </c>
      <c r="BE1083" s="13">
        <f t="shared" si="1390"/>
        <v>6.1667505351130673E-4</v>
      </c>
      <c r="BF1083" s="13">
        <f t="shared" si="1391"/>
        <v>2.8966773716909678E-4</v>
      </c>
      <c r="BG1083" s="13">
        <f t="shared" si="1392"/>
        <v>9.0709466818763836E-5</v>
      </c>
      <c r="BH1083" s="13">
        <f t="shared" si="1393"/>
        <v>2.1304255655871779E-5</v>
      </c>
      <c r="BI1083" s="13">
        <f t="shared" si="1394"/>
        <v>4.0028572537644668E-6</v>
      </c>
      <c r="BJ1083" s="14">
        <f t="shared" si="1395"/>
        <v>0.27339430376689999</v>
      </c>
      <c r="BK1083" s="14">
        <f t="shared" si="1396"/>
        <v>0.28474566986740912</v>
      </c>
      <c r="BL1083" s="14">
        <f t="shared" si="1397"/>
        <v>0.40374426622354154</v>
      </c>
      <c r="BM1083" s="14">
        <f t="shared" si="1398"/>
        <v>0.38126766305691384</v>
      </c>
      <c r="BN1083" s="14">
        <f t="shared" si="1399"/>
        <v>0.6183124874107897</v>
      </c>
    </row>
    <row r="1084" spans="1:66" x14ac:dyDescent="0.25">
      <c r="A1084" t="s">
        <v>154</v>
      </c>
      <c r="B1084" t="s">
        <v>155</v>
      </c>
      <c r="C1084" t="s">
        <v>156</v>
      </c>
      <c r="D1084" s="25" t="s">
        <v>534</v>
      </c>
      <c r="E1084" s="10">
        <f>VLOOKUP(A1084,home!$A$2:$E$405,3,FALSE)</f>
        <v>1.3447</v>
      </c>
      <c r="F1084" s="10">
        <f>VLOOKUP(B1084,home!$B$2:$E$405,3,FALSE)</f>
        <v>1.7222</v>
      </c>
      <c r="G1084" s="10">
        <f>VLOOKUP(C1084,away!$B$2:$E$405,4,FALSE)</f>
        <v>0.82189999999999996</v>
      </c>
      <c r="H1084" s="10">
        <f>VLOOKUP(A1084,away!$A$2:$E$405,3,FALSE)</f>
        <v>1.05</v>
      </c>
      <c r="I1084" s="10">
        <f>VLOOKUP(C1084,away!$B$2:$E$405,3,FALSE)</f>
        <v>0.80200000000000005</v>
      </c>
      <c r="J1084" s="10">
        <f>VLOOKUP(B1084,home!$B$2:$E$405,4,FALSE)</f>
        <v>0.90229999999999999</v>
      </c>
      <c r="K1084" s="12">
        <f t="shared" si="1344"/>
        <v>1.9033908192460001</v>
      </c>
      <c r="L1084" s="12">
        <f t="shared" si="1345"/>
        <v>0.75982683000000006</v>
      </c>
      <c r="M1084" s="13">
        <f t="shared" si="1346"/>
        <v>6.9723514609941944E-2</v>
      </c>
      <c r="N1084" s="13">
        <f t="shared" si="1347"/>
        <v>0.13271109759412786</v>
      </c>
      <c r="O1084" s="13">
        <f t="shared" si="1348"/>
        <v>5.2977797082530885E-2</v>
      </c>
      <c r="P1084" s="13">
        <f t="shared" si="1349"/>
        <v>0.1008374525907668</v>
      </c>
      <c r="Q1084" s="13">
        <f t="shared" si="1350"/>
        <v>0.12630054238636149</v>
      </c>
      <c r="R1084" s="13">
        <f t="shared" si="1351"/>
        <v>2.0126975808801347E-2</v>
      </c>
      <c r="S1084" s="13">
        <f t="shared" si="1352"/>
        <v>3.6458976221578961E-2</v>
      </c>
      <c r="T1084" s="13">
        <f t="shared" si="1353"/>
        <v>9.5966540748709694E-2</v>
      </c>
      <c r="U1084" s="13">
        <f t="shared" si="1354"/>
        <v>3.8309500973658817E-2</v>
      </c>
      <c r="V1084" s="13">
        <f t="shared" si="1355"/>
        <v>5.8587444467362209E-3</v>
      </c>
      <c r="W1084" s="13">
        <f t="shared" si="1356"/>
        <v>8.013309761466357E-2</v>
      </c>
      <c r="X1084" s="13">
        <f t="shared" si="1357"/>
        <v>6.0887277538630394E-2</v>
      </c>
      <c r="Y1084" s="13">
        <f t="shared" si="1358"/>
        <v>2.3131893539753867E-2</v>
      </c>
      <c r="Z1084" s="13">
        <f t="shared" si="1359"/>
        <v>5.0976720754294051E-3</v>
      </c>
      <c r="AA1084" s="13">
        <f t="shared" si="1360"/>
        <v>9.7028622278990326E-3</v>
      </c>
      <c r="AB1084" s="13">
        <f t="shared" si="1361"/>
        <v>9.2341694424959066E-3</v>
      </c>
      <c r="AC1084" s="13">
        <f t="shared" si="1362"/>
        <v>5.2957462476452505E-4</v>
      </c>
      <c r="AD1084" s="13">
        <f t="shared" si="1363"/>
        <v>3.8131150579373566E-2</v>
      </c>
      <c r="AE1084" s="13">
        <f t="shared" si="1364"/>
        <v>2.8973071268978086E-2</v>
      </c>
      <c r="AF1084" s="13">
        <f t="shared" si="1365"/>
        <v>1.1007258448835849E-2</v>
      </c>
      <c r="AG1084" s="13">
        <f t="shared" si="1366"/>
        <v>2.7878700980565538E-3</v>
      </c>
      <c r="AH1084" s="13">
        <f t="shared" si="1367"/>
        <v>9.6833700336326127E-4</v>
      </c>
      <c r="AI1084" s="13">
        <f t="shared" si="1368"/>
        <v>1.8431237621378146E-3</v>
      </c>
      <c r="AJ1084" s="13">
        <f t="shared" si="1369"/>
        <v>1.7540924237936328E-3</v>
      </c>
      <c r="AK1084" s="13">
        <f t="shared" si="1370"/>
        <v>1.1129078051859216E-3</v>
      </c>
      <c r="AL1084" s="13">
        <f t="shared" si="1371"/>
        <v>3.0635837230357532E-5</v>
      </c>
      <c r="AM1084" s="13">
        <f t="shared" si="1372"/>
        <v>1.4515696388013288E-2</v>
      </c>
      <c r="AN1084" s="13">
        <f t="shared" si="1373"/>
        <v>1.1029415571746588E-2</v>
      </c>
      <c r="AO1084" s="13">
        <f t="shared" si="1374"/>
        <v>4.1902229353164237E-3</v>
      </c>
      <c r="AP1084" s="13">
        <f t="shared" si="1375"/>
        <v>1.0612812699782579E-3</v>
      </c>
      <c r="AQ1084" s="13">
        <f t="shared" si="1376"/>
        <v>2.0159749577648844E-4</v>
      </c>
      <c r="AR1084" s="13">
        <f t="shared" si="1377"/>
        <v>1.4715368712744128E-4</v>
      </c>
      <c r="AS1084" s="13">
        <f t="shared" si="1378"/>
        <v>2.8009097709657003E-4</v>
      </c>
      <c r="AT1084" s="13">
        <f t="shared" si="1379"/>
        <v>2.6656129717962662E-4</v>
      </c>
      <c r="AU1084" s="13">
        <f t="shared" si="1380"/>
        <v>1.6912344193933531E-4</v>
      </c>
      <c r="AV1084" s="13">
        <f t="shared" si="1381"/>
        <v>8.0477001676653739E-5</v>
      </c>
      <c r="AW1084" s="13">
        <f t="shared" si="1382"/>
        <v>1.2307500089527923E-6</v>
      </c>
      <c r="AX1084" s="13">
        <f t="shared" si="1383"/>
        <v>4.6048405399844667E-3</v>
      </c>
      <c r="AY1084" s="13">
        <f t="shared" si="1384"/>
        <v>3.4988813901518858E-3</v>
      </c>
      <c r="AZ1084" s="13">
        <f t="shared" si="1385"/>
        <v>1.3292719776125503E-3</v>
      </c>
      <c r="BA1084" s="13">
        <f t="shared" si="1386"/>
        <v>3.3667217098572508E-4</v>
      </c>
      <c r="BB1084" s="13">
        <f t="shared" si="1387"/>
        <v>6.395313710732536E-5</v>
      </c>
      <c r="BC1084" s="13">
        <f t="shared" si="1388"/>
        <v>9.7186618873628818E-6</v>
      </c>
      <c r="BD1084" s="13">
        <f t="shared" si="1389"/>
        <v>1.8635219935475912E-5</v>
      </c>
      <c r="BE1084" s="13">
        <f t="shared" si="1390"/>
        <v>3.5470106539814884E-5</v>
      </c>
      <c r="BF1084" s="13">
        <f t="shared" si="1391"/>
        <v>3.3756737572780589E-5</v>
      </c>
      <c r="BG1084" s="13">
        <f t="shared" si="1392"/>
        <v>2.1417421461242359E-5</v>
      </c>
      <c r="BH1084" s="13">
        <f t="shared" si="1393"/>
        <v>1.0191430845312744E-5</v>
      </c>
      <c r="BI1084" s="13">
        <f t="shared" si="1394"/>
        <v>3.879655181189756E-6</v>
      </c>
      <c r="BJ1084" s="14">
        <f t="shared" si="1395"/>
        <v>0.64087135135605144</v>
      </c>
      <c r="BK1084" s="14">
        <f t="shared" si="1396"/>
        <v>0.2169377797211707</v>
      </c>
      <c r="BL1084" s="14">
        <f t="shared" si="1397"/>
        <v>0.1370965235064221</v>
      </c>
      <c r="BM1084" s="14">
        <f t="shared" si="1398"/>
        <v>0.49382829594639988</v>
      </c>
      <c r="BN1084" s="14">
        <f t="shared" si="1399"/>
        <v>0.50267738007253027</v>
      </c>
    </row>
    <row r="1085" spans="1:66" x14ac:dyDescent="0.25">
      <c r="A1085" t="s">
        <v>154</v>
      </c>
      <c r="B1085" t="s">
        <v>497</v>
      </c>
      <c r="C1085" t="s">
        <v>160</v>
      </c>
      <c r="D1085" s="25" t="s">
        <v>534</v>
      </c>
      <c r="E1085" s="10">
        <f>VLOOKUP(A1085,home!$A$2:$E$405,3,FALSE)</f>
        <v>1.3447</v>
      </c>
      <c r="F1085" s="10" t="e">
        <f>VLOOKUP(B1085,home!$B$2:$E$405,3,FALSE)</f>
        <v>#N/A</v>
      </c>
      <c r="G1085" s="10">
        <f>VLOOKUP(C1085,away!$B$2:$E$405,4,FALSE)</f>
        <v>1.1741999999999999</v>
      </c>
      <c r="H1085" s="10">
        <f>VLOOKUP(A1085,away!$A$2:$E$405,3,FALSE)</f>
        <v>1.05</v>
      </c>
      <c r="I1085" s="10">
        <f>VLOOKUP(C1085,away!$B$2:$E$405,3,FALSE)</f>
        <v>0.85209999999999997</v>
      </c>
      <c r="J1085" s="10" t="e">
        <f>VLOOKUP(B1085,home!$B$2:$E$405,4,FALSE)</f>
        <v>#N/A</v>
      </c>
      <c r="K1085" s="12" t="e">
        <f t="shared" si="1344"/>
        <v>#N/A</v>
      </c>
      <c r="L1085" s="12" t="e">
        <f t="shared" si="1345"/>
        <v>#N/A</v>
      </c>
      <c r="M1085" s="13" t="e">
        <f t="shared" si="1346"/>
        <v>#N/A</v>
      </c>
      <c r="N1085" s="13" t="e">
        <f t="shared" si="1347"/>
        <v>#N/A</v>
      </c>
      <c r="O1085" s="13" t="e">
        <f t="shared" si="1348"/>
        <v>#N/A</v>
      </c>
      <c r="P1085" s="13" t="e">
        <f t="shared" si="1349"/>
        <v>#N/A</v>
      </c>
      <c r="Q1085" s="13" t="e">
        <f t="shared" si="1350"/>
        <v>#N/A</v>
      </c>
      <c r="R1085" s="13" t="e">
        <f t="shared" si="1351"/>
        <v>#N/A</v>
      </c>
      <c r="S1085" s="13" t="e">
        <f t="shared" si="1352"/>
        <v>#N/A</v>
      </c>
      <c r="T1085" s="13" t="e">
        <f t="shared" si="1353"/>
        <v>#N/A</v>
      </c>
      <c r="U1085" s="13" t="e">
        <f t="shared" si="1354"/>
        <v>#N/A</v>
      </c>
      <c r="V1085" s="13" t="e">
        <f t="shared" si="1355"/>
        <v>#N/A</v>
      </c>
      <c r="W1085" s="13" t="e">
        <f t="shared" si="1356"/>
        <v>#N/A</v>
      </c>
      <c r="X1085" s="13" t="e">
        <f t="shared" si="1357"/>
        <v>#N/A</v>
      </c>
      <c r="Y1085" s="13" t="e">
        <f t="shared" si="1358"/>
        <v>#N/A</v>
      </c>
      <c r="Z1085" s="13" t="e">
        <f t="shared" si="1359"/>
        <v>#N/A</v>
      </c>
      <c r="AA1085" s="13" t="e">
        <f t="shared" si="1360"/>
        <v>#N/A</v>
      </c>
      <c r="AB1085" s="13" t="e">
        <f t="shared" si="1361"/>
        <v>#N/A</v>
      </c>
      <c r="AC1085" s="13" t="e">
        <f t="shared" si="1362"/>
        <v>#N/A</v>
      </c>
      <c r="AD1085" s="13" t="e">
        <f t="shared" si="1363"/>
        <v>#N/A</v>
      </c>
      <c r="AE1085" s="13" t="e">
        <f t="shared" si="1364"/>
        <v>#N/A</v>
      </c>
      <c r="AF1085" s="13" t="e">
        <f t="shared" si="1365"/>
        <v>#N/A</v>
      </c>
      <c r="AG1085" s="13" t="e">
        <f t="shared" si="1366"/>
        <v>#N/A</v>
      </c>
      <c r="AH1085" s="13" t="e">
        <f t="shared" si="1367"/>
        <v>#N/A</v>
      </c>
      <c r="AI1085" s="13" t="e">
        <f t="shared" si="1368"/>
        <v>#N/A</v>
      </c>
      <c r="AJ1085" s="13" t="e">
        <f t="shared" si="1369"/>
        <v>#N/A</v>
      </c>
      <c r="AK1085" s="13" t="e">
        <f t="shared" si="1370"/>
        <v>#N/A</v>
      </c>
      <c r="AL1085" s="13" t="e">
        <f t="shared" si="1371"/>
        <v>#N/A</v>
      </c>
      <c r="AM1085" s="13" t="e">
        <f t="shared" si="1372"/>
        <v>#N/A</v>
      </c>
      <c r="AN1085" s="13" t="e">
        <f t="shared" si="1373"/>
        <v>#N/A</v>
      </c>
      <c r="AO1085" s="13" t="e">
        <f t="shared" si="1374"/>
        <v>#N/A</v>
      </c>
      <c r="AP1085" s="13" t="e">
        <f t="shared" si="1375"/>
        <v>#N/A</v>
      </c>
      <c r="AQ1085" s="13" t="e">
        <f t="shared" si="1376"/>
        <v>#N/A</v>
      </c>
      <c r="AR1085" s="13" t="e">
        <f t="shared" si="1377"/>
        <v>#N/A</v>
      </c>
      <c r="AS1085" s="13" t="e">
        <f t="shared" si="1378"/>
        <v>#N/A</v>
      </c>
      <c r="AT1085" s="13" t="e">
        <f t="shared" si="1379"/>
        <v>#N/A</v>
      </c>
      <c r="AU1085" s="13" t="e">
        <f t="shared" si="1380"/>
        <v>#N/A</v>
      </c>
      <c r="AV1085" s="13" t="e">
        <f t="shared" si="1381"/>
        <v>#N/A</v>
      </c>
      <c r="AW1085" s="13" t="e">
        <f t="shared" si="1382"/>
        <v>#N/A</v>
      </c>
      <c r="AX1085" s="13" t="e">
        <f t="shared" si="1383"/>
        <v>#N/A</v>
      </c>
      <c r="AY1085" s="13" t="e">
        <f t="shared" si="1384"/>
        <v>#N/A</v>
      </c>
      <c r="AZ1085" s="13" t="e">
        <f t="shared" si="1385"/>
        <v>#N/A</v>
      </c>
      <c r="BA1085" s="13" t="e">
        <f t="shared" si="1386"/>
        <v>#N/A</v>
      </c>
      <c r="BB1085" s="13" t="e">
        <f t="shared" si="1387"/>
        <v>#N/A</v>
      </c>
      <c r="BC1085" s="13" t="e">
        <f t="shared" si="1388"/>
        <v>#N/A</v>
      </c>
      <c r="BD1085" s="13" t="e">
        <f t="shared" si="1389"/>
        <v>#N/A</v>
      </c>
      <c r="BE1085" s="13" t="e">
        <f t="shared" si="1390"/>
        <v>#N/A</v>
      </c>
      <c r="BF1085" s="13" t="e">
        <f t="shared" si="1391"/>
        <v>#N/A</v>
      </c>
      <c r="BG1085" s="13" t="e">
        <f t="shared" si="1392"/>
        <v>#N/A</v>
      </c>
      <c r="BH1085" s="13" t="e">
        <f t="shared" si="1393"/>
        <v>#N/A</v>
      </c>
      <c r="BI1085" s="13" t="e">
        <f t="shared" si="1394"/>
        <v>#N/A</v>
      </c>
      <c r="BJ1085" s="14" t="e">
        <f t="shared" si="1395"/>
        <v>#N/A</v>
      </c>
      <c r="BK1085" s="14" t="e">
        <f t="shared" si="1396"/>
        <v>#N/A</v>
      </c>
      <c r="BL1085" s="14" t="e">
        <f t="shared" si="1397"/>
        <v>#N/A</v>
      </c>
      <c r="BM1085" s="14" t="e">
        <f t="shared" si="1398"/>
        <v>#N/A</v>
      </c>
      <c r="BN1085" s="14" t="e">
        <f t="shared" si="1399"/>
        <v>#N/A</v>
      </c>
    </row>
    <row r="1086" spans="1:66" x14ac:dyDescent="0.25">
      <c r="A1086" t="s">
        <v>154</v>
      </c>
      <c r="B1086" t="s">
        <v>372</v>
      </c>
      <c r="C1086" t="s">
        <v>168</v>
      </c>
      <c r="D1086" s="25" t="s">
        <v>534</v>
      </c>
      <c r="E1086" s="10">
        <f>VLOOKUP(A1086,home!$A$2:$E$405,3,FALSE)</f>
        <v>1.3447</v>
      </c>
      <c r="F1086" s="10">
        <f>VLOOKUP(B1086,home!$B$2:$E$405,3,FALSE)</f>
        <v>0.30130000000000001</v>
      </c>
      <c r="G1086" s="10">
        <f>VLOOKUP(C1086,away!$B$2:$E$405,4,FALSE)</f>
        <v>1.1351</v>
      </c>
      <c r="H1086" s="10">
        <f>VLOOKUP(A1086,away!$A$2:$E$405,3,FALSE)</f>
        <v>1.05</v>
      </c>
      <c r="I1086" s="10">
        <f>VLOOKUP(C1086,away!$B$2:$E$405,3,FALSE)</f>
        <v>0.60150000000000003</v>
      </c>
      <c r="J1086" s="10">
        <f>VLOOKUP(B1086,home!$B$2:$E$405,4,FALSE)</f>
        <v>1.1969000000000001</v>
      </c>
      <c r="K1086" s="12">
        <f t="shared" si="1344"/>
        <v>0.45989497066099999</v>
      </c>
      <c r="L1086" s="12">
        <f t="shared" si="1345"/>
        <v>0.75593211750000022</v>
      </c>
      <c r="M1086" s="13">
        <f t="shared" si="1346"/>
        <v>0.29646471041192474</v>
      </c>
      <c r="N1086" s="13">
        <f t="shared" si="1347"/>
        <v>0.13634262929691399</v>
      </c>
      <c r="O1086" s="13">
        <f t="shared" si="1348"/>
        <v>0.2241071963057106</v>
      </c>
      <c r="P1086" s="13">
        <f t="shared" si="1349"/>
        <v>0.10306577246993374</v>
      </c>
      <c r="Q1086" s="13">
        <f t="shared" si="1350"/>
        <v>3.1351644750173921E-2</v>
      </c>
      <c r="R1086" s="13">
        <f t="shared" si="1351"/>
        <v>8.4704913725182018E-2</v>
      </c>
      <c r="S1086" s="13">
        <f t="shared" si="1352"/>
        <v>8.9576879488157107E-3</v>
      </c>
      <c r="T1086" s="13">
        <f t="shared" si="1353"/>
        <v>2.3699715203106736E-2</v>
      </c>
      <c r="U1086" s="13">
        <f t="shared" si="1354"/>
        <v>3.8955363812485121E-2</v>
      </c>
      <c r="V1086" s="13">
        <f t="shared" si="1355"/>
        <v>3.4601496140843616E-4</v>
      </c>
      <c r="W1086" s="13">
        <f t="shared" si="1356"/>
        <v>4.8061545808517772E-3</v>
      </c>
      <c r="X1086" s="13">
        <f t="shared" si="1357"/>
        <v>3.6331266093356102E-3</v>
      </c>
      <c r="Y1086" s="13">
        <f t="shared" si="1358"/>
        <v>1.3731985454703318E-3</v>
      </c>
      <c r="Z1086" s="13">
        <f t="shared" si="1359"/>
        <v>2.134372159831056E-2</v>
      </c>
      <c r="AA1086" s="13">
        <f t="shared" si="1360"/>
        <v>9.8158702182515878E-3</v>
      </c>
      <c r="AB1086" s="13">
        <f t="shared" si="1361"/>
        <v>2.2571346730174986E-3</v>
      </c>
      <c r="AC1086" s="13">
        <f t="shared" si="1362"/>
        <v>7.5182429036333627E-6</v>
      </c>
      <c r="AD1086" s="13">
        <f t="shared" si="1363"/>
        <v>5.5258157998826457E-4</v>
      </c>
      <c r="AE1086" s="13">
        <f t="shared" si="1364"/>
        <v>4.1771416385202458E-4</v>
      </c>
      <c r="AF1086" s="13">
        <f t="shared" si="1365"/>
        <v>1.578817761952015E-4</v>
      </c>
      <c r="AG1086" s="13">
        <f t="shared" si="1366"/>
        <v>3.9782635131299936E-5</v>
      </c>
      <c r="AH1086" s="13">
        <f t="shared" si="1367"/>
        <v>4.0336011657853468E-3</v>
      </c>
      <c r="AI1086" s="13">
        <f t="shared" si="1368"/>
        <v>1.8550328897970275E-3</v>
      </c>
      <c r="AJ1086" s="13">
        <f t="shared" si="1369"/>
        <v>4.2656014821419692E-4</v>
      </c>
      <c r="AK1086" s="13">
        <f t="shared" si="1370"/>
        <v>6.5390955616039976E-5</v>
      </c>
      <c r="AL1086" s="13">
        <f t="shared" si="1371"/>
        <v>1.045484990645825E-7</v>
      </c>
      <c r="AM1086" s="13">
        <f t="shared" si="1372"/>
        <v>5.0825897903302412E-5</v>
      </c>
      <c r="AN1086" s="13">
        <f t="shared" si="1373"/>
        <v>3.8420928625882213E-5</v>
      </c>
      <c r="AO1086" s="13">
        <f t="shared" si="1374"/>
        <v>1.4521806966239757E-5</v>
      </c>
      <c r="AP1086" s="13">
        <f t="shared" si="1375"/>
        <v>3.6591667633052917E-6</v>
      </c>
      <c r="AQ1086" s="13">
        <f t="shared" si="1376"/>
        <v>6.9152041991774762E-7</v>
      </c>
      <c r="AR1086" s="13">
        <f t="shared" si="1377"/>
        <v>6.0982573408051755E-4</v>
      </c>
      <c r="AS1086" s="13">
        <f t="shared" si="1378"/>
        <v>2.8045578808328243E-4</v>
      </c>
      <c r="AT1086" s="13">
        <f t="shared" si="1379"/>
        <v>6.4490103216134384E-5</v>
      </c>
      <c r="AU1086" s="13">
        <f t="shared" si="1380"/>
        <v>9.8862247088363313E-6</v>
      </c>
      <c r="AV1086" s="13">
        <f t="shared" si="1381"/>
        <v>1.136656255604584E-6</v>
      </c>
      <c r="AW1086" s="13">
        <f t="shared" si="1382"/>
        <v>1.0096172437532865E-9</v>
      </c>
      <c r="AX1086" s="13">
        <f t="shared" si="1383"/>
        <v>3.8957624708430397E-6</v>
      </c>
      <c r="AY1086" s="13">
        <f t="shared" si="1384"/>
        <v>2.9449319738614115E-6</v>
      </c>
      <c r="AZ1086" s="13">
        <f t="shared" si="1385"/>
        <v>1.1130843314472561E-6</v>
      </c>
      <c r="BA1086" s="13">
        <f t="shared" si="1386"/>
        <v>2.8047206520899881E-7</v>
      </c>
      <c r="BB1086" s="13">
        <f t="shared" si="1387"/>
        <v>5.300446053825914E-8</v>
      </c>
      <c r="BC1086" s="13">
        <f t="shared" si="1388"/>
        <v>8.0135548183262892E-9</v>
      </c>
      <c r="BD1086" s="13">
        <f t="shared" si="1389"/>
        <v>7.6831143078246255E-5</v>
      </c>
      <c r="BE1086" s="13">
        <f t="shared" si="1390"/>
        <v>3.5334256291821158E-5</v>
      </c>
      <c r="BF1086" s="13">
        <f t="shared" si="1391"/>
        <v>8.1250233803276703E-6</v>
      </c>
      <c r="BG1086" s="13">
        <f t="shared" si="1392"/>
        <v>1.2455524630385779E-6</v>
      </c>
      <c r="BH1086" s="13">
        <f t="shared" si="1393"/>
        <v>1.4320582836146573E-7</v>
      </c>
      <c r="BI1086" s="13">
        <f t="shared" si="1394"/>
        <v>1.3171928046556101E-8</v>
      </c>
      <c r="BJ1086" s="14">
        <f t="shared" si="1395"/>
        <v>0.20249084373055459</v>
      </c>
      <c r="BK1086" s="14">
        <f t="shared" si="1396"/>
        <v>0.40884475351545918</v>
      </c>
      <c r="BL1086" s="14">
        <f t="shared" si="1397"/>
        <v>0.36730855075337365</v>
      </c>
      <c r="BM1086" s="14">
        <f t="shared" si="1398"/>
        <v>0.12394805871550227</v>
      </c>
      <c r="BN1086" s="14">
        <f t="shared" si="1399"/>
        <v>0.87603686695983907</v>
      </c>
    </row>
    <row r="1087" spans="1:66" x14ac:dyDescent="0.25">
      <c r="A1087" t="s">
        <v>154</v>
      </c>
      <c r="B1087" t="s">
        <v>170</v>
      </c>
      <c r="C1087" t="s">
        <v>162</v>
      </c>
      <c r="D1087" s="25" t="s">
        <v>534</v>
      </c>
      <c r="E1087" s="10">
        <f>VLOOKUP(A1087,home!$A$2:$E$405,3,FALSE)</f>
        <v>1.3447</v>
      </c>
      <c r="F1087" s="10">
        <f>VLOOKUP(B1087,home!$B$2:$E$405,3,FALSE)</f>
        <v>1.0959000000000001</v>
      </c>
      <c r="G1087" s="10">
        <f>VLOOKUP(C1087,away!$B$2:$E$405,4,FALSE)</f>
        <v>0.97850000000000004</v>
      </c>
      <c r="H1087" s="10">
        <f>VLOOKUP(A1087,away!$A$2:$E$405,3,FALSE)</f>
        <v>1.05</v>
      </c>
      <c r="I1087" s="10">
        <f>VLOOKUP(C1087,away!$B$2:$E$405,3,FALSE)</f>
        <v>1.1028</v>
      </c>
      <c r="J1087" s="10">
        <f>VLOOKUP(B1087,home!$B$2:$E$405,4,FALSE)</f>
        <v>1.4035</v>
      </c>
      <c r="K1087" s="12">
        <f t="shared" si="1344"/>
        <v>1.4419731103050002</v>
      </c>
      <c r="L1087" s="12">
        <f t="shared" si="1345"/>
        <v>1.62516879</v>
      </c>
      <c r="M1087" s="13">
        <f t="shared" si="1346"/>
        <v>4.6554020927762757E-2</v>
      </c>
      <c r="N1087" s="13">
        <f t="shared" si="1347"/>
        <v>6.7129646354410127E-2</v>
      </c>
      <c r="O1087" s="13">
        <f t="shared" si="1348"/>
        <v>7.5658141860806882E-2</v>
      </c>
      <c r="P1087" s="13">
        <f t="shared" si="1349"/>
        <v>0.10909700613892462</v>
      </c>
      <c r="Q1087" s="13">
        <f t="shared" si="1350"/>
        <v>4.8399572473671749E-2</v>
      </c>
      <c r="R1087" s="13">
        <f t="shared" si="1351"/>
        <v>6.1478625430787949E-2</v>
      </c>
      <c r="S1087" s="13">
        <f t="shared" si="1352"/>
        <v>6.3915836437334686E-2</v>
      </c>
      <c r="T1087" s="13">
        <f t="shared" si="1353"/>
        <v>7.8657474633554422E-2</v>
      </c>
      <c r="U1087" s="13">
        <f t="shared" si="1354"/>
        <v>8.8650524729709371E-2</v>
      </c>
      <c r="V1087" s="13">
        <f t="shared" si="1355"/>
        <v>1.6642616377501539E-2</v>
      </c>
      <c r="W1087" s="13">
        <f t="shared" si="1356"/>
        <v>2.3263627352430909E-2</v>
      </c>
      <c r="X1087" s="13">
        <f t="shared" si="1357"/>
        <v>3.7807321115361045E-2</v>
      </c>
      <c r="Y1087" s="13">
        <f t="shared" si="1358"/>
        <v>3.0721639155096386E-2</v>
      </c>
      <c r="Z1087" s="13">
        <f t="shared" si="1359"/>
        <v>3.330438110073896E-2</v>
      </c>
      <c r="AA1087" s="13">
        <f t="shared" si="1360"/>
        <v>4.8024022002615623E-2</v>
      </c>
      <c r="AB1087" s="13">
        <f t="shared" si="1361"/>
        <v>3.4624674188233714E-2</v>
      </c>
      <c r="AC1087" s="13">
        <f t="shared" si="1362"/>
        <v>2.4375708919984968E-3</v>
      </c>
      <c r="AD1087" s="13">
        <f t="shared" si="1363"/>
        <v>8.3863812725903202E-3</v>
      </c>
      <c r="AE1087" s="13">
        <f t="shared" si="1364"/>
        <v>1.3629285105254269E-2</v>
      </c>
      <c r="AF1087" s="13">
        <f t="shared" si="1365"/>
        <v>1.1074944391535554E-2</v>
      </c>
      <c r="AG1087" s="13">
        <f t="shared" si="1366"/>
        <v>5.9995513253697083E-3</v>
      </c>
      <c r="AH1087" s="13">
        <f t="shared" si="1367"/>
        <v>1.3531310183796703E-2</v>
      </c>
      <c r="AI1087" s="13">
        <f t="shared" si="1368"/>
        <v>1.9511785432231053E-2</v>
      </c>
      <c r="AJ1087" s="13">
        <f t="shared" si="1369"/>
        <v>1.4067734963659005E-2</v>
      </c>
      <c r="AK1087" s="13">
        <f t="shared" si="1370"/>
        <v>6.761765180164591E-3</v>
      </c>
      <c r="AL1087" s="13">
        <f t="shared" si="1371"/>
        <v>2.2849299052476383E-4</v>
      </c>
      <c r="AM1087" s="13">
        <f t="shared" si="1372"/>
        <v>2.4185872575681329E-3</v>
      </c>
      <c r="AN1087" s="13">
        <f t="shared" si="1373"/>
        <v>3.9306125268914202E-3</v>
      </c>
      <c r="AO1087" s="13">
        <f t="shared" si="1374"/>
        <v>3.1939544021434871E-3</v>
      </c>
      <c r="AP1087" s="13">
        <f t="shared" si="1375"/>
        <v>1.7302383370155683E-3</v>
      </c>
      <c r="AQ1087" s="13">
        <f t="shared" si="1376"/>
        <v>7.029823361448009E-4</v>
      </c>
      <c r="AR1087" s="13">
        <f t="shared" si="1377"/>
        <v>4.3981325997031126E-3</v>
      </c>
      <c r="AS1087" s="13">
        <f t="shared" si="1378"/>
        <v>6.341988944327713E-3</v>
      </c>
      <c r="AT1087" s="13">
        <f t="shared" si="1379"/>
        <v>4.5724887617860791E-3</v>
      </c>
      <c r="AU1087" s="13">
        <f t="shared" si="1380"/>
        <v>2.1978019472224438E-3</v>
      </c>
      <c r="AV1087" s="13">
        <f t="shared" si="1381"/>
        <v>7.9229282741768341E-4</v>
      </c>
      <c r="AW1087" s="13">
        <f t="shared" si="1382"/>
        <v>1.487393969247378E-5</v>
      </c>
      <c r="AX1087" s="13">
        <f t="shared" si="1383"/>
        <v>5.8125629838992653E-4</v>
      </c>
      <c r="AY1087" s="13">
        <f t="shared" si="1384"/>
        <v>9.4463959513423578E-4</v>
      </c>
      <c r="AZ1087" s="13">
        <f t="shared" si="1385"/>
        <v>7.6759939390519806E-4</v>
      </c>
      <c r="BA1087" s="13">
        <f t="shared" si="1386"/>
        <v>4.1582619273254813E-4</v>
      </c>
      <c r="BB1087" s="13">
        <f t="shared" si="1387"/>
        <v>1.6894693762336551E-4</v>
      </c>
      <c r="BC1087" s="13">
        <f t="shared" si="1388"/>
        <v>5.4913458038314079E-5</v>
      </c>
      <c r="BD1087" s="13">
        <f t="shared" si="1389"/>
        <v>1.1912846392198441E-3</v>
      </c>
      <c r="BE1087" s="13">
        <f t="shared" si="1390"/>
        <v>1.7178004164744081E-3</v>
      </c>
      <c r="BF1087" s="13">
        <f t="shared" si="1391"/>
        <v>1.2385110047134138E-3</v>
      </c>
      <c r="BG1087" s="13">
        <f t="shared" si="1392"/>
        <v>5.9529985520452393E-4</v>
      </c>
      <c r="BH1087" s="13">
        <f t="shared" si="1393"/>
        <v>2.1460159594334594E-4</v>
      </c>
      <c r="BI1087" s="13">
        <f t="shared" si="1394"/>
        <v>6.1889946155768672E-5</v>
      </c>
      <c r="BJ1087" s="14">
        <f t="shared" si="1395"/>
        <v>0.33997899991486152</v>
      </c>
      <c r="BK1087" s="14">
        <f t="shared" si="1396"/>
        <v>0.23982018335918109</v>
      </c>
      <c r="BL1087" s="14">
        <f t="shared" si="1397"/>
        <v>0.38563067651017313</v>
      </c>
      <c r="BM1087" s="14">
        <f t="shared" si="1398"/>
        <v>0.58948746204314895</v>
      </c>
      <c r="BN1087" s="14">
        <f t="shared" si="1399"/>
        <v>0.40831701318636415</v>
      </c>
    </row>
    <row r="1088" spans="1:66" x14ac:dyDescent="0.25">
      <c r="A1088" t="s">
        <v>154</v>
      </c>
      <c r="B1088" t="s">
        <v>151</v>
      </c>
      <c r="C1088" t="s">
        <v>161</v>
      </c>
      <c r="D1088" s="25" t="s">
        <v>534</v>
      </c>
      <c r="E1088" s="10">
        <f>VLOOKUP(A1088,home!$A$2:$E$405,3,FALSE)</f>
        <v>1.3447</v>
      </c>
      <c r="F1088" s="10">
        <f>VLOOKUP(B1088,home!$B$2:$E$405,3,FALSE)</f>
        <v>0.8286</v>
      </c>
      <c r="G1088" s="10">
        <f>VLOOKUP(C1088,away!$B$2:$E$405,4,FALSE)</f>
        <v>1.0959000000000001</v>
      </c>
      <c r="H1088" s="10">
        <f>VLOOKUP(A1088,away!$A$2:$E$405,3,FALSE)</f>
        <v>1.05</v>
      </c>
      <c r="I1088" s="10">
        <f>VLOOKUP(C1088,away!$B$2:$E$405,3,FALSE)</f>
        <v>0.95240000000000002</v>
      </c>
      <c r="J1088" s="10">
        <f>VLOOKUP(B1088,home!$B$2:$E$405,4,FALSE)</f>
        <v>1.5057</v>
      </c>
      <c r="K1088" s="12">
        <f t="shared" si="1344"/>
        <v>1.2210719664780001</v>
      </c>
      <c r="L1088" s="12">
        <f t="shared" si="1345"/>
        <v>1.5057301140000003</v>
      </c>
      <c r="M1088" s="13">
        <f t="shared" si="1346"/>
        <v>6.5428189552247468E-2</v>
      </c>
      <c r="N1088" s="13">
        <f t="shared" si="1347"/>
        <v>7.9892528079658159E-2</v>
      </c>
      <c r="O1088" s="13">
        <f t="shared" si="1348"/>
        <v>9.8517195313319206E-2</v>
      </c>
      <c r="P1088" s="13">
        <f t="shared" si="1349"/>
        <v>0.1202965854131319</v>
      </c>
      <c r="Q1088" s="13">
        <f t="shared" si="1350"/>
        <v>4.8777263184563525E-2</v>
      </c>
      <c r="R1088" s="13">
        <f t="shared" si="1351"/>
        <v>7.4170153865042235E-2</v>
      </c>
      <c r="S1088" s="13">
        <f t="shared" si="1352"/>
        <v>5.5294470781982137E-2</v>
      </c>
      <c r="T1088" s="13">
        <f t="shared" si="1353"/>
        <v>7.3445394055500851E-2</v>
      </c>
      <c r="U1088" s="13">
        <f t="shared" si="1354"/>
        <v>9.0567095633962966E-2</v>
      </c>
      <c r="V1088" s="13">
        <f t="shared" si="1355"/>
        <v>1.1296075680357454E-2</v>
      </c>
      <c r="W1088" s="13">
        <f t="shared" si="1356"/>
        <v>1.9853516225396644E-2</v>
      </c>
      <c r="X1088" s="13">
        <f t="shared" si="1357"/>
        <v>2.9894037249367341E-2</v>
      </c>
      <c r="Y1088" s="13">
        <f t="shared" si="1358"/>
        <v>2.250617605770508E-2</v>
      </c>
      <c r="Z1088" s="13">
        <f t="shared" si="1359"/>
        <v>3.7226744744869214E-2</v>
      </c>
      <c r="AA1088" s="13">
        <f t="shared" si="1360"/>
        <v>4.5456534411192011E-2</v>
      </c>
      <c r="AB1088" s="13">
        <f t="shared" si="1361"/>
        <v>2.775284993137456E-2</v>
      </c>
      <c r="AC1088" s="13">
        <f t="shared" si="1362"/>
        <v>1.2980637075306382E-3</v>
      </c>
      <c r="AD1088" s="13">
        <f t="shared" si="1363"/>
        <v>6.0606430247119938E-3</v>
      </c>
      <c r="AE1088" s="13">
        <f t="shared" si="1364"/>
        <v>9.1256927125128971E-3</v>
      </c>
      <c r="AF1088" s="13">
        <f t="shared" si="1365"/>
        <v>6.8704151641705109E-3</v>
      </c>
      <c r="AG1088" s="13">
        <f t="shared" si="1366"/>
        <v>3.4483303361245994E-3</v>
      </c>
      <c r="AH1088" s="13">
        <f t="shared" si="1367"/>
        <v>1.4013357652135209E-2</v>
      </c>
      <c r="AI1088" s="13">
        <f t="shared" si="1368"/>
        <v>1.7111318185252272E-2</v>
      </c>
      <c r="AJ1088" s="13">
        <f t="shared" si="1369"/>
        <v>1.0447075472748379E-2</v>
      </c>
      <c r="AK1088" s="13">
        <f t="shared" si="1370"/>
        <v>4.2522103304843146E-3</v>
      </c>
      <c r="AL1088" s="13">
        <f t="shared" si="1371"/>
        <v>9.5465048159372169E-5</v>
      </c>
      <c r="AM1088" s="13">
        <f t="shared" si="1372"/>
        <v>1.4800962592612489E-3</v>
      </c>
      <c r="AN1088" s="13">
        <f t="shared" si="1373"/>
        <v>2.2286255091884142E-3</v>
      </c>
      <c r="AO1088" s="13">
        <f t="shared" si="1374"/>
        <v>1.6778542710067903E-3</v>
      </c>
      <c r="AP1088" s="13">
        <f t="shared" si="1375"/>
        <v>8.4213190091948092E-4</v>
      </c>
      <c r="AQ1088" s="13">
        <f t="shared" si="1376"/>
        <v>3.1700584079363174E-4</v>
      </c>
      <c r="AR1088" s="13">
        <f t="shared" si="1377"/>
        <v>4.2200669230144632E-3</v>
      </c>
      <c r="AS1088" s="13">
        <f t="shared" si="1378"/>
        <v>5.1530054163540333E-3</v>
      </c>
      <c r="AT1088" s="13">
        <f t="shared" si="1379"/>
        <v>3.1460952285096034E-3</v>
      </c>
      <c r="AU1088" s="13">
        <f t="shared" si="1380"/>
        <v>1.2805362291344246E-3</v>
      </c>
      <c r="AV1088" s="13">
        <f t="shared" si="1381"/>
        <v>3.9090672286387396E-4</v>
      </c>
      <c r="AW1088" s="13">
        <f t="shared" si="1382"/>
        <v>4.8756249656911003E-6</v>
      </c>
      <c r="AX1088" s="13">
        <f t="shared" si="1383"/>
        <v>3.0121734164547742E-4</v>
      </c>
      <c r="AY1088" s="13">
        <f t="shared" si="1384"/>
        <v>4.5355202217462175E-4</v>
      </c>
      <c r="AZ1088" s="13">
        <f t="shared" si="1385"/>
        <v>3.4146346902696204E-4</v>
      </c>
      <c r="BA1088" s="13">
        <f t="shared" si="1386"/>
        <v>1.7138394271493446E-4</v>
      </c>
      <c r="BB1088" s="13">
        <f t="shared" si="1387"/>
        <v>6.4514490900481939E-5</v>
      </c>
      <c r="BC1088" s="13">
        <f t="shared" si="1388"/>
        <v>1.9428282347646922E-5</v>
      </c>
      <c r="BD1088" s="13">
        <f t="shared" si="1389"/>
        <v>1.0590469748463665E-3</v>
      </c>
      <c r="BE1088" s="13">
        <f t="shared" si="1390"/>
        <v>1.2931725721682301E-3</v>
      </c>
      <c r="BF1088" s="13">
        <f t="shared" si="1391"/>
        <v>7.8952838784643721E-4</v>
      </c>
      <c r="BG1088" s="13">
        <f t="shared" si="1392"/>
        <v>3.2135699371261801E-4</v>
      </c>
      <c r="BH1088" s="13">
        <f t="shared" si="1393"/>
        <v>9.8100004063531263E-5</v>
      </c>
      <c r="BI1088" s="13">
        <f t="shared" si="1394"/>
        <v>2.3957432974671166E-5</v>
      </c>
      <c r="BJ1088" s="14">
        <f t="shared" si="1395"/>
        <v>0.3077712694196913</v>
      </c>
      <c r="BK1088" s="14">
        <f t="shared" si="1396"/>
        <v>0.25416240220558362</v>
      </c>
      <c r="BL1088" s="14">
        <f t="shared" si="1397"/>
        <v>0.40006356368099943</v>
      </c>
      <c r="BM1088" s="14">
        <f t="shared" si="1398"/>
        <v>0.5116933882459721</v>
      </c>
      <c r="BN1088" s="14">
        <f t="shared" si="1399"/>
        <v>0.48708191540796253</v>
      </c>
    </row>
    <row r="1089" spans="1:66" x14ac:dyDescent="0.25">
      <c r="A1089" t="s">
        <v>154</v>
      </c>
      <c r="B1089" t="s">
        <v>166</v>
      </c>
      <c r="C1089" t="s">
        <v>169</v>
      </c>
      <c r="D1089" s="25" t="s">
        <v>534</v>
      </c>
      <c r="E1089" s="10">
        <f>VLOOKUP(A1089,home!$A$2:$E$405,3,FALSE)</f>
        <v>1.3447</v>
      </c>
      <c r="F1089" s="10">
        <f>VLOOKUP(B1089,home!$B$2:$E$405,3,FALSE)</f>
        <v>0.66539999999999999</v>
      </c>
      <c r="G1089" s="10">
        <f>VLOOKUP(C1089,away!$B$2:$E$405,4,FALSE)</f>
        <v>0.78280000000000005</v>
      </c>
      <c r="H1089" s="10">
        <f>VLOOKUP(A1089,away!$A$2:$E$405,3,FALSE)</f>
        <v>1.05</v>
      </c>
      <c r="I1089" s="10">
        <f>VLOOKUP(C1089,away!$B$2:$E$405,3,FALSE)</f>
        <v>1.1028</v>
      </c>
      <c r="J1089" s="10">
        <f>VLOOKUP(B1089,home!$B$2:$E$405,4,FALSE)</f>
        <v>1.2531000000000001</v>
      </c>
      <c r="K1089" s="12">
        <f t="shared" si="1344"/>
        <v>0.70042077386400003</v>
      </c>
      <c r="L1089" s="12">
        <f t="shared" si="1345"/>
        <v>1.451014614</v>
      </c>
      <c r="M1089" s="13">
        <f t="shared" si="1346"/>
        <v>0.11631707776807346</v>
      </c>
      <c r="N1089" s="13">
        <f t="shared" si="1347"/>
        <v>8.1470897623913074E-2</v>
      </c>
      <c r="O1089" s="13">
        <f t="shared" si="1348"/>
        <v>0.16877777969924909</v>
      </c>
      <c r="P1089" s="13">
        <f t="shared" si="1349"/>
        <v>0.11821546306799574</v>
      </c>
      <c r="Q1089" s="13">
        <f t="shared" si="1350"/>
        <v>2.8531954580567953E-2</v>
      </c>
      <c r="R1089" s="13">
        <f t="shared" si="1351"/>
        <v>0.1224495124310415</v>
      </c>
      <c r="S1089" s="13">
        <f t="shared" si="1352"/>
        <v>3.0036207873631086E-2</v>
      </c>
      <c r="T1089" s="13">
        <f t="shared" si="1353"/>
        <v>4.1400283062388341E-2</v>
      </c>
      <c r="U1089" s="13">
        <f t="shared" si="1354"/>
        <v>8.576618225621957E-2</v>
      </c>
      <c r="V1089" s="13">
        <f t="shared" si="1355"/>
        <v>3.3918246865671095E-3</v>
      </c>
      <c r="W1089" s="13">
        <f t="shared" si="1356"/>
        <v>6.6614579023913031E-3</v>
      </c>
      <c r="X1089" s="13">
        <f t="shared" si="1357"/>
        <v>9.6658727669155665E-3</v>
      </c>
      <c r="Y1089" s="13">
        <f t="shared" si="1358"/>
        <v>7.0126613209295528E-3</v>
      </c>
      <c r="Z1089" s="13">
        <f t="shared" si="1359"/>
        <v>5.9225344004871977E-2</v>
      </c>
      <c r="AA1089" s="13">
        <f t="shared" si="1360"/>
        <v>4.1482661280254046E-2</v>
      </c>
      <c r="AB1089" s="13">
        <f t="shared" si="1361"/>
        <v>1.4527658857926862E-2</v>
      </c>
      <c r="AC1089" s="13">
        <f t="shared" si="1362"/>
        <v>2.1544886919328977E-4</v>
      </c>
      <c r="AD1089" s="13">
        <f t="shared" si="1363"/>
        <v>1.1664558747638434E-3</v>
      </c>
      <c r="AE1089" s="13">
        <f t="shared" si="1364"/>
        <v>1.6925445208684905E-3</v>
      </c>
      <c r="AF1089" s="13">
        <f t="shared" si="1365"/>
        <v>1.2279534173129042E-3</v>
      </c>
      <c r="AG1089" s="13">
        <f t="shared" si="1366"/>
        <v>5.9392611794408835E-4</v>
      </c>
      <c r="AH1089" s="13">
        <f t="shared" si="1367"/>
        <v>2.1484209917561611E-2</v>
      </c>
      <c r="AI1089" s="13">
        <f t="shared" si="1368"/>
        <v>1.5047986936315127E-2</v>
      </c>
      <c r="AJ1089" s="13">
        <f t="shared" si="1369"/>
        <v>5.2699613275146015E-3</v>
      </c>
      <c r="AK1089" s="13">
        <f t="shared" si="1370"/>
        <v>1.2303967970837102E-3</v>
      </c>
      <c r="AL1089" s="13">
        <f t="shared" si="1371"/>
        <v>8.7586065014269496E-6</v>
      </c>
      <c r="AM1089" s="13">
        <f t="shared" si="1372"/>
        <v>1.6340198529606013E-4</v>
      </c>
      <c r="AN1089" s="13">
        <f t="shared" si="1373"/>
        <v>2.3709866862119637E-4</v>
      </c>
      <c r="AO1089" s="13">
        <f t="shared" si="1374"/>
        <v>1.7201681656464962E-4</v>
      </c>
      <c r="AP1089" s="13">
        <f t="shared" si="1375"/>
        <v>8.3199638229687986E-5</v>
      </c>
      <c r="AQ1089" s="13">
        <f t="shared" si="1376"/>
        <v>3.018097273769756E-5</v>
      </c>
      <c r="AR1089" s="13">
        <f t="shared" si="1377"/>
        <v>6.2347805121251267E-3</v>
      </c>
      <c r="AS1089" s="13">
        <f t="shared" si="1378"/>
        <v>4.366969791174867E-3</v>
      </c>
      <c r="AT1089" s="13">
        <f t="shared" si="1379"/>
        <v>1.5293581802877053E-3</v>
      </c>
      <c r="AU1089" s="13">
        <f t="shared" si="1380"/>
        <v>3.570647467174512E-4</v>
      </c>
      <c r="AV1089" s="13">
        <f t="shared" si="1381"/>
        <v>6.2523891553847565E-5</v>
      </c>
      <c r="AW1089" s="13">
        <f t="shared" si="1382"/>
        <v>2.4726538280442856E-7</v>
      </c>
      <c r="AX1089" s="13">
        <f t="shared" si="1383"/>
        <v>1.9075024165330059E-5</v>
      </c>
      <c r="AY1089" s="13">
        <f t="shared" si="1384"/>
        <v>2.7678138826297068E-5</v>
      </c>
      <c r="AZ1089" s="13">
        <f t="shared" si="1385"/>
        <v>2.0080691962638929E-5</v>
      </c>
      <c r="BA1089" s="13">
        <f t="shared" si="1386"/>
        <v>9.7124591656738136E-6</v>
      </c>
      <c r="BB1089" s="13">
        <f t="shared" si="1387"/>
        <v>3.523230046817734E-6</v>
      </c>
      <c r="BC1089" s="13">
        <f t="shared" si="1388"/>
        <v>1.0224516572832872E-6</v>
      </c>
      <c r="BD1089" s="13">
        <f t="shared" si="1389"/>
        <v>1.5077929396959961E-3</v>
      </c>
      <c r="BE1089" s="13">
        <f t="shared" si="1390"/>
        <v>1.0560894976485451E-3</v>
      </c>
      <c r="BF1089" s="13">
        <f t="shared" si="1391"/>
        <v>3.6985351160631841E-4</v>
      </c>
      <c r="BG1089" s="13">
        <f t="shared" si="1392"/>
        <v>8.6351027605205164E-5</v>
      </c>
      <c r="BH1089" s="13">
        <f t="shared" si="1393"/>
        <v>1.5120513394797353E-5</v>
      </c>
      <c r="BI1089" s="13">
        <f t="shared" si="1394"/>
        <v>2.118144338640989E-6</v>
      </c>
      <c r="BJ1089" s="14">
        <f t="shared" si="1395"/>
        <v>0.18019099726526849</v>
      </c>
      <c r="BK1089" s="14">
        <f t="shared" si="1396"/>
        <v>0.26821245901078838</v>
      </c>
      <c r="BL1089" s="14">
        <f t="shared" si="1397"/>
        <v>0.49162437225931466</v>
      </c>
      <c r="BM1089" s="14">
        <f t="shared" si="1398"/>
        <v>0.36346305649595911</v>
      </c>
      <c r="BN1089" s="14">
        <f t="shared" si="1399"/>
        <v>0.63576268517084078</v>
      </c>
    </row>
    <row r="1090" spans="1:66" x14ac:dyDescent="0.25">
      <c r="A1090" t="s">
        <v>154</v>
      </c>
      <c r="B1090" t="s">
        <v>172</v>
      </c>
      <c r="C1090" t="s">
        <v>173</v>
      </c>
      <c r="D1090" s="25" t="s">
        <v>534</v>
      </c>
      <c r="E1090" s="10">
        <f>VLOOKUP(A1090,home!$A$2:$E$405,3,FALSE)</f>
        <v>1.3447</v>
      </c>
      <c r="F1090" s="10">
        <f>VLOOKUP(B1090,home!$B$2:$E$405,3,FALSE)</f>
        <v>1.0176000000000001</v>
      </c>
      <c r="G1090" s="10">
        <f>VLOOKUP(C1090,away!$B$2:$E$405,4,FALSE)</f>
        <v>1.409</v>
      </c>
      <c r="H1090" s="10">
        <f>VLOOKUP(A1090,away!$A$2:$E$405,3,FALSE)</f>
        <v>1.05</v>
      </c>
      <c r="I1090" s="10">
        <f>VLOOKUP(C1090,away!$B$2:$E$405,3,FALSE)</f>
        <v>1.3032999999999999</v>
      </c>
      <c r="J1090" s="10">
        <f>VLOOKUP(B1090,home!$B$2:$E$405,4,FALSE)</f>
        <v>0.95240000000000002</v>
      </c>
      <c r="K1090" s="12">
        <f t="shared" si="1344"/>
        <v>1.9280287084800001</v>
      </c>
      <c r="L1090" s="12">
        <f t="shared" si="1345"/>
        <v>1.3033260660000001</v>
      </c>
      <c r="M1090" s="13">
        <f t="shared" si="1346"/>
        <v>3.9503943584350748E-2</v>
      </c>
      <c r="N1090" s="13">
        <f t="shared" si="1347"/>
        <v>7.6164737328802551E-2</v>
      </c>
      <c r="O1090" s="13">
        <f t="shared" si="1348"/>
        <v>5.1486519383277814E-2</v>
      </c>
      <c r="P1090" s="13">
        <f t="shared" si="1349"/>
        <v>9.92674874706716E-2</v>
      </c>
      <c r="Q1090" s="13">
        <f t="shared" si="1350"/>
        <v>7.3423900071884832E-2</v>
      </c>
      <c r="R1090" s="13">
        <f t="shared" si="1351"/>
        <v>3.3551861379920112E-2</v>
      </c>
      <c r="S1090" s="13">
        <f t="shared" si="1352"/>
        <v>6.236107825348583E-2</v>
      </c>
      <c r="T1090" s="13">
        <f t="shared" si="1353"/>
        <v>9.5695282831066805E-2</v>
      </c>
      <c r="U1090" s="13">
        <f t="shared" si="1354"/>
        <v>6.468895196342736E-2</v>
      </c>
      <c r="V1090" s="13">
        <f t="shared" si="1355"/>
        <v>1.7411559996021862E-2</v>
      </c>
      <c r="W1090" s="13">
        <f t="shared" si="1356"/>
        <v>4.7187795742386893E-2</v>
      </c>
      <c r="X1090" s="13">
        <f t="shared" si="1357"/>
        <v>6.150108418813667E-2</v>
      </c>
      <c r="Y1090" s="13">
        <f t="shared" si="1358"/>
        <v>4.0077983054829493E-2</v>
      </c>
      <c r="Z1090" s="13">
        <f t="shared" si="1359"/>
        <v>1.4576338499756205E-2</v>
      </c>
      <c r="AA1090" s="13">
        <f t="shared" si="1360"/>
        <v>2.8103599092052255E-2</v>
      </c>
      <c r="AB1090" s="13">
        <f t="shared" si="1361"/>
        <v>2.7092272930544611E-2</v>
      </c>
      <c r="AC1090" s="13">
        <f t="shared" si="1362"/>
        <v>2.7345399865892185E-3</v>
      </c>
      <c r="AD1090" s="13">
        <f t="shared" si="1363"/>
        <v>2.2744856220303072E-2</v>
      </c>
      <c r="AE1090" s="13">
        <f t="shared" si="1364"/>
        <v>2.9643963979343241E-2</v>
      </c>
      <c r="AF1090" s="13">
        <f t="shared" si="1365"/>
        <v>1.9317875476921566E-2</v>
      </c>
      <c r="AG1090" s="13">
        <f t="shared" si="1366"/>
        <v>8.3924968829380206E-3</v>
      </c>
      <c r="AH1090" s="13">
        <f t="shared" si="1367"/>
        <v>4.7494304783928997E-3</v>
      </c>
      <c r="AI1090" s="13">
        <f t="shared" si="1368"/>
        <v>9.1570383112714107E-3</v>
      </c>
      <c r="AJ1090" s="13">
        <f t="shared" si="1369"/>
        <v>8.8275163743912512E-3</v>
      </c>
      <c r="AK1090" s="13">
        <f t="shared" si="1370"/>
        <v>5.6732349981345378E-3</v>
      </c>
      <c r="AL1090" s="13">
        <f t="shared" si="1371"/>
        <v>2.7485956006106585E-4</v>
      </c>
      <c r="AM1090" s="13">
        <f t="shared" si="1372"/>
        <v>8.7705471525988416E-3</v>
      </c>
      <c r="AN1090" s="13">
        <f t="shared" si="1373"/>
        <v>1.1430882717064153E-2</v>
      </c>
      <c r="AO1090" s="13">
        <f t="shared" si="1374"/>
        <v>7.449083701269307E-3</v>
      </c>
      <c r="AP1090" s="13">
        <f t="shared" si="1375"/>
        <v>3.2361949852266819E-3</v>
      </c>
      <c r="AQ1090" s="13">
        <f t="shared" si="1376"/>
        <v>1.054454319726105E-3</v>
      </c>
      <c r="AR1090" s="13">
        <f t="shared" si="1377"/>
        <v>1.2380113082288617E-3</v>
      </c>
      <c r="AS1090" s="13">
        <f t="shared" si="1378"/>
        <v>2.3869213436881276E-3</v>
      </c>
      <c r="AT1090" s="13">
        <f t="shared" si="1379"/>
        <v>2.3010264377571841E-3</v>
      </c>
      <c r="AU1090" s="13">
        <f t="shared" si="1380"/>
        <v>1.4788150103224392E-3</v>
      </c>
      <c r="AV1090" s="13">
        <f t="shared" si="1381"/>
        <v>7.1279944860820296E-4</v>
      </c>
      <c r="AW1090" s="13">
        <f t="shared" si="1382"/>
        <v>1.9185579589525103E-5</v>
      </c>
      <c r="AX1090" s="13">
        <f t="shared" si="1383"/>
        <v>2.8183111165480139E-3</v>
      </c>
      <c r="AY1090" s="13">
        <f t="shared" si="1384"/>
        <v>3.6731783402945916E-3</v>
      </c>
      <c r="AZ1090" s="13">
        <f t="shared" si="1385"/>
        <v>2.3936745379862798E-3</v>
      </c>
      <c r="BA1090" s="13">
        <f t="shared" si="1386"/>
        <v>1.0399128062926752E-3</v>
      </c>
      <c r="BB1090" s="13">
        <f t="shared" si="1387"/>
        <v>3.3883636670211319E-4</v>
      </c>
      <c r="BC1090" s="13">
        <f t="shared" si="1388"/>
        <v>8.8322853766319617E-5</v>
      </c>
      <c r="BD1090" s="13">
        <f t="shared" si="1389"/>
        <v>2.6892206800290598E-4</v>
      </c>
      <c r="BE1090" s="13">
        <f t="shared" si="1390"/>
        <v>5.1848946745341356E-4</v>
      </c>
      <c r="BF1090" s="13">
        <f t="shared" si="1391"/>
        <v>4.9983128914734404E-4</v>
      </c>
      <c r="BG1090" s="13">
        <f t="shared" si="1392"/>
        <v>3.2122969162421566E-4</v>
      </c>
      <c r="BH1090" s="13">
        <f t="shared" si="1393"/>
        <v>1.548350168669164E-4</v>
      </c>
      <c r="BI1090" s="13">
        <f t="shared" si="1394"/>
        <v>5.970527151947994E-5</v>
      </c>
      <c r="BJ1090" s="14">
        <f t="shared" si="1395"/>
        <v>0.5164433746740883</v>
      </c>
      <c r="BK1090" s="14">
        <f t="shared" si="1396"/>
        <v>0.22522664719147492</v>
      </c>
      <c r="BL1090" s="14">
        <f t="shared" si="1397"/>
        <v>0.24327101126463133</v>
      </c>
      <c r="BM1090" s="14">
        <f t="shared" si="1398"/>
        <v>0.62246492965033784</v>
      </c>
      <c r="BN1090" s="14">
        <f t="shared" si="1399"/>
        <v>0.37339844921890764</v>
      </c>
    </row>
    <row r="1091" spans="1:66" x14ac:dyDescent="0.25">
      <c r="A1091" t="s">
        <v>154</v>
      </c>
      <c r="B1091" t="s">
        <v>498</v>
      </c>
      <c r="C1091" t="s">
        <v>163</v>
      </c>
      <c r="D1091" s="25" t="s">
        <v>534</v>
      </c>
      <c r="E1091" s="10">
        <f>VLOOKUP(A1091,home!$A$2:$E$405,3,FALSE)</f>
        <v>1.3447</v>
      </c>
      <c r="F1091" s="10" t="e">
        <f>VLOOKUP(B1091,home!$B$2:$E$405,3,FALSE)</f>
        <v>#N/A</v>
      </c>
      <c r="G1091" s="10">
        <f>VLOOKUP(C1091,away!$B$2:$E$405,4,FALSE)</f>
        <v>0.97850000000000004</v>
      </c>
      <c r="H1091" s="10">
        <f>VLOOKUP(A1091,away!$A$2:$E$405,3,FALSE)</f>
        <v>1.05</v>
      </c>
      <c r="I1091" s="10">
        <f>VLOOKUP(C1091,away!$B$2:$E$405,3,FALSE)</f>
        <v>1.3032999999999999</v>
      </c>
      <c r="J1091" s="10" t="e">
        <f>VLOOKUP(B1091,home!$B$2:$E$405,4,FALSE)</f>
        <v>#N/A</v>
      </c>
      <c r="K1091" s="12" t="e">
        <f t="shared" si="1344"/>
        <v>#N/A</v>
      </c>
      <c r="L1091" s="12" t="e">
        <f t="shared" si="1345"/>
        <v>#N/A</v>
      </c>
      <c r="M1091" s="13" t="e">
        <f t="shared" si="1346"/>
        <v>#N/A</v>
      </c>
      <c r="N1091" s="13" t="e">
        <f t="shared" si="1347"/>
        <v>#N/A</v>
      </c>
      <c r="O1091" s="13" t="e">
        <f t="shared" si="1348"/>
        <v>#N/A</v>
      </c>
      <c r="P1091" s="13" t="e">
        <f t="shared" si="1349"/>
        <v>#N/A</v>
      </c>
      <c r="Q1091" s="13" t="e">
        <f t="shared" si="1350"/>
        <v>#N/A</v>
      </c>
      <c r="R1091" s="13" t="e">
        <f t="shared" si="1351"/>
        <v>#N/A</v>
      </c>
      <c r="S1091" s="13" t="e">
        <f t="shared" si="1352"/>
        <v>#N/A</v>
      </c>
      <c r="T1091" s="13" t="e">
        <f t="shared" si="1353"/>
        <v>#N/A</v>
      </c>
      <c r="U1091" s="13" t="e">
        <f t="shared" si="1354"/>
        <v>#N/A</v>
      </c>
      <c r="V1091" s="13" t="e">
        <f t="shared" si="1355"/>
        <v>#N/A</v>
      </c>
      <c r="W1091" s="13" t="e">
        <f t="shared" si="1356"/>
        <v>#N/A</v>
      </c>
      <c r="X1091" s="13" t="e">
        <f t="shared" si="1357"/>
        <v>#N/A</v>
      </c>
      <c r="Y1091" s="13" t="e">
        <f t="shared" si="1358"/>
        <v>#N/A</v>
      </c>
      <c r="Z1091" s="13" t="e">
        <f t="shared" si="1359"/>
        <v>#N/A</v>
      </c>
      <c r="AA1091" s="13" t="e">
        <f t="shared" si="1360"/>
        <v>#N/A</v>
      </c>
      <c r="AB1091" s="13" t="e">
        <f t="shared" si="1361"/>
        <v>#N/A</v>
      </c>
      <c r="AC1091" s="13" t="e">
        <f t="shared" si="1362"/>
        <v>#N/A</v>
      </c>
      <c r="AD1091" s="13" t="e">
        <f t="shared" si="1363"/>
        <v>#N/A</v>
      </c>
      <c r="AE1091" s="13" t="e">
        <f t="shared" si="1364"/>
        <v>#N/A</v>
      </c>
      <c r="AF1091" s="13" t="e">
        <f t="shared" si="1365"/>
        <v>#N/A</v>
      </c>
      <c r="AG1091" s="13" t="e">
        <f t="shared" si="1366"/>
        <v>#N/A</v>
      </c>
      <c r="AH1091" s="13" t="e">
        <f t="shared" si="1367"/>
        <v>#N/A</v>
      </c>
      <c r="AI1091" s="13" t="e">
        <f t="shared" si="1368"/>
        <v>#N/A</v>
      </c>
      <c r="AJ1091" s="13" t="e">
        <f t="shared" si="1369"/>
        <v>#N/A</v>
      </c>
      <c r="AK1091" s="13" t="e">
        <f t="shared" si="1370"/>
        <v>#N/A</v>
      </c>
      <c r="AL1091" s="13" t="e">
        <f t="shared" si="1371"/>
        <v>#N/A</v>
      </c>
      <c r="AM1091" s="13" t="e">
        <f t="shared" si="1372"/>
        <v>#N/A</v>
      </c>
      <c r="AN1091" s="13" t="e">
        <f t="shared" si="1373"/>
        <v>#N/A</v>
      </c>
      <c r="AO1091" s="13" t="e">
        <f t="shared" si="1374"/>
        <v>#N/A</v>
      </c>
      <c r="AP1091" s="13" t="e">
        <f t="shared" si="1375"/>
        <v>#N/A</v>
      </c>
      <c r="AQ1091" s="13" t="e">
        <f t="shared" si="1376"/>
        <v>#N/A</v>
      </c>
      <c r="AR1091" s="13" t="e">
        <f t="shared" si="1377"/>
        <v>#N/A</v>
      </c>
      <c r="AS1091" s="13" t="e">
        <f t="shared" si="1378"/>
        <v>#N/A</v>
      </c>
      <c r="AT1091" s="13" t="e">
        <f t="shared" si="1379"/>
        <v>#N/A</v>
      </c>
      <c r="AU1091" s="13" t="e">
        <f t="shared" si="1380"/>
        <v>#N/A</v>
      </c>
      <c r="AV1091" s="13" t="e">
        <f t="shared" si="1381"/>
        <v>#N/A</v>
      </c>
      <c r="AW1091" s="13" t="e">
        <f t="shared" si="1382"/>
        <v>#N/A</v>
      </c>
      <c r="AX1091" s="13" t="e">
        <f t="shared" si="1383"/>
        <v>#N/A</v>
      </c>
      <c r="AY1091" s="13" t="e">
        <f t="shared" si="1384"/>
        <v>#N/A</v>
      </c>
      <c r="AZ1091" s="13" t="e">
        <f t="shared" si="1385"/>
        <v>#N/A</v>
      </c>
      <c r="BA1091" s="13" t="e">
        <f t="shared" si="1386"/>
        <v>#N/A</v>
      </c>
      <c r="BB1091" s="13" t="e">
        <f t="shared" si="1387"/>
        <v>#N/A</v>
      </c>
      <c r="BC1091" s="13" t="e">
        <f t="shared" si="1388"/>
        <v>#N/A</v>
      </c>
      <c r="BD1091" s="13" t="e">
        <f t="shared" si="1389"/>
        <v>#N/A</v>
      </c>
      <c r="BE1091" s="13" t="e">
        <f t="shared" si="1390"/>
        <v>#N/A</v>
      </c>
      <c r="BF1091" s="13" t="e">
        <f t="shared" si="1391"/>
        <v>#N/A</v>
      </c>
      <c r="BG1091" s="13" t="e">
        <f t="shared" si="1392"/>
        <v>#N/A</v>
      </c>
      <c r="BH1091" s="13" t="e">
        <f t="shared" si="1393"/>
        <v>#N/A</v>
      </c>
      <c r="BI1091" s="13" t="e">
        <f t="shared" si="1394"/>
        <v>#N/A</v>
      </c>
      <c r="BJ1091" s="14" t="e">
        <f t="shared" si="1395"/>
        <v>#N/A</v>
      </c>
      <c r="BK1091" s="14" t="e">
        <f t="shared" si="1396"/>
        <v>#N/A</v>
      </c>
      <c r="BL1091" s="14" t="e">
        <f t="shared" si="1397"/>
        <v>#N/A</v>
      </c>
      <c r="BM1091" s="14" t="e">
        <f t="shared" si="1398"/>
        <v>#N/A</v>
      </c>
      <c r="BN1091" s="14" t="e">
        <f t="shared" si="1399"/>
        <v>#N/A</v>
      </c>
    </row>
    <row r="1092" spans="1:66" x14ac:dyDescent="0.25">
      <c r="A1092" t="s">
        <v>154</v>
      </c>
      <c r="B1092" t="s">
        <v>171</v>
      </c>
      <c r="C1092" t="s">
        <v>159</v>
      </c>
      <c r="D1092" s="25" t="s">
        <v>534</v>
      </c>
      <c r="E1092" s="10">
        <f>VLOOKUP(A1092,home!$A$2:$E$405,3,FALSE)</f>
        <v>1.3447</v>
      </c>
      <c r="F1092" s="10">
        <f>VLOOKUP(B1092,home!$B$2:$E$405,3,FALSE)</f>
        <v>0.9002</v>
      </c>
      <c r="G1092" s="10">
        <f>VLOOKUP(C1092,away!$B$2:$E$405,4,FALSE)</f>
        <v>1.0176000000000001</v>
      </c>
      <c r="H1092" s="10">
        <f>VLOOKUP(A1092,away!$A$2:$E$405,3,FALSE)</f>
        <v>1.05</v>
      </c>
      <c r="I1092" s="10">
        <f>VLOOKUP(C1092,away!$B$2:$E$405,3,FALSE)</f>
        <v>0.65159999999999996</v>
      </c>
      <c r="J1092" s="10">
        <f>VLOOKUP(B1092,home!$B$2:$E$405,4,FALSE)</f>
        <v>1.0024999999999999</v>
      </c>
      <c r="K1092" s="12">
        <f t="shared" si="1344"/>
        <v>1.2318037213440001</v>
      </c>
      <c r="L1092" s="12">
        <f t="shared" si="1345"/>
        <v>0.68589044999999993</v>
      </c>
      <c r="M1092" s="13">
        <f t="shared" si="1346"/>
        <v>0.14694540270783735</v>
      </c>
      <c r="N1092" s="13">
        <f t="shared" si="1347"/>
        <v>0.18100789388990673</v>
      </c>
      <c r="O1092" s="13">
        <f t="shared" si="1348"/>
        <v>0.10078844838870976</v>
      </c>
      <c r="P1092" s="13">
        <f t="shared" si="1349"/>
        <v>0.12415158579370036</v>
      </c>
      <c r="Q1092" s="13">
        <f t="shared" si="1350"/>
        <v>0.11148309864311355</v>
      </c>
      <c r="R1092" s="13">
        <f t="shared" si="1351"/>
        <v>3.4564917110066949E-2</v>
      </c>
      <c r="S1092" s="13">
        <f t="shared" si="1352"/>
        <v>2.6223372713701888E-2</v>
      </c>
      <c r="T1092" s="13">
        <f t="shared" si="1353"/>
        <v>7.6465192695719525E-2</v>
      </c>
      <c r="U1092" s="13">
        <f t="shared" si="1354"/>
        <v>4.2577193524127366E-2</v>
      </c>
      <c r="V1092" s="13">
        <f t="shared" si="1355"/>
        <v>2.4617407004169207E-3</v>
      </c>
      <c r="W1092" s="13">
        <f t="shared" si="1356"/>
        <v>4.5775098591849181E-2</v>
      </c>
      <c r="X1092" s="13">
        <f t="shared" si="1357"/>
        <v>3.1396702971957798E-2</v>
      </c>
      <c r="Y1092" s="13">
        <f t="shared" si="1358"/>
        <v>1.0767349364976232E-2</v>
      </c>
      <c r="Z1092" s="13">
        <f t="shared" si="1359"/>
        <v>7.9025821836121724E-3</v>
      </c>
      <c r="AA1092" s="13">
        <f t="shared" si="1360"/>
        <v>9.734430142000268E-3</v>
      </c>
      <c r="AB1092" s="13">
        <f t="shared" si="1361"/>
        <v>5.9954536370395691E-3</v>
      </c>
      <c r="AC1092" s="13">
        <f t="shared" si="1362"/>
        <v>1.299925882920097E-4</v>
      </c>
      <c r="AD1092" s="13">
        <f t="shared" si="1363"/>
        <v>1.4096484197582086E-2</v>
      </c>
      <c r="AE1092" s="13">
        <f t="shared" si="1364"/>
        <v>9.6686438896974643E-3</v>
      </c>
      <c r="AF1092" s="13">
        <f t="shared" si="1365"/>
        <v>3.3158152541971713E-3</v>
      </c>
      <c r="AG1092" s="13">
        <f t="shared" si="1366"/>
        <v>7.5809533893938738E-4</v>
      </c>
      <c r="AH1092" s="13">
        <f t="shared" si="1367"/>
        <v>1.3550764125199336E-3</v>
      </c>
      <c r="AI1092" s="13">
        <f t="shared" si="1368"/>
        <v>1.6691881676475315E-3</v>
      </c>
      <c r="AJ1092" s="13">
        <f t="shared" si="1369"/>
        <v>1.0280560982658014E-3</v>
      </c>
      <c r="AK1092" s="13">
        <f t="shared" si="1370"/>
        <v>4.2212110919806912E-4</v>
      </c>
      <c r="AL1092" s="13">
        <f t="shared" si="1371"/>
        <v>4.3931380446024232E-6</v>
      </c>
      <c r="AM1092" s="13">
        <f t="shared" si="1372"/>
        <v>3.4728203384896969E-3</v>
      </c>
      <c r="AN1092" s="13">
        <f t="shared" si="1373"/>
        <v>2.3819743047358505E-3</v>
      </c>
      <c r="AO1092" s="13">
        <f t="shared" si="1374"/>
        <v>8.1688671388185463E-4</v>
      </c>
      <c r="AP1092" s="13">
        <f t="shared" si="1375"/>
        <v>1.8676493192781551E-4</v>
      </c>
      <c r="AQ1092" s="13">
        <f t="shared" si="1376"/>
        <v>3.2025070801047173E-5</v>
      </c>
      <c r="AR1092" s="13">
        <f t="shared" si="1377"/>
        <v>1.8588679407353662E-4</v>
      </c>
      <c r="AS1092" s="13">
        <f t="shared" si="1378"/>
        <v>2.2897604468848825E-4</v>
      </c>
      <c r="AT1092" s="13">
        <f t="shared" si="1379"/>
        <v>1.4102677197295498E-4</v>
      </c>
      <c r="AU1092" s="13">
        <f t="shared" si="1380"/>
        <v>5.7905767508472571E-5</v>
      </c>
      <c r="AV1092" s="13">
        <f t="shared" si="1381"/>
        <v>1.7832134976054257E-5</v>
      </c>
      <c r="AW1092" s="13">
        <f t="shared" si="1382"/>
        <v>1.0310236258527676E-7</v>
      </c>
      <c r="AX1092" s="13">
        <f t="shared" si="1383"/>
        <v>7.1297216941845645E-4</v>
      </c>
      <c r="AY1092" s="13">
        <f t="shared" si="1384"/>
        <v>4.8902080211990127E-4</v>
      </c>
      <c r="AZ1092" s="13">
        <f t="shared" si="1385"/>
        <v>1.6770734901268999E-4</v>
      </c>
      <c r="BA1092" s="13">
        <f t="shared" si="1386"/>
        <v>3.8342956360873659E-5</v>
      </c>
      <c r="BB1092" s="13">
        <f t="shared" si="1387"/>
        <v>6.5747668981724975E-6</v>
      </c>
      <c r="BC1092" s="13">
        <f t="shared" si="1388"/>
        <v>9.01913965286528E-7</v>
      </c>
      <c r="BD1092" s="13">
        <f t="shared" si="1389"/>
        <v>2.124966280602588E-5</v>
      </c>
      <c r="BE1092" s="13">
        <f t="shared" si="1390"/>
        <v>2.6175413721767863E-5</v>
      </c>
      <c r="BF1092" s="13">
        <f t="shared" si="1391"/>
        <v>1.6121486015096234E-5</v>
      </c>
      <c r="BG1092" s="13">
        <f t="shared" si="1392"/>
        <v>6.6195021556635997E-6</v>
      </c>
      <c r="BH1092" s="13">
        <f t="shared" si="1393"/>
        <v>2.0384818471977639E-6</v>
      </c>
      <c r="BI1092" s="13">
        <f t="shared" si="1394"/>
        <v>5.0220190505407888E-7</v>
      </c>
      <c r="BJ1092" s="14">
        <f t="shared" si="1395"/>
        <v>0.4930403661555508</v>
      </c>
      <c r="BK1092" s="14">
        <f t="shared" si="1396"/>
        <v>0.30040550844411307</v>
      </c>
      <c r="BL1092" s="14">
        <f t="shared" si="1397"/>
        <v>0.19883921885124559</v>
      </c>
      <c r="BM1092" s="14">
        <f t="shared" si="1398"/>
        <v>0.30075741140142948</v>
      </c>
      <c r="BN1092" s="14">
        <f t="shared" si="1399"/>
        <v>0.69894134653333473</v>
      </c>
    </row>
    <row r="1093" spans="1:66" x14ac:dyDescent="0.25">
      <c r="A1093" t="s">
        <v>175</v>
      </c>
      <c r="B1093" t="s">
        <v>277</v>
      </c>
      <c r="C1093" t="s">
        <v>283</v>
      </c>
      <c r="D1093" s="25" t="s">
        <v>534</v>
      </c>
      <c r="E1093" s="10">
        <f>VLOOKUP(A1093,home!$A$2:$E$405,3,FALSE)</f>
        <v>1.1583000000000001</v>
      </c>
      <c r="F1093" s="10">
        <f>VLOOKUP(B1093,home!$B$2:$E$405,3,FALSE)</f>
        <v>0.55859999999999999</v>
      </c>
      <c r="G1093" s="10">
        <f>VLOOKUP(C1093,away!$B$2:$E$405,4,FALSE)</f>
        <v>1.1679999999999999</v>
      </c>
      <c r="H1093" s="10">
        <f>VLOOKUP(A1093,away!$A$2:$E$405,3,FALSE)</f>
        <v>1.0458000000000001</v>
      </c>
      <c r="I1093" s="10">
        <f>VLOOKUP(C1093,away!$B$2:$E$405,3,FALSE)</f>
        <v>0.39369999999999999</v>
      </c>
      <c r="J1093" s="10">
        <f>VLOOKUP(B1093,home!$B$2:$E$405,4,FALSE)</f>
        <v>1.0125</v>
      </c>
      <c r="K1093" s="12">
        <f t="shared" si="1344"/>
        <v>0.75572681184000001</v>
      </c>
      <c r="L1093" s="12">
        <f t="shared" si="1345"/>
        <v>0.41687810324999997</v>
      </c>
      <c r="M1093" s="13">
        <f t="shared" si="1346"/>
        <v>0.30955951383326863</v>
      </c>
      <c r="N1093" s="13">
        <f t="shared" si="1347"/>
        <v>0.23394242446395644</v>
      </c>
      <c r="O1093" s="13">
        <f t="shared" si="1348"/>
        <v>0.12904858296980515</v>
      </c>
      <c r="P1093" s="13">
        <f t="shared" si="1349"/>
        <v>9.7525474180240546E-2</v>
      </c>
      <c r="Q1093" s="13">
        <f t="shared" si="1350"/>
        <v>8.8398281297132911E-2</v>
      </c>
      <c r="R1093" s="13">
        <f t="shared" si="1351"/>
        <v>2.6898764247776309E-2</v>
      </c>
      <c r="S1093" s="13">
        <f t="shared" si="1352"/>
        <v>7.6812516568329336E-3</v>
      </c>
      <c r="T1093" s="13">
        <f t="shared" si="1353"/>
        <v>3.6851307837708715E-2</v>
      </c>
      <c r="U1093" s="13">
        <f t="shared" si="1354"/>
        <v>2.0328117347407762E-2</v>
      </c>
      <c r="V1093" s="13">
        <f t="shared" si="1355"/>
        <v>2.6888303349135691E-4</v>
      </c>
      <c r="W1093" s="13">
        <f t="shared" si="1356"/>
        <v>2.2268317098939252E-2</v>
      </c>
      <c r="X1093" s="13">
        <f t="shared" si="1357"/>
        <v>9.2831737947753363E-3</v>
      </c>
      <c r="Y1093" s="13">
        <f t="shared" si="1358"/>
        <v>1.9349759418530233E-3</v>
      </c>
      <c r="Z1093" s="13">
        <f t="shared" si="1359"/>
        <v>3.7378352731273004E-3</v>
      </c>
      <c r="AA1093" s="13">
        <f t="shared" si="1360"/>
        <v>2.82478233414359E-3</v>
      </c>
      <c r="AB1093" s="13">
        <f t="shared" si="1361"/>
        <v>1.0673818737621443E-3</v>
      </c>
      <c r="AC1093" s="13">
        <f t="shared" si="1362"/>
        <v>5.2944070866107321E-6</v>
      </c>
      <c r="AD1093" s="13">
        <f t="shared" si="1363"/>
        <v>4.2071910715558792E-3</v>
      </c>
      <c r="AE1093" s="13">
        <f t="shared" si="1364"/>
        <v>1.7538858339205498E-3</v>
      </c>
      <c r="AF1093" s="13">
        <f t="shared" si="1365"/>
        <v>3.6557829988092166E-4</v>
      </c>
      <c r="AG1093" s="13">
        <f t="shared" si="1366"/>
        <v>5.080052941457277E-5</v>
      </c>
      <c r="AH1093" s="13">
        <f t="shared" si="1367"/>
        <v>3.8955541973056365E-4</v>
      </c>
      <c r="AI1093" s="13">
        <f t="shared" si="1368"/>
        <v>2.9439747538797189E-4</v>
      </c>
      <c r="AJ1093" s="13">
        <f t="shared" si="1369"/>
        <v>1.1124203274434843E-4</v>
      </c>
      <c r="AK1093" s="13">
        <f t="shared" si="1370"/>
        <v>2.8022862249495772E-5</v>
      </c>
      <c r="AL1093" s="13">
        <f t="shared" si="1371"/>
        <v>6.6719262507052902E-8</v>
      </c>
      <c r="AM1093" s="13">
        <f t="shared" si="1372"/>
        <v>6.3589741906172788E-4</v>
      </c>
      <c r="AN1093" s="13">
        <f t="shared" si="1373"/>
        <v>2.650917099200235E-4</v>
      </c>
      <c r="AO1093" s="13">
        <f t="shared" si="1374"/>
        <v>5.5255464609379295E-5</v>
      </c>
      <c r="AP1093" s="13">
        <f t="shared" si="1375"/>
        <v>7.6782644268518476E-6</v>
      </c>
      <c r="AQ1093" s="13">
        <f t="shared" si="1376"/>
        <v>8.0022507762948661E-7</v>
      </c>
      <c r="AR1093" s="13">
        <f t="shared" si="1377"/>
        <v>3.2479424897607013E-5</v>
      </c>
      <c r="AS1093" s="13">
        <f t="shared" si="1378"/>
        <v>2.4545572228265263E-5</v>
      </c>
      <c r="AT1093" s="13">
        <f t="shared" si="1379"/>
        <v>9.2748735224276765E-6</v>
      </c>
      <c r="AU1093" s="13">
        <f t="shared" si="1380"/>
        <v>2.3364235324411661E-6</v>
      </c>
      <c r="AV1093" s="13">
        <f t="shared" si="1381"/>
        <v>4.4142447681992829E-7</v>
      </c>
      <c r="AW1093" s="13">
        <f t="shared" si="1382"/>
        <v>5.8387872500063492E-10</v>
      </c>
      <c r="AX1093" s="13">
        <f t="shared" si="1383"/>
        <v>8.0094121527467298E-5</v>
      </c>
      <c r="AY1093" s="13">
        <f t="shared" si="1384"/>
        <v>3.3389485463845557E-5</v>
      </c>
      <c r="AZ1093" s="13">
        <f t="shared" si="1385"/>
        <v>6.959672684330691E-6</v>
      </c>
      <c r="BA1093" s="13">
        <f t="shared" si="1386"/>
        <v>9.671117159615381E-7</v>
      </c>
      <c r="BB1093" s="13">
        <f t="shared" si="1387"/>
        <v>1.0079192444522469E-7</v>
      </c>
      <c r="BC1093" s="13">
        <f t="shared" si="1388"/>
        <v>8.4035892571285194E-9</v>
      </c>
      <c r="BD1093" s="13">
        <f t="shared" si="1389"/>
        <v>2.2566601743275371E-6</v>
      </c>
      <c r="BE1093" s="13">
        <f t="shared" si="1390"/>
        <v>1.705418598950848E-6</v>
      </c>
      <c r="BF1093" s="13">
        <f t="shared" si="1391"/>
        <v>6.4441528031888194E-7</v>
      </c>
      <c r="BG1093" s="13">
        <f t="shared" si="1392"/>
        <v>1.6233396843212282E-7</v>
      </c>
      <c r="BH1093" s="13">
        <f t="shared" si="1393"/>
        <v>3.0670033104135848E-8</v>
      </c>
      <c r="BI1093" s="13">
        <f t="shared" si="1394"/>
        <v>4.6356332673631702E-9</v>
      </c>
      <c r="BJ1093" s="14">
        <f t="shared" si="1395"/>
        <v>0.40014217883913855</v>
      </c>
      <c r="BK1093" s="14">
        <f t="shared" si="1396"/>
        <v>0.41507387331564644</v>
      </c>
      <c r="BL1093" s="14">
        <f t="shared" si="1397"/>
        <v>0.18106472841535334</v>
      </c>
      <c r="BM1093" s="14">
        <f t="shared" si="1398"/>
        <v>0.11461218594950043</v>
      </c>
      <c r="BN1093" s="14">
        <f t="shared" si="1399"/>
        <v>0.88537304099217984</v>
      </c>
    </row>
    <row r="1094" spans="1:66" x14ac:dyDescent="0.25">
      <c r="A1094" t="s">
        <v>24</v>
      </c>
      <c r="B1094" t="s">
        <v>293</v>
      </c>
      <c r="C1094" t="s">
        <v>287</v>
      </c>
      <c r="D1094" s="25" t="s">
        <v>534</v>
      </c>
      <c r="E1094" s="10">
        <f>VLOOKUP(A1094,home!$A$2:$E$405,3,FALSE)</f>
        <v>1.6263000000000001</v>
      </c>
      <c r="F1094" s="10">
        <f>VLOOKUP(B1094,home!$B$2:$E$405,3,FALSE)</f>
        <v>0.9385</v>
      </c>
      <c r="G1094" s="10">
        <f>VLOOKUP(C1094,away!$B$2:$E$405,4,FALSE)</f>
        <v>1.1003000000000001</v>
      </c>
      <c r="H1094" s="10">
        <f>VLOOKUP(A1094,away!$A$2:$E$405,3,FALSE)</f>
        <v>1.4262999999999999</v>
      </c>
      <c r="I1094" s="10">
        <f>VLOOKUP(C1094,away!$B$2:$E$405,3,FALSE)</f>
        <v>0.81179999999999997</v>
      </c>
      <c r="J1094" s="10">
        <f>VLOOKUP(B1094,home!$B$2:$E$405,4,FALSE)</f>
        <v>1.107</v>
      </c>
      <c r="K1094" s="12">
        <f t="shared" si="1344"/>
        <v>1.6793686897650002</v>
      </c>
      <c r="L1094" s="12">
        <f t="shared" si="1345"/>
        <v>1.2817624663799998</v>
      </c>
      <c r="M1094" s="13">
        <f t="shared" si="1346"/>
        <v>5.1760335025163147E-2</v>
      </c>
      <c r="N1094" s="13">
        <f t="shared" si="1347"/>
        <v>8.6924686013005695E-2</v>
      </c>
      <c r="O1094" s="13">
        <f t="shared" si="1348"/>
        <v>6.6344454682508214E-2</v>
      </c>
      <c r="P1094" s="13">
        <f t="shared" si="1349"/>
        <v>0.11141679993333725</v>
      </c>
      <c r="Q1094" s="13">
        <f t="shared" si="1350"/>
        <v>7.2989298028947713E-2</v>
      </c>
      <c r="R1094" s="13">
        <f t="shared" si="1351"/>
        <v>4.2518915932243932E-2</v>
      </c>
      <c r="S1094" s="13">
        <f t="shared" si="1352"/>
        <v>5.9957607023555841E-2</v>
      </c>
      <c r="T1094" s="13">
        <f t="shared" si="1353"/>
        <v>9.3554942660928883E-2</v>
      </c>
      <c r="U1094" s="13">
        <f t="shared" si="1354"/>
        <v>7.1404936139360692E-2</v>
      </c>
      <c r="V1094" s="13">
        <f t="shared" si="1355"/>
        <v>1.4340205794386702E-2</v>
      </c>
      <c r="W1094" s="13">
        <f t="shared" si="1356"/>
        <v>4.0858647265913678E-2</v>
      </c>
      <c r="X1094" s="13">
        <f t="shared" si="1357"/>
        <v>5.2371080492507951E-2</v>
      </c>
      <c r="Y1094" s="13">
        <f t="shared" si="1358"/>
        <v>3.3563642649531246E-2</v>
      </c>
      <c r="Z1094" s="13">
        <f t="shared" si="1359"/>
        <v>1.8166383517705609E-2</v>
      </c>
      <c r="AA1094" s="13">
        <f t="shared" si="1360"/>
        <v>3.0508055685897765E-2</v>
      </c>
      <c r="AB1094" s="13">
        <f t="shared" si="1361"/>
        <v>2.5617136752251898E-2</v>
      </c>
      <c r="AC1094" s="13">
        <f t="shared" si="1362"/>
        <v>1.9292521957442544E-3</v>
      </c>
      <c r="AD1094" s="13">
        <f t="shared" si="1363"/>
        <v>1.715418323113194E-2</v>
      </c>
      <c r="AE1094" s="13">
        <f t="shared" si="1364"/>
        <v>2.198758820707011E-2</v>
      </c>
      <c r="AF1094" s="13">
        <f t="shared" si="1365"/>
        <v>1.4091432645020992E-2</v>
      </c>
      <c r="AG1094" s="13">
        <f t="shared" si="1366"/>
        <v>6.0206231539699151E-3</v>
      </c>
      <c r="AH1094" s="13">
        <f t="shared" si="1367"/>
        <v>5.8212471357148333E-3</v>
      </c>
      <c r="AI1094" s="13">
        <f t="shared" si="1368"/>
        <v>9.7760201751036814E-3</v>
      </c>
      <c r="AJ1094" s="13">
        <f t="shared" si="1369"/>
        <v>8.2087710962900386E-3</v>
      </c>
      <c r="AK1094" s="13">
        <f t="shared" si="1370"/>
        <v>4.5951843868524689E-3</v>
      </c>
      <c r="AL1094" s="13">
        <f t="shared" si="1371"/>
        <v>1.661126078953633E-4</v>
      </c>
      <c r="AM1094" s="13">
        <f t="shared" si="1372"/>
        <v>5.7616396433709596E-3</v>
      </c>
      <c r="AN1094" s="13">
        <f t="shared" si="1373"/>
        <v>7.3850534396799443E-3</v>
      </c>
      <c r="AO1094" s="13">
        <f t="shared" si="1374"/>
        <v>4.7329421555961336E-3</v>
      </c>
      <c r="AP1094" s="13">
        <f t="shared" si="1375"/>
        <v>2.0221692035302568E-3</v>
      </c>
      <c r="AQ1094" s="13">
        <f t="shared" si="1376"/>
        <v>6.4798514643865603E-4</v>
      </c>
      <c r="AR1094" s="13">
        <f t="shared" si="1377"/>
        <v>1.4922912172162699E-3</v>
      </c>
      <c r="AS1094" s="13">
        <f t="shared" si="1378"/>
        <v>2.5061071462043048E-3</v>
      </c>
      <c r="AT1094" s="13">
        <f t="shared" si="1379"/>
        <v>2.1043389372659136E-3</v>
      </c>
      <c r="AU1094" s="13">
        <f t="shared" si="1380"/>
        <v>1.1779869746325769E-3</v>
      </c>
      <c r="AV1094" s="13">
        <f t="shared" si="1381"/>
        <v>4.9456861053723679E-4</v>
      </c>
      <c r="AW1094" s="13">
        <f t="shared" si="1382"/>
        <v>9.9323884846084374E-6</v>
      </c>
      <c r="AX1094" s="13">
        <f t="shared" si="1383"/>
        <v>1.6126528697976616E-3</v>
      </c>
      <c r="AY1094" s="13">
        <f t="shared" si="1384"/>
        <v>2.0670379198066352E-3</v>
      </c>
      <c r="AZ1094" s="13">
        <f t="shared" si="1385"/>
        <v>1.3247258110961689E-3</v>
      </c>
      <c r="BA1094" s="13">
        <f t="shared" si="1386"/>
        <v>5.6599460763595674E-4</v>
      </c>
      <c r="BB1094" s="13">
        <f t="shared" si="1387"/>
        <v>1.8136766106031119E-4</v>
      </c>
      <c r="BC1094" s="13">
        <f t="shared" si="1388"/>
        <v>4.6494052112447237E-5</v>
      </c>
      <c r="BD1094" s="13">
        <f t="shared" si="1389"/>
        <v>3.1879381185605644E-4</v>
      </c>
      <c r="BE1094" s="13">
        <f t="shared" si="1390"/>
        <v>5.3537234612189557E-4</v>
      </c>
      <c r="BF1094" s="13">
        <f t="shared" si="1391"/>
        <v>4.4954377772157101E-4</v>
      </c>
      <c r="BG1094" s="13">
        <f t="shared" si="1392"/>
        <v>2.5164991499476106E-4</v>
      </c>
      <c r="BH1094" s="13">
        <f t="shared" si="1393"/>
        <v>1.0565324700605638E-4</v>
      </c>
      <c r="BI1094" s="13">
        <f t="shared" si="1394"/>
        <v>3.5486150998795789E-5</v>
      </c>
      <c r="BJ1094" s="14">
        <f t="shared" si="1395"/>
        <v>0.46586418685815312</v>
      </c>
      <c r="BK1094" s="14">
        <f t="shared" si="1396"/>
        <v>0.24163735049988919</v>
      </c>
      <c r="BL1094" s="14">
        <f t="shared" si="1397"/>
        <v>0.27426651412077896</v>
      </c>
      <c r="BM1094" s="14">
        <f t="shared" si="1398"/>
        <v>0.56592283984999892</v>
      </c>
      <c r="BN1094" s="14">
        <f t="shared" si="1399"/>
        <v>0.43195448961520594</v>
      </c>
    </row>
    <row r="1095" spans="1:66" x14ac:dyDescent="0.25">
      <c r="A1095" t="s">
        <v>24</v>
      </c>
      <c r="B1095" t="s">
        <v>294</v>
      </c>
      <c r="C1095" t="s">
        <v>180</v>
      </c>
      <c r="D1095" s="25" t="s">
        <v>534</v>
      </c>
      <c r="E1095" s="10">
        <f>VLOOKUP(A1095,home!$A$2:$E$405,3,FALSE)</f>
        <v>1.6263000000000001</v>
      </c>
      <c r="F1095" s="10">
        <f>VLOOKUP(B1095,home!$B$2:$E$405,3,FALSE)</f>
        <v>1.7152000000000001</v>
      </c>
      <c r="G1095" s="10">
        <f>VLOOKUP(C1095,away!$B$2:$E$405,4,FALSE)</f>
        <v>1.0356000000000001</v>
      </c>
      <c r="H1095" s="10">
        <f>VLOOKUP(A1095,away!$A$2:$E$405,3,FALSE)</f>
        <v>1.4262999999999999</v>
      </c>
      <c r="I1095" s="10">
        <f>VLOOKUP(C1095,away!$B$2:$E$405,3,FALSE)</f>
        <v>0.66420000000000001</v>
      </c>
      <c r="J1095" s="10">
        <f>VLOOKUP(B1095,home!$B$2:$E$405,4,FALSE)</f>
        <v>0.66420000000000001</v>
      </c>
      <c r="K1095" s="12">
        <f t="shared" si="1344"/>
        <v>2.8887334594560006</v>
      </c>
      <c r="L1095" s="12">
        <f t="shared" si="1345"/>
        <v>0.629228847132</v>
      </c>
      <c r="M1095" s="13">
        <f t="shared" si="1346"/>
        <v>2.9659811234998515E-2</v>
      </c>
      <c r="N1095" s="13">
        <f t="shared" si="1347"/>
        <v>8.56792891156892E-2</v>
      </c>
      <c r="O1095" s="13">
        <f t="shared" si="1348"/>
        <v>1.8662808829550855E-2</v>
      </c>
      <c r="P1095" s="13">
        <f t="shared" si="1349"/>
        <v>5.3911880313354428E-2</v>
      </c>
      <c r="Q1095" s="13">
        <f t="shared" si="1350"/>
        <v>0.1237523146254479</v>
      </c>
      <c r="R1095" s="13">
        <f t="shared" si="1351"/>
        <v>5.871588842031596E-3</v>
      </c>
      <c r="S1095" s="13">
        <f t="shared" si="1352"/>
        <v>2.4498561503754623E-2</v>
      </c>
      <c r="T1095" s="13">
        <f t="shared" si="1353"/>
        <v>7.786852626168711E-2</v>
      </c>
      <c r="U1095" s="13">
        <f t="shared" si="1354"/>
        <v>1.6961455148145184E-2</v>
      </c>
      <c r="V1095" s="13">
        <f t="shared" si="1355"/>
        <v>4.9478231865678892E-3</v>
      </c>
      <c r="W1095" s="13">
        <f t="shared" si="1356"/>
        <v>0.11916248398121916</v>
      </c>
      <c r="X1095" s="13">
        <f t="shared" si="1357"/>
        <v>7.4980472416887947E-2</v>
      </c>
      <c r="Y1095" s="13">
        <f t="shared" si="1358"/>
        <v>2.358993810814556E-2</v>
      </c>
      <c r="Z1095" s="13">
        <f t="shared" si="1359"/>
        <v>1.2315243593015524E-3</v>
      </c>
      <c r="AA1095" s="13">
        <f t="shared" si="1360"/>
        <v>3.5575456228495077E-3</v>
      </c>
      <c r="AB1095" s="13">
        <f t="shared" si="1361"/>
        <v>5.138400537133307E-3</v>
      </c>
      <c r="AC1095" s="13">
        <f t="shared" si="1362"/>
        <v>5.6209572890657787E-4</v>
      </c>
      <c r="AD1095" s="13">
        <f t="shared" si="1363"/>
        <v>8.6057163647109372E-2</v>
      </c>
      <c r="AE1095" s="13">
        <f t="shared" si="1364"/>
        <v>5.4149649869120485E-2</v>
      </c>
      <c r="AF1095" s="13">
        <f t="shared" si="1365"/>
        <v>1.7036260879874067E-2</v>
      </c>
      <c r="AG1095" s="13">
        <f t="shared" si="1366"/>
        <v>3.5732355976277178E-3</v>
      </c>
      <c r="AH1095" s="13">
        <f t="shared" si="1367"/>
        <v>1.9372766320457265E-4</v>
      </c>
      <c r="AI1095" s="13">
        <f t="shared" si="1368"/>
        <v>5.596275827212721E-4</v>
      </c>
      <c r="AJ1095" s="13">
        <f t="shared" si="1369"/>
        <v>8.0830746152070997E-4</v>
      </c>
      <c r="AK1095" s="13">
        <f t="shared" si="1370"/>
        <v>7.7832826987427278E-4</v>
      </c>
      <c r="AL1095" s="13">
        <f t="shared" si="1371"/>
        <v>4.086828121913455E-5</v>
      </c>
      <c r="AM1095" s="13">
        <f t="shared" si="1372"/>
        <v>4.9719241610657064E-2</v>
      </c>
      <c r="AN1095" s="13">
        <f t="shared" si="1373"/>
        <v>3.1284781078951107E-2</v>
      </c>
      <c r="AO1095" s="13">
        <f t="shared" si="1374"/>
        <v>9.8426433655427036E-3</v>
      </c>
      <c r="AP1095" s="13">
        <f t="shared" si="1375"/>
        <v>2.0644250458772885E-3</v>
      </c>
      <c r="AQ1095" s="13">
        <f t="shared" si="1376"/>
        <v>3.247489479019481E-4</v>
      </c>
      <c r="AR1095" s="13">
        <f t="shared" si="1377"/>
        <v>2.4379806835157931E-5</v>
      </c>
      <c r="AS1095" s="13">
        <f t="shared" si="1378"/>
        <v>7.0426763739794815E-5</v>
      </c>
      <c r="AT1095" s="13">
        <f t="shared" si="1379"/>
        <v>1.0172207442817396E-4</v>
      </c>
      <c r="AU1095" s="13">
        <f t="shared" si="1380"/>
        <v>9.7949319988646576E-5</v>
      </c>
      <c r="AV1095" s="13">
        <f t="shared" si="1381"/>
        <v>7.073736949554146E-5</v>
      </c>
      <c r="AW1095" s="13">
        <f t="shared" si="1382"/>
        <v>2.0634785983272981E-6</v>
      </c>
      <c r="AX1095" s="13">
        <f t="shared" si="1383"/>
        <v>2.3937606136580344E-2</v>
      </c>
      <c r="AY1095" s="13">
        <f t="shared" si="1384"/>
        <v>1.5062232312420338E-2</v>
      </c>
      <c r="AZ1095" s="13">
        <f t="shared" si="1385"/>
        <v>4.738795536589303E-3</v>
      </c>
      <c r="BA1095" s="13">
        <f t="shared" si="1386"/>
        <v>9.9392895076078503E-4</v>
      </c>
      <c r="BB1095" s="13">
        <f t="shared" si="1387"/>
        <v>1.5635219195458177E-4</v>
      </c>
      <c r="BC1095" s="13">
        <f t="shared" si="1388"/>
        <v>1.9676261898028535E-5</v>
      </c>
      <c r="BD1095" s="13">
        <f t="shared" si="1389"/>
        <v>2.5567462913645455E-6</v>
      </c>
      <c r="BE1095" s="13">
        <f t="shared" si="1390"/>
        <v>7.385758559204803E-6</v>
      </c>
      <c r="BF1095" s="13">
        <f t="shared" si="1391"/>
        <v>1.0667743936719232E-5</v>
      </c>
      <c r="BG1095" s="13">
        <f t="shared" si="1392"/>
        <v>1.0272089615636573E-5</v>
      </c>
      <c r="BH1095" s="13">
        <f t="shared" si="1393"/>
        <v>7.418332242804974E-6</v>
      </c>
      <c r="BI1095" s="13">
        <f t="shared" si="1394"/>
        <v>4.2859169126303995E-6</v>
      </c>
      <c r="BJ1095" s="14">
        <f t="shared" si="1395"/>
        <v>0.80399376594194205</v>
      </c>
      <c r="BK1095" s="14">
        <f t="shared" si="1396"/>
        <v>0.1286832725612215</v>
      </c>
      <c r="BL1095" s="14">
        <f t="shared" si="1397"/>
        <v>5.2939591879076951E-2</v>
      </c>
      <c r="BM1095" s="14">
        <f t="shared" si="1398"/>
        <v>0.65425029294664749</v>
      </c>
      <c r="BN1095" s="14">
        <f t="shared" si="1399"/>
        <v>0.31753769296107248</v>
      </c>
    </row>
    <row r="1096" spans="1:66" x14ac:dyDescent="0.25">
      <c r="A1096" t="s">
        <v>24</v>
      </c>
      <c r="B1096" t="s">
        <v>299</v>
      </c>
      <c r="C1096" t="s">
        <v>292</v>
      </c>
      <c r="D1096" s="25" t="s">
        <v>534</v>
      </c>
      <c r="E1096" s="10">
        <f>VLOOKUP(A1096,home!$A$2:$E$405,3,FALSE)</f>
        <v>1.6263000000000001</v>
      </c>
      <c r="F1096" s="10">
        <f>VLOOKUP(B1096,home!$B$2:$E$405,3,FALSE)</f>
        <v>1.0505</v>
      </c>
      <c r="G1096" s="10">
        <f>VLOOKUP(C1096,away!$B$2:$E$405,4,FALSE)</f>
        <v>0.74429999999999996</v>
      </c>
      <c r="H1096" s="10">
        <f>VLOOKUP(A1096,away!$A$2:$E$405,3,FALSE)</f>
        <v>1.4262999999999999</v>
      </c>
      <c r="I1096" s="10">
        <f>VLOOKUP(C1096,away!$B$2:$E$405,3,FALSE)</f>
        <v>1.5128999999999999</v>
      </c>
      <c r="J1096" s="10">
        <f>VLOOKUP(B1096,home!$B$2:$E$405,4,FALSE)</f>
        <v>0.622</v>
      </c>
      <c r="K1096" s="12">
        <f t="shared" si="1344"/>
        <v>1.2715830720449999</v>
      </c>
      <c r="L1096" s="12">
        <f t="shared" si="1345"/>
        <v>1.3421822459399999</v>
      </c>
      <c r="M1096" s="13">
        <f t="shared" si="1346"/>
        <v>7.3258183441662419E-2</v>
      </c>
      <c r="N1096" s="13">
        <f t="shared" si="1347"/>
        <v>9.3153865953185241E-2</v>
      </c>
      <c r="O1096" s="13">
        <f t="shared" si="1348"/>
        <v>9.832583318521497E-2</v>
      </c>
      <c r="P1096" s="13">
        <f t="shared" si="1349"/>
        <v>0.12502946502303985</v>
      </c>
      <c r="Q1096" s="13">
        <f t="shared" si="1350"/>
        <v>5.9226439520809721E-2</v>
      </c>
      <c r="R1096" s="13">
        <f t="shared" si="1351"/>
        <v>6.598559380922682E-2</v>
      </c>
      <c r="S1096" s="13">
        <f t="shared" si="1352"/>
        <v>5.3346828946407236E-2</v>
      </c>
      <c r="T1096" s="13">
        <f t="shared" si="1353"/>
        <v>7.9492675615069966E-2</v>
      </c>
      <c r="U1096" s="13">
        <f t="shared" si="1354"/>
        <v>8.3906164086650151E-2</v>
      </c>
      <c r="V1096" s="13">
        <f t="shared" si="1355"/>
        <v>1.0116314611165389E-2</v>
      </c>
      <c r="W1096" s="13">
        <f t="shared" si="1356"/>
        <v>2.5103779304052873E-2</v>
      </c>
      <c r="X1096" s="13">
        <f t="shared" si="1357"/>
        <v>3.369384688789577E-2</v>
      </c>
      <c r="Y1096" s="13">
        <f t="shared" si="1358"/>
        <v>2.2611641545177214E-2</v>
      </c>
      <c r="Z1096" s="13">
        <f t="shared" si="1359"/>
        <v>2.9521564166184205E-2</v>
      </c>
      <c r="AA1096" s="13">
        <f t="shared" si="1360"/>
        <v>3.7539121254010092E-2</v>
      </c>
      <c r="AB1096" s="13">
        <f t="shared" si="1361"/>
        <v>2.3867055563021961E-2</v>
      </c>
      <c r="AC1096" s="13">
        <f t="shared" si="1362"/>
        <v>1.0790922464365329E-3</v>
      </c>
      <c r="AD1096" s="13">
        <f t="shared" si="1363"/>
        <v>7.9803852018468079E-3</v>
      </c>
      <c r="AE1096" s="13">
        <f t="shared" si="1364"/>
        <v>1.0711131333681088E-2</v>
      </c>
      <c r="AF1096" s="13">
        <f t="shared" si="1365"/>
        <v>7.1881451549991957E-3</v>
      </c>
      <c r="AG1096" s="13">
        <f t="shared" si="1366"/>
        <v>3.2159336027598501E-3</v>
      </c>
      <c r="AH1096" s="13">
        <f t="shared" si="1367"/>
        <v>9.9058298240577349E-3</v>
      </c>
      <c r="AI1096" s="13">
        <f t="shared" si="1368"/>
        <v>1.2596085518830314E-2</v>
      </c>
      <c r="AJ1096" s="13">
        <f t="shared" si="1369"/>
        <v>8.0084845598878962E-3</v>
      </c>
      <c r="AK1096" s="13">
        <f t="shared" si="1370"/>
        <v>3.3944844663623998E-3</v>
      </c>
      <c r="AL1096" s="13">
        <f t="shared" si="1371"/>
        <v>7.3667306473636018E-5</v>
      </c>
      <c r="AM1096" s="13">
        <f t="shared" si="1372"/>
        <v>2.0295445462133635E-3</v>
      </c>
      <c r="AN1096" s="13">
        <f t="shared" si="1373"/>
        <v>2.7240186572719304E-3</v>
      </c>
      <c r="AO1096" s="13">
        <f t="shared" si="1374"/>
        <v>1.8280647396998512E-3</v>
      </c>
      <c r="AP1096" s="13">
        <f t="shared" si="1375"/>
        <v>8.178653460180227E-4</v>
      </c>
      <c r="AQ1096" s="13">
        <f t="shared" si="1376"/>
        <v>2.7443108674874122E-4</v>
      </c>
      <c r="AR1096" s="13">
        <f t="shared" si="1377"/>
        <v>2.659085784230646E-3</v>
      </c>
      <c r="AS1096" s="13">
        <f t="shared" si="1378"/>
        <v>3.3812484703431922E-3</v>
      </c>
      <c r="AT1096" s="13">
        <f t="shared" si="1379"/>
        <v>2.1497691586332274E-3</v>
      </c>
      <c r="AU1096" s="13">
        <f t="shared" si="1380"/>
        <v>9.1120335697414455E-4</v>
      </c>
      <c r="AV1096" s="13">
        <f t="shared" si="1381"/>
        <v>2.8966769097972479E-4</v>
      </c>
      <c r="AW1096" s="13">
        <f t="shared" si="1382"/>
        <v>3.4924364932408635E-6</v>
      </c>
      <c r="AX1096" s="13">
        <f t="shared" si="1383"/>
        <v>4.3012241482102758E-4</v>
      </c>
      <c r="AY1096" s="13">
        <f t="shared" si="1384"/>
        <v>5.7730266875362303E-4</v>
      </c>
      <c r="AZ1096" s="13">
        <f t="shared" si="1385"/>
        <v>3.8742269626744686E-4</v>
      </c>
      <c r="BA1096" s="13">
        <f t="shared" si="1386"/>
        <v>1.7333062153479078E-4</v>
      </c>
      <c r="BB1096" s="13">
        <f t="shared" si="1387"/>
        <v>5.8160320725435399E-5</v>
      </c>
      <c r="BC1096" s="13">
        <f t="shared" si="1388"/>
        <v>1.5612349979171107E-5</v>
      </c>
      <c r="BD1096" s="13">
        <f t="shared" si="1389"/>
        <v>5.9482962167096889E-4</v>
      </c>
      <c r="BE1096" s="13">
        <f t="shared" si="1390"/>
        <v>7.5637527766773559E-4</v>
      </c>
      <c r="BF1096" s="13">
        <f t="shared" si="1391"/>
        <v>4.808969995978147E-4</v>
      </c>
      <c r="BG1096" s="13">
        <f t="shared" si="1392"/>
        <v>2.0383349469527078E-4</v>
      </c>
      <c r="BH1096" s="13">
        <f t="shared" si="1393"/>
        <v>6.4797805342570134E-5</v>
      </c>
      <c r="BI1096" s="13">
        <f t="shared" si="1394"/>
        <v>1.6479158475855844E-5</v>
      </c>
      <c r="BJ1096" s="14">
        <f t="shared" si="1395"/>
        <v>0.35169371956751111</v>
      </c>
      <c r="BK1096" s="14">
        <f t="shared" si="1396"/>
        <v>0.26348085424393869</v>
      </c>
      <c r="BL1096" s="14">
        <f t="shared" si="1397"/>
        <v>0.35503683908587347</v>
      </c>
      <c r="BM1096" s="14">
        <f t="shared" si="1398"/>
        <v>0.48417978589810806</v>
      </c>
      <c r="BN1096" s="14">
        <f t="shared" si="1399"/>
        <v>0.51497938093313911</v>
      </c>
    </row>
    <row r="1097" spans="1:66" x14ac:dyDescent="0.25">
      <c r="A1097" t="s">
        <v>27</v>
      </c>
      <c r="B1097" t="s">
        <v>187</v>
      </c>
      <c r="C1097" t="s">
        <v>289</v>
      </c>
      <c r="D1097" s="25" t="s">
        <v>534</v>
      </c>
      <c r="E1097" s="10">
        <f>VLOOKUP(A1097,home!$A$2:$E$405,3,FALSE)</f>
        <v>1.3026</v>
      </c>
      <c r="F1097" s="10">
        <f>VLOOKUP(B1097,home!$B$2:$E$405,3,FALSE)</f>
        <v>0.72729999999999995</v>
      </c>
      <c r="G1097" s="10">
        <f>VLOOKUP(C1097,away!$B$2:$E$405,4,FALSE)</f>
        <v>1.1651</v>
      </c>
      <c r="H1097" s="10">
        <f>VLOOKUP(A1097,away!$A$2:$E$405,3,FALSE)</f>
        <v>1.1000000000000001</v>
      </c>
      <c r="I1097" s="10">
        <f>VLOOKUP(C1097,away!$B$2:$E$405,3,FALSE)</f>
        <v>0.77490000000000003</v>
      </c>
      <c r="J1097" s="10">
        <f>VLOOKUP(B1097,home!$B$2:$E$405,4,FALSE)</f>
        <v>0.90910000000000002</v>
      </c>
      <c r="K1097" s="12">
        <f t="shared" si="1344"/>
        <v>1.1037935797979999</v>
      </c>
      <c r="L1097" s="12">
        <f t="shared" si="1345"/>
        <v>0.77490774900000015</v>
      </c>
      <c r="M1097" s="13">
        <f t="shared" si="1346"/>
        <v>0.15278839886384504</v>
      </c>
      <c r="N1097" s="13">
        <f t="shared" si="1347"/>
        <v>0.16864685373352817</v>
      </c>
      <c r="O1097" s="13">
        <f t="shared" si="1348"/>
        <v>0.11839691423689634</v>
      </c>
      <c r="P1097" s="13">
        <f t="shared" si="1349"/>
        <v>0.1306857538025806</v>
      </c>
      <c r="Q1097" s="13">
        <f t="shared" si="1350"/>
        <v>9.3075657202100398E-2</v>
      </c>
      <c r="R1097" s="13">
        <f t="shared" si="1351"/>
        <v>4.5873343149929698E-2</v>
      </c>
      <c r="S1097" s="13">
        <f t="shared" si="1352"/>
        <v>2.7945129299653471E-2</v>
      </c>
      <c r="T1097" s="13">
        <f t="shared" si="1353"/>
        <v>7.2125048009175269E-2</v>
      </c>
      <c r="U1097" s="13">
        <f t="shared" si="1354"/>
        <v>5.0634701652762959E-2</v>
      </c>
      <c r="V1097" s="13">
        <f t="shared" si="1355"/>
        <v>2.6558373939912098E-3</v>
      </c>
      <c r="W1097" s="13">
        <f t="shared" si="1356"/>
        <v>3.4245437618385943E-2</v>
      </c>
      <c r="X1097" s="13">
        <f t="shared" si="1357"/>
        <v>2.6537054978383375E-2</v>
      </c>
      <c r="Y1097" s="13">
        <f t="shared" si="1358"/>
        <v>1.0281884769194153E-2</v>
      </c>
      <c r="Z1097" s="13">
        <f t="shared" si="1359"/>
        <v>1.1849203026472204E-2</v>
      </c>
      <c r="AA1097" s="13">
        <f t="shared" si="1360"/>
        <v>1.3079074226343048E-2</v>
      </c>
      <c r="AB1097" s="13">
        <f t="shared" si="1361"/>
        <v>7.2182990803694759E-3</v>
      </c>
      <c r="AC1097" s="13">
        <f t="shared" si="1362"/>
        <v>1.4197744821913707E-4</v>
      </c>
      <c r="AD1097" s="13">
        <f t="shared" si="1363"/>
        <v>9.4499735451368354E-3</v>
      </c>
      <c r="AE1097" s="13">
        <f t="shared" si="1364"/>
        <v>7.3228577279715367E-3</v>
      </c>
      <c r="AF1097" s="13">
        <f t="shared" si="1365"/>
        <v>2.8372695991148388E-3</v>
      </c>
      <c r="AG1097" s="13">
        <f t="shared" si="1366"/>
        <v>7.3287406611873777E-4</v>
      </c>
      <c r="AH1097" s="13">
        <f t="shared" si="1367"/>
        <v>2.2955098111718908E-3</v>
      </c>
      <c r="AI1097" s="13">
        <f t="shared" si="1368"/>
        <v>2.533768991934852E-3</v>
      </c>
      <c r="AJ1097" s="13">
        <f t="shared" si="1369"/>
        <v>1.3983789729944702E-3</v>
      </c>
      <c r="AK1097" s="13">
        <f t="shared" si="1370"/>
        <v>5.1450724417193862E-4</v>
      </c>
      <c r="AL1097" s="13">
        <f t="shared" si="1371"/>
        <v>4.8575493902568461E-6</v>
      </c>
      <c r="AM1097" s="13">
        <f t="shared" si="1372"/>
        <v>2.0861640256765934E-3</v>
      </c>
      <c r="AN1097" s="13">
        <f t="shared" si="1373"/>
        <v>1.6165846691818277E-3</v>
      </c>
      <c r="AO1097" s="13">
        <f t="shared" si="1374"/>
        <v>6.2635199353179983E-4</v>
      </c>
      <c r="AP1097" s="13">
        <f t="shared" si="1375"/>
        <v>1.6178833779646328E-4</v>
      </c>
      <c r="AQ1097" s="13">
        <f t="shared" si="1376"/>
        <v>3.134275916407725E-5</v>
      </c>
      <c r="AR1097" s="13">
        <f t="shared" si="1377"/>
        <v>3.5576166811652511E-4</v>
      </c>
      <c r="AS1097" s="13">
        <f t="shared" si="1378"/>
        <v>3.926874452052472E-4</v>
      </c>
      <c r="AT1097" s="13">
        <f t="shared" si="1379"/>
        <v>2.1672294044241543E-4</v>
      </c>
      <c r="AU1097" s="13">
        <f t="shared" si="1380"/>
        <v>7.9739130085094094E-5</v>
      </c>
      <c r="AV1097" s="13">
        <f t="shared" si="1381"/>
        <v>2.2003884961651122E-5</v>
      </c>
      <c r="AW1097" s="13">
        <f t="shared" si="1382"/>
        <v>1.1541243176465904E-7</v>
      </c>
      <c r="AX1097" s="13">
        <f t="shared" si="1383"/>
        <v>3.8378240965789533E-4</v>
      </c>
      <c r="AY1097" s="13">
        <f t="shared" si="1384"/>
        <v>2.973959631737956E-4</v>
      </c>
      <c r="AZ1097" s="13">
        <f t="shared" si="1385"/>
        <v>1.1522721819234642E-4</v>
      </c>
      <c r="BA1097" s="13">
        <f t="shared" si="1386"/>
        <v>2.9763488090987687E-5</v>
      </c>
      <c r="BB1097" s="13">
        <f t="shared" si="1387"/>
        <v>5.7659893897438939E-6</v>
      </c>
      <c r="BC1097" s="13">
        <f t="shared" si="1388"/>
        <v>8.936219717528652E-7</v>
      </c>
      <c r="BD1097" s="13">
        <f t="shared" si="1389"/>
        <v>4.5947078903443579E-5</v>
      </c>
      <c r="BE1097" s="13">
        <f t="shared" si="1390"/>
        <v>5.0716090704093149E-5</v>
      </c>
      <c r="BF1097" s="13">
        <f t="shared" si="1391"/>
        <v>2.7990047655815527E-5</v>
      </c>
      <c r="BG1097" s="13">
        <f t="shared" si="1392"/>
        <v>1.0298411633576406E-5</v>
      </c>
      <c r="BH1097" s="13">
        <f t="shared" si="1393"/>
        <v>2.8418301608146697E-6</v>
      </c>
      <c r="BI1097" s="13">
        <f t="shared" si="1394"/>
        <v>6.2735877727670903E-7</v>
      </c>
      <c r="BJ1097" s="14">
        <f t="shared" si="1395"/>
        <v>0.43060997172493654</v>
      </c>
      <c r="BK1097" s="14">
        <f t="shared" si="1396"/>
        <v>0.31451935032085354</v>
      </c>
      <c r="BL1097" s="14">
        <f t="shared" si="1397"/>
        <v>0.24314983325322062</v>
      </c>
      <c r="BM1097" s="14">
        <f t="shared" si="1398"/>
        <v>0.29036415678586058</v>
      </c>
      <c r="BN1097" s="14">
        <f t="shared" si="1399"/>
        <v>0.70946692098888031</v>
      </c>
    </row>
    <row r="1098" spans="1:66" x14ac:dyDescent="0.25">
      <c r="A1098" t="s">
        <v>27</v>
      </c>
      <c r="B1098" t="s">
        <v>195</v>
      </c>
      <c r="C1098" t="s">
        <v>524</v>
      </c>
      <c r="D1098" s="25" t="s">
        <v>534</v>
      </c>
      <c r="E1098" s="10">
        <f>VLOOKUP(A1098,home!$A$2:$E$405,3,FALSE)</f>
        <v>1.3026</v>
      </c>
      <c r="F1098" s="10">
        <f>VLOOKUP(B1098,home!$B$2:$E$405,3,FALSE)</f>
        <v>1.4545999999999999</v>
      </c>
      <c r="G1098" s="10" t="e">
        <f>VLOOKUP(C1098,away!$B$2:$E$405,4,FALSE)</f>
        <v>#N/A</v>
      </c>
      <c r="H1098" s="10">
        <f>VLOOKUP(A1098,away!$A$2:$E$405,3,FALSE)</f>
        <v>1.1000000000000001</v>
      </c>
      <c r="I1098" s="10" t="e">
        <f>VLOOKUP(C1098,away!$B$2:$E$405,3,FALSE)</f>
        <v>#N/A</v>
      </c>
      <c r="J1098" s="10">
        <f>VLOOKUP(B1098,home!$B$2:$E$405,4,FALSE)</f>
        <v>1.3396999999999999</v>
      </c>
      <c r="K1098" s="12" t="e">
        <f t="shared" si="1344"/>
        <v>#N/A</v>
      </c>
      <c r="L1098" s="12" t="e">
        <f t="shared" si="1345"/>
        <v>#N/A</v>
      </c>
      <c r="M1098" s="13" t="e">
        <f t="shared" si="1346"/>
        <v>#N/A</v>
      </c>
      <c r="N1098" s="13" t="e">
        <f t="shared" si="1347"/>
        <v>#N/A</v>
      </c>
      <c r="O1098" s="13" t="e">
        <f t="shared" si="1348"/>
        <v>#N/A</v>
      </c>
      <c r="P1098" s="13" t="e">
        <f t="shared" si="1349"/>
        <v>#N/A</v>
      </c>
      <c r="Q1098" s="13" t="e">
        <f t="shared" si="1350"/>
        <v>#N/A</v>
      </c>
      <c r="R1098" s="13" t="e">
        <f t="shared" si="1351"/>
        <v>#N/A</v>
      </c>
      <c r="S1098" s="13" t="e">
        <f t="shared" si="1352"/>
        <v>#N/A</v>
      </c>
      <c r="T1098" s="13" t="e">
        <f t="shared" si="1353"/>
        <v>#N/A</v>
      </c>
      <c r="U1098" s="13" t="e">
        <f t="shared" si="1354"/>
        <v>#N/A</v>
      </c>
      <c r="V1098" s="13" t="e">
        <f t="shared" si="1355"/>
        <v>#N/A</v>
      </c>
      <c r="W1098" s="13" t="e">
        <f t="shared" si="1356"/>
        <v>#N/A</v>
      </c>
      <c r="X1098" s="13" t="e">
        <f t="shared" si="1357"/>
        <v>#N/A</v>
      </c>
      <c r="Y1098" s="13" t="e">
        <f t="shared" si="1358"/>
        <v>#N/A</v>
      </c>
      <c r="Z1098" s="13" t="e">
        <f t="shared" si="1359"/>
        <v>#N/A</v>
      </c>
      <c r="AA1098" s="13" t="e">
        <f t="shared" si="1360"/>
        <v>#N/A</v>
      </c>
      <c r="AB1098" s="13" t="e">
        <f t="shared" si="1361"/>
        <v>#N/A</v>
      </c>
      <c r="AC1098" s="13" t="e">
        <f t="shared" si="1362"/>
        <v>#N/A</v>
      </c>
      <c r="AD1098" s="13" t="e">
        <f t="shared" si="1363"/>
        <v>#N/A</v>
      </c>
      <c r="AE1098" s="13" t="e">
        <f t="shared" si="1364"/>
        <v>#N/A</v>
      </c>
      <c r="AF1098" s="13" t="e">
        <f t="shared" si="1365"/>
        <v>#N/A</v>
      </c>
      <c r="AG1098" s="13" t="e">
        <f t="shared" si="1366"/>
        <v>#N/A</v>
      </c>
      <c r="AH1098" s="13" t="e">
        <f t="shared" si="1367"/>
        <v>#N/A</v>
      </c>
      <c r="AI1098" s="13" t="e">
        <f t="shared" si="1368"/>
        <v>#N/A</v>
      </c>
      <c r="AJ1098" s="13" t="e">
        <f t="shared" si="1369"/>
        <v>#N/A</v>
      </c>
      <c r="AK1098" s="13" t="e">
        <f t="shared" si="1370"/>
        <v>#N/A</v>
      </c>
      <c r="AL1098" s="13" t="e">
        <f t="shared" si="1371"/>
        <v>#N/A</v>
      </c>
      <c r="AM1098" s="13" t="e">
        <f t="shared" si="1372"/>
        <v>#N/A</v>
      </c>
      <c r="AN1098" s="13" t="e">
        <f t="shared" si="1373"/>
        <v>#N/A</v>
      </c>
      <c r="AO1098" s="13" t="e">
        <f t="shared" si="1374"/>
        <v>#N/A</v>
      </c>
      <c r="AP1098" s="13" t="e">
        <f t="shared" si="1375"/>
        <v>#N/A</v>
      </c>
      <c r="AQ1098" s="13" t="e">
        <f t="shared" si="1376"/>
        <v>#N/A</v>
      </c>
      <c r="AR1098" s="13" t="e">
        <f t="shared" si="1377"/>
        <v>#N/A</v>
      </c>
      <c r="AS1098" s="13" t="e">
        <f t="shared" si="1378"/>
        <v>#N/A</v>
      </c>
      <c r="AT1098" s="13" t="e">
        <f t="shared" si="1379"/>
        <v>#N/A</v>
      </c>
      <c r="AU1098" s="13" t="e">
        <f t="shared" si="1380"/>
        <v>#N/A</v>
      </c>
      <c r="AV1098" s="13" t="e">
        <f t="shared" si="1381"/>
        <v>#N/A</v>
      </c>
      <c r="AW1098" s="13" t="e">
        <f t="shared" si="1382"/>
        <v>#N/A</v>
      </c>
      <c r="AX1098" s="13" t="e">
        <f t="shared" si="1383"/>
        <v>#N/A</v>
      </c>
      <c r="AY1098" s="13" t="e">
        <f t="shared" si="1384"/>
        <v>#N/A</v>
      </c>
      <c r="AZ1098" s="13" t="e">
        <f t="shared" si="1385"/>
        <v>#N/A</v>
      </c>
      <c r="BA1098" s="13" t="e">
        <f t="shared" si="1386"/>
        <v>#N/A</v>
      </c>
      <c r="BB1098" s="13" t="e">
        <f t="shared" si="1387"/>
        <v>#N/A</v>
      </c>
      <c r="BC1098" s="13" t="e">
        <f t="shared" si="1388"/>
        <v>#N/A</v>
      </c>
      <c r="BD1098" s="13" t="e">
        <f t="shared" si="1389"/>
        <v>#N/A</v>
      </c>
      <c r="BE1098" s="13" t="e">
        <f t="shared" si="1390"/>
        <v>#N/A</v>
      </c>
      <c r="BF1098" s="13" t="e">
        <f t="shared" si="1391"/>
        <v>#N/A</v>
      </c>
      <c r="BG1098" s="13" t="e">
        <f t="shared" si="1392"/>
        <v>#N/A</v>
      </c>
      <c r="BH1098" s="13" t="e">
        <f t="shared" si="1393"/>
        <v>#N/A</v>
      </c>
      <c r="BI1098" s="13" t="e">
        <f t="shared" si="1394"/>
        <v>#N/A</v>
      </c>
      <c r="BJ1098" s="14" t="e">
        <f t="shared" si="1395"/>
        <v>#N/A</v>
      </c>
      <c r="BK1098" s="14" t="e">
        <f t="shared" si="1396"/>
        <v>#N/A</v>
      </c>
      <c r="BL1098" s="14" t="e">
        <f t="shared" si="1397"/>
        <v>#N/A</v>
      </c>
      <c r="BM1098" s="14" t="e">
        <f t="shared" si="1398"/>
        <v>#N/A</v>
      </c>
      <c r="BN1098" s="14" t="e">
        <f t="shared" si="1399"/>
        <v>#N/A</v>
      </c>
    </row>
    <row r="1099" spans="1:66" x14ac:dyDescent="0.25">
      <c r="A1099" t="s">
        <v>27</v>
      </c>
      <c r="B1099" t="s">
        <v>188</v>
      </c>
      <c r="C1099" t="s">
        <v>523</v>
      </c>
      <c r="D1099" s="25" t="s">
        <v>534</v>
      </c>
      <c r="E1099" s="10">
        <f>VLOOKUP(A1099,home!$A$2:$E$405,3,FALSE)</f>
        <v>1.3026</v>
      </c>
      <c r="F1099" s="10">
        <f>VLOOKUP(B1099,home!$B$2:$E$405,3,FALSE)</f>
        <v>1.0909</v>
      </c>
      <c r="G1099" s="10" t="e">
        <f>VLOOKUP(C1099,away!$B$2:$E$405,4,FALSE)</f>
        <v>#N/A</v>
      </c>
      <c r="H1099" s="10">
        <f>VLOOKUP(A1099,away!$A$2:$E$405,3,FALSE)</f>
        <v>1.1000000000000001</v>
      </c>
      <c r="I1099" s="10" t="e">
        <f>VLOOKUP(C1099,away!$B$2:$E$405,3,FALSE)</f>
        <v>#N/A</v>
      </c>
      <c r="J1099" s="10">
        <f>VLOOKUP(B1099,home!$B$2:$E$405,4,FALSE)</f>
        <v>0.76559999999999995</v>
      </c>
      <c r="K1099" s="12" t="e">
        <f t="shared" si="1344"/>
        <v>#N/A</v>
      </c>
      <c r="L1099" s="12" t="e">
        <f t="shared" si="1345"/>
        <v>#N/A</v>
      </c>
      <c r="M1099" s="13" t="e">
        <f t="shared" si="1346"/>
        <v>#N/A</v>
      </c>
      <c r="N1099" s="13" t="e">
        <f t="shared" si="1347"/>
        <v>#N/A</v>
      </c>
      <c r="O1099" s="13" t="e">
        <f t="shared" si="1348"/>
        <v>#N/A</v>
      </c>
      <c r="P1099" s="13" t="e">
        <f t="shared" si="1349"/>
        <v>#N/A</v>
      </c>
      <c r="Q1099" s="13" t="e">
        <f t="shared" si="1350"/>
        <v>#N/A</v>
      </c>
      <c r="R1099" s="13" t="e">
        <f t="shared" si="1351"/>
        <v>#N/A</v>
      </c>
      <c r="S1099" s="13" t="e">
        <f t="shared" si="1352"/>
        <v>#N/A</v>
      </c>
      <c r="T1099" s="13" t="e">
        <f t="shared" si="1353"/>
        <v>#N/A</v>
      </c>
      <c r="U1099" s="13" t="e">
        <f t="shared" si="1354"/>
        <v>#N/A</v>
      </c>
      <c r="V1099" s="13" t="e">
        <f t="shared" si="1355"/>
        <v>#N/A</v>
      </c>
      <c r="W1099" s="13" t="e">
        <f t="shared" si="1356"/>
        <v>#N/A</v>
      </c>
      <c r="X1099" s="13" t="e">
        <f t="shared" si="1357"/>
        <v>#N/A</v>
      </c>
      <c r="Y1099" s="13" t="e">
        <f t="shared" si="1358"/>
        <v>#N/A</v>
      </c>
      <c r="Z1099" s="13" t="e">
        <f t="shared" si="1359"/>
        <v>#N/A</v>
      </c>
      <c r="AA1099" s="13" t="e">
        <f t="shared" si="1360"/>
        <v>#N/A</v>
      </c>
      <c r="AB1099" s="13" t="e">
        <f t="shared" si="1361"/>
        <v>#N/A</v>
      </c>
      <c r="AC1099" s="13" t="e">
        <f t="shared" si="1362"/>
        <v>#N/A</v>
      </c>
      <c r="AD1099" s="13" t="e">
        <f t="shared" si="1363"/>
        <v>#N/A</v>
      </c>
      <c r="AE1099" s="13" t="e">
        <f t="shared" si="1364"/>
        <v>#N/A</v>
      </c>
      <c r="AF1099" s="13" t="e">
        <f t="shared" si="1365"/>
        <v>#N/A</v>
      </c>
      <c r="AG1099" s="13" t="e">
        <f t="shared" si="1366"/>
        <v>#N/A</v>
      </c>
      <c r="AH1099" s="13" t="e">
        <f t="shared" si="1367"/>
        <v>#N/A</v>
      </c>
      <c r="AI1099" s="13" t="e">
        <f t="shared" si="1368"/>
        <v>#N/A</v>
      </c>
      <c r="AJ1099" s="13" t="e">
        <f t="shared" si="1369"/>
        <v>#N/A</v>
      </c>
      <c r="AK1099" s="13" t="e">
        <f t="shared" si="1370"/>
        <v>#N/A</v>
      </c>
      <c r="AL1099" s="13" t="e">
        <f t="shared" si="1371"/>
        <v>#N/A</v>
      </c>
      <c r="AM1099" s="13" t="e">
        <f t="shared" si="1372"/>
        <v>#N/A</v>
      </c>
      <c r="AN1099" s="13" t="e">
        <f t="shared" si="1373"/>
        <v>#N/A</v>
      </c>
      <c r="AO1099" s="13" t="e">
        <f t="shared" si="1374"/>
        <v>#N/A</v>
      </c>
      <c r="AP1099" s="13" t="e">
        <f t="shared" si="1375"/>
        <v>#N/A</v>
      </c>
      <c r="AQ1099" s="13" t="e">
        <f t="shared" si="1376"/>
        <v>#N/A</v>
      </c>
      <c r="AR1099" s="13" t="e">
        <f t="shared" si="1377"/>
        <v>#N/A</v>
      </c>
      <c r="AS1099" s="13" t="e">
        <f t="shared" si="1378"/>
        <v>#N/A</v>
      </c>
      <c r="AT1099" s="13" t="e">
        <f t="shared" si="1379"/>
        <v>#N/A</v>
      </c>
      <c r="AU1099" s="13" t="e">
        <f t="shared" si="1380"/>
        <v>#N/A</v>
      </c>
      <c r="AV1099" s="13" t="e">
        <f t="shared" si="1381"/>
        <v>#N/A</v>
      </c>
      <c r="AW1099" s="13" t="e">
        <f t="shared" si="1382"/>
        <v>#N/A</v>
      </c>
      <c r="AX1099" s="13" t="e">
        <f t="shared" si="1383"/>
        <v>#N/A</v>
      </c>
      <c r="AY1099" s="13" t="e">
        <f t="shared" si="1384"/>
        <v>#N/A</v>
      </c>
      <c r="AZ1099" s="13" t="e">
        <f t="shared" si="1385"/>
        <v>#N/A</v>
      </c>
      <c r="BA1099" s="13" t="e">
        <f t="shared" si="1386"/>
        <v>#N/A</v>
      </c>
      <c r="BB1099" s="13" t="e">
        <f t="shared" si="1387"/>
        <v>#N/A</v>
      </c>
      <c r="BC1099" s="13" t="e">
        <f t="shared" si="1388"/>
        <v>#N/A</v>
      </c>
      <c r="BD1099" s="13" t="e">
        <f t="shared" si="1389"/>
        <v>#N/A</v>
      </c>
      <c r="BE1099" s="13" t="e">
        <f t="shared" si="1390"/>
        <v>#N/A</v>
      </c>
      <c r="BF1099" s="13" t="e">
        <f t="shared" si="1391"/>
        <v>#N/A</v>
      </c>
      <c r="BG1099" s="13" t="e">
        <f t="shared" si="1392"/>
        <v>#N/A</v>
      </c>
      <c r="BH1099" s="13" t="e">
        <f t="shared" si="1393"/>
        <v>#N/A</v>
      </c>
      <c r="BI1099" s="13" t="e">
        <f t="shared" si="1394"/>
        <v>#N/A</v>
      </c>
      <c r="BJ1099" s="14" t="e">
        <f t="shared" si="1395"/>
        <v>#N/A</v>
      </c>
      <c r="BK1099" s="14" t="e">
        <f t="shared" si="1396"/>
        <v>#N/A</v>
      </c>
      <c r="BL1099" s="14" t="e">
        <f t="shared" si="1397"/>
        <v>#N/A</v>
      </c>
      <c r="BM1099" s="14" t="e">
        <f t="shared" si="1398"/>
        <v>#N/A</v>
      </c>
      <c r="BN1099" s="14" t="e">
        <f t="shared" si="1399"/>
        <v>#N/A</v>
      </c>
    </row>
    <row r="1100" spans="1:66" x14ac:dyDescent="0.25">
      <c r="A1100" t="s">
        <v>27</v>
      </c>
      <c r="B1100" t="s">
        <v>522</v>
      </c>
      <c r="C1100" t="s">
        <v>189</v>
      </c>
      <c r="D1100" s="25" t="s">
        <v>534</v>
      </c>
      <c r="E1100" s="10">
        <f>VLOOKUP(A1100,home!$A$2:$E$405,3,FALSE)</f>
        <v>1.3026</v>
      </c>
      <c r="F1100" s="10" t="e">
        <f>VLOOKUP(B1100,home!$B$2:$E$405,3,FALSE)</f>
        <v>#N/A</v>
      </c>
      <c r="G1100" s="10">
        <f>VLOOKUP(C1100,away!$B$2:$E$405,4,FALSE)</f>
        <v>1.0909</v>
      </c>
      <c r="H1100" s="10">
        <f>VLOOKUP(A1100,away!$A$2:$E$405,3,FALSE)</f>
        <v>1.1000000000000001</v>
      </c>
      <c r="I1100" s="10">
        <f>VLOOKUP(C1100,away!$B$2:$E$405,3,FALSE)</f>
        <v>0.66990000000000005</v>
      </c>
      <c r="J1100" s="10" t="e">
        <f>VLOOKUP(B1100,home!$B$2:$E$405,4,FALSE)</f>
        <v>#N/A</v>
      </c>
      <c r="K1100" s="12" t="e">
        <f t="shared" si="1344"/>
        <v>#N/A</v>
      </c>
      <c r="L1100" s="12" t="e">
        <f t="shared" si="1345"/>
        <v>#N/A</v>
      </c>
      <c r="M1100" s="13" t="e">
        <f t="shared" si="1346"/>
        <v>#N/A</v>
      </c>
      <c r="N1100" s="13" t="e">
        <f t="shared" si="1347"/>
        <v>#N/A</v>
      </c>
      <c r="O1100" s="13" t="e">
        <f t="shared" si="1348"/>
        <v>#N/A</v>
      </c>
      <c r="P1100" s="13" t="e">
        <f t="shared" si="1349"/>
        <v>#N/A</v>
      </c>
      <c r="Q1100" s="13" t="e">
        <f t="shared" si="1350"/>
        <v>#N/A</v>
      </c>
      <c r="R1100" s="13" t="e">
        <f t="shared" si="1351"/>
        <v>#N/A</v>
      </c>
      <c r="S1100" s="13" t="e">
        <f t="shared" si="1352"/>
        <v>#N/A</v>
      </c>
      <c r="T1100" s="13" t="e">
        <f t="shared" si="1353"/>
        <v>#N/A</v>
      </c>
      <c r="U1100" s="13" t="e">
        <f t="shared" si="1354"/>
        <v>#N/A</v>
      </c>
      <c r="V1100" s="13" t="e">
        <f t="shared" si="1355"/>
        <v>#N/A</v>
      </c>
      <c r="W1100" s="13" t="e">
        <f t="shared" si="1356"/>
        <v>#N/A</v>
      </c>
      <c r="X1100" s="13" t="e">
        <f t="shared" si="1357"/>
        <v>#N/A</v>
      </c>
      <c r="Y1100" s="13" t="e">
        <f t="shared" si="1358"/>
        <v>#N/A</v>
      </c>
      <c r="Z1100" s="13" t="e">
        <f t="shared" si="1359"/>
        <v>#N/A</v>
      </c>
      <c r="AA1100" s="13" t="e">
        <f t="shared" si="1360"/>
        <v>#N/A</v>
      </c>
      <c r="AB1100" s="13" t="e">
        <f t="shared" si="1361"/>
        <v>#N/A</v>
      </c>
      <c r="AC1100" s="13" t="e">
        <f t="shared" si="1362"/>
        <v>#N/A</v>
      </c>
      <c r="AD1100" s="13" t="e">
        <f t="shared" si="1363"/>
        <v>#N/A</v>
      </c>
      <c r="AE1100" s="13" t="e">
        <f t="shared" si="1364"/>
        <v>#N/A</v>
      </c>
      <c r="AF1100" s="13" t="e">
        <f t="shared" si="1365"/>
        <v>#N/A</v>
      </c>
      <c r="AG1100" s="13" t="e">
        <f t="shared" si="1366"/>
        <v>#N/A</v>
      </c>
      <c r="AH1100" s="13" t="e">
        <f t="shared" si="1367"/>
        <v>#N/A</v>
      </c>
      <c r="AI1100" s="13" t="e">
        <f t="shared" si="1368"/>
        <v>#N/A</v>
      </c>
      <c r="AJ1100" s="13" t="e">
        <f t="shared" si="1369"/>
        <v>#N/A</v>
      </c>
      <c r="AK1100" s="13" t="e">
        <f t="shared" si="1370"/>
        <v>#N/A</v>
      </c>
      <c r="AL1100" s="13" t="e">
        <f t="shared" si="1371"/>
        <v>#N/A</v>
      </c>
      <c r="AM1100" s="13" t="e">
        <f t="shared" si="1372"/>
        <v>#N/A</v>
      </c>
      <c r="AN1100" s="13" t="e">
        <f t="shared" si="1373"/>
        <v>#N/A</v>
      </c>
      <c r="AO1100" s="13" t="e">
        <f t="shared" si="1374"/>
        <v>#N/A</v>
      </c>
      <c r="AP1100" s="13" t="e">
        <f t="shared" si="1375"/>
        <v>#N/A</v>
      </c>
      <c r="AQ1100" s="13" t="e">
        <f t="shared" si="1376"/>
        <v>#N/A</v>
      </c>
      <c r="AR1100" s="13" t="e">
        <f t="shared" si="1377"/>
        <v>#N/A</v>
      </c>
      <c r="AS1100" s="13" t="e">
        <f t="shared" si="1378"/>
        <v>#N/A</v>
      </c>
      <c r="AT1100" s="13" t="e">
        <f t="shared" si="1379"/>
        <v>#N/A</v>
      </c>
      <c r="AU1100" s="13" t="e">
        <f t="shared" si="1380"/>
        <v>#N/A</v>
      </c>
      <c r="AV1100" s="13" t="e">
        <f t="shared" si="1381"/>
        <v>#N/A</v>
      </c>
      <c r="AW1100" s="13" t="e">
        <f t="shared" si="1382"/>
        <v>#N/A</v>
      </c>
      <c r="AX1100" s="13" t="e">
        <f t="shared" si="1383"/>
        <v>#N/A</v>
      </c>
      <c r="AY1100" s="13" t="e">
        <f t="shared" si="1384"/>
        <v>#N/A</v>
      </c>
      <c r="AZ1100" s="13" t="e">
        <f t="shared" si="1385"/>
        <v>#N/A</v>
      </c>
      <c r="BA1100" s="13" t="e">
        <f t="shared" si="1386"/>
        <v>#N/A</v>
      </c>
      <c r="BB1100" s="13" t="e">
        <f t="shared" si="1387"/>
        <v>#N/A</v>
      </c>
      <c r="BC1100" s="13" t="e">
        <f t="shared" si="1388"/>
        <v>#N/A</v>
      </c>
      <c r="BD1100" s="13" t="e">
        <f t="shared" si="1389"/>
        <v>#N/A</v>
      </c>
      <c r="BE1100" s="13" t="e">
        <f t="shared" si="1390"/>
        <v>#N/A</v>
      </c>
      <c r="BF1100" s="13" t="e">
        <f t="shared" si="1391"/>
        <v>#N/A</v>
      </c>
      <c r="BG1100" s="13" t="e">
        <f t="shared" si="1392"/>
        <v>#N/A</v>
      </c>
      <c r="BH1100" s="13" t="e">
        <f t="shared" si="1393"/>
        <v>#N/A</v>
      </c>
      <c r="BI1100" s="13" t="e">
        <f t="shared" si="1394"/>
        <v>#N/A</v>
      </c>
      <c r="BJ1100" s="14" t="e">
        <f t="shared" si="1395"/>
        <v>#N/A</v>
      </c>
      <c r="BK1100" s="14" t="e">
        <f t="shared" si="1396"/>
        <v>#N/A</v>
      </c>
      <c r="BL1100" s="14" t="e">
        <f t="shared" si="1397"/>
        <v>#N/A</v>
      </c>
      <c r="BM1100" s="14" t="e">
        <f t="shared" si="1398"/>
        <v>#N/A</v>
      </c>
      <c r="BN1100" s="14" t="e">
        <f t="shared" si="1399"/>
        <v>#N/A</v>
      </c>
    </row>
    <row r="1101" spans="1:66" x14ac:dyDescent="0.25">
      <c r="A1101" t="s">
        <v>27</v>
      </c>
      <c r="B1101" t="s">
        <v>194</v>
      </c>
      <c r="C1101" t="s">
        <v>328</v>
      </c>
      <c r="D1101" s="25" t="s">
        <v>534</v>
      </c>
      <c r="E1101" s="10">
        <f>VLOOKUP(A1101,home!$A$2:$E$405,3,FALSE)</f>
        <v>1.3026</v>
      </c>
      <c r="F1101" s="10">
        <f>VLOOKUP(B1101,home!$B$2:$E$405,3,FALSE)</f>
        <v>0.80810000000000004</v>
      </c>
      <c r="G1101" s="10">
        <f>VLOOKUP(C1101,away!$B$2:$E$405,4,FALSE)</f>
        <v>0.92930000000000001</v>
      </c>
      <c r="H1101" s="10">
        <f>VLOOKUP(A1101,away!$A$2:$E$405,3,FALSE)</f>
        <v>1.1000000000000001</v>
      </c>
      <c r="I1101" s="10">
        <f>VLOOKUP(C1101,away!$B$2:$E$405,3,FALSE)</f>
        <v>0.90910000000000002</v>
      </c>
      <c r="J1101" s="10">
        <f>VLOOKUP(B1101,home!$B$2:$E$405,4,FALSE)</f>
        <v>1.0526</v>
      </c>
      <c r="K1101" s="12">
        <f t="shared" si="1344"/>
        <v>0.97821004405799994</v>
      </c>
      <c r="L1101" s="12">
        <f t="shared" si="1345"/>
        <v>1.052610526</v>
      </c>
      <c r="M1101" s="13">
        <f t="shared" si="1346"/>
        <v>0.13122779535661108</v>
      </c>
      <c r="N1101" s="13">
        <f t="shared" si="1347"/>
        <v>0.1283683474774247</v>
      </c>
      <c r="O1101" s="13">
        <f t="shared" si="1348"/>
        <v>0.13813175869614275</v>
      </c>
      <c r="P1101" s="13">
        <f t="shared" si="1349"/>
        <v>0.13512187375996279</v>
      </c>
      <c r="Q1101" s="13">
        <f t="shared" si="1350"/>
        <v>6.2785603420772121E-2</v>
      </c>
      <c r="R1101" s="13">
        <f t="shared" si="1351"/>
        <v>7.2699471589225947E-2</v>
      </c>
      <c r="S1101" s="13">
        <f t="shared" si="1352"/>
        <v>3.4782876445473093E-2</v>
      </c>
      <c r="T1101" s="13">
        <f t="shared" si="1353"/>
        <v>6.6088787041966343E-2</v>
      </c>
      <c r="U1101" s="13">
        <f t="shared" si="1354"/>
        <v>7.1115353306290027E-2</v>
      </c>
      <c r="V1101" s="13">
        <f t="shared" si="1355"/>
        <v>3.9794477883977452E-3</v>
      </c>
      <c r="W1101" s="13">
        <f t="shared" si="1356"/>
        <v>2.0472502629480541E-2</v>
      </c>
      <c r="X1101" s="13">
        <f t="shared" si="1357"/>
        <v>2.1549571761353897E-2</v>
      </c>
      <c r="Y1101" s="13">
        <f t="shared" si="1358"/>
        <v>1.1341653033396737E-2</v>
      </c>
      <c r="Z1101" s="13">
        <f t="shared" si="1359"/>
        <v>2.5508076343152393E-2</v>
      </c>
      <c r="AA1101" s="13">
        <f t="shared" si="1360"/>
        <v>2.495225648346993E-2</v>
      </c>
      <c r="AB1101" s="13">
        <f t="shared" si="1361"/>
        <v>1.2204273957020815E-2</v>
      </c>
      <c r="AC1101" s="13">
        <f t="shared" si="1362"/>
        <v>2.5609591714021834E-4</v>
      </c>
      <c r="AD1101" s="13">
        <f t="shared" si="1363"/>
        <v>5.006601924790419E-3</v>
      </c>
      <c r="AE1101" s="13">
        <f t="shared" si="1364"/>
        <v>5.2700018855262555E-3</v>
      </c>
      <c r="AF1101" s="13">
        <f t="shared" si="1365"/>
        <v>2.773629728372392E-3</v>
      </c>
      <c r="AG1101" s="13">
        <f t="shared" si="1366"/>
        <v>9.731839491037669E-4</v>
      </c>
      <c r="AH1101" s="13">
        <f t="shared" si="1367"/>
        <v>6.7125174142034496E-3</v>
      </c>
      <c r="AI1101" s="13">
        <f t="shared" si="1368"/>
        <v>6.5662519554880484E-3</v>
      </c>
      <c r="AJ1101" s="13">
        <f t="shared" si="1369"/>
        <v>3.2115868073369458E-3</v>
      </c>
      <c r="AK1101" s="13">
        <f t="shared" si="1370"/>
        <v>1.0472021574337218E-3</v>
      </c>
      <c r="AL1101" s="13">
        <f t="shared" si="1371"/>
        <v>1.0547814231649876E-5</v>
      </c>
      <c r="AM1101" s="13">
        <f t="shared" si="1372"/>
        <v>9.7950165788602086E-4</v>
      </c>
      <c r="AN1101" s="13">
        <f t="shared" si="1373"/>
        <v>1.0310337553252765E-3</v>
      </c>
      <c r="AO1101" s="13">
        <f t="shared" si="1374"/>
        <v>5.4263849175834739E-4</v>
      </c>
      <c r="AP1101" s="13">
        <f t="shared" si="1375"/>
        <v>1.9039566274586692E-4</v>
      </c>
      <c r="AQ1101" s="13">
        <f t="shared" si="1376"/>
        <v>5.0103119677761399E-5</v>
      </c>
      <c r="AR1101" s="13">
        <f t="shared" si="1377"/>
        <v>1.413133297229771E-3</v>
      </c>
      <c r="AS1101" s="13">
        <f t="shared" si="1378"/>
        <v>1.3823411849429609E-3</v>
      </c>
      <c r="AT1101" s="13">
        <f t="shared" si="1379"/>
        <v>6.7611001571312075E-4</v>
      </c>
      <c r="AU1101" s="13">
        <f t="shared" si="1380"/>
        <v>2.20459202752929E-4</v>
      </c>
      <c r="AV1101" s="13">
        <f t="shared" si="1381"/>
        <v>5.3913851609483538E-5</v>
      </c>
      <c r="AW1101" s="13">
        <f t="shared" si="1382"/>
        <v>3.0168922402356545E-7</v>
      </c>
      <c r="AX1101" s="13">
        <f t="shared" si="1383"/>
        <v>1.5969305998592804E-4</v>
      </c>
      <c r="AY1101" s="13">
        <f t="shared" si="1384"/>
        <v>1.6809459587033726E-4</v>
      </c>
      <c r="AZ1101" s="13">
        <f t="shared" si="1385"/>
        <v>8.8469070488416573E-5</v>
      </c>
      <c r="BA1101" s="13">
        <f t="shared" si="1386"/>
        <v>3.1041158273847753E-5</v>
      </c>
      <c r="BB1101" s="13">
        <f t="shared" si="1387"/>
        <v>8.1685624845710331E-6</v>
      </c>
      <c r="BC1101" s="13">
        <f t="shared" si="1388"/>
        <v>1.7196629707096367E-6</v>
      </c>
      <c r="BD1101" s="13">
        <f t="shared" si="1389"/>
        <v>2.479131638841905E-4</v>
      </c>
      <c r="BE1101" s="13">
        <f t="shared" si="1390"/>
        <v>2.4251114696571214E-4</v>
      </c>
      <c r="BF1101" s="13">
        <f t="shared" si="1391"/>
        <v>1.1861341987894266E-4</v>
      </c>
      <c r="BG1101" s="13">
        <f t="shared" si="1392"/>
        <v>3.8676279561883524E-5</v>
      </c>
      <c r="BH1101" s="13">
        <f t="shared" si="1393"/>
        <v>9.4583812835573984E-6</v>
      </c>
      <c r="BI1101" s="13">
        <f t="shared" si="1394"/>
        <v>1.8504567144212098E-6</v>
      </c>
      <c r="BJ1101" s="14">
        <f t="shared" si="1395"/>
        <v>0.32788074164965425</v>
      </c>
      <c r="BK1101" s="14">
        <f t="shared" si="1396"/>
        <v>0.30554673167768692</v>
      </c>
      <c r="BL1101" s="14">
        <f t="shared" si="1397"/>
        <v>0.3410456527671486</v>
      </c>
      <c r="BM1101" s="14">
        <f t="shared" si="1398"/>
        <v>0.33147855923085645</v>
      </c>
      <c r="BN1101" s="14">
        <f t="shared" si="1399"/>
        <v>0.66833485030013939</v>
      </c>
    </row>
    <row r="1102" spans="1:66" x14ac:dyDescent="0.25">
      <c r="A1102" t="s">
        <v>27</v>
      </c>
      <c r="B1102" t="s">
        <v>30</v>
      </c>
      <c r="C1102" t="s">
        <v>190</v>
      </c>
      <c r="D1102" s="25" t="s">
        <v>534</v>
      </c>
      <c r="E1102" s="10">
        <f>VLOOKUP(A1102,home!$A$2:$E$405,3,FALSE)</f>
        <v>1.3026</v>
      </c>
      <c r="F1102" s="10">
        <f>VLOOKUP(B1102,home!$B$2:$E$405,3,FALSE)</f>
        <v>0.88890000000000002</v>
      </c>
      <c r="G1102" s="10">
        <f>VLOOKUP(C1102,away!$B$2:$E$405,4,FALSE)</f>
        <v>1.6162000000000001</v>
      </c>
      <c r="H1102" s="10">
        <f>VLOOKUP(A1102,away!$A$2:$E$405,3,FALSE)</f>
        <v>1.1000000000000001</v>
      </c>
      <c r="I1102" s="10">
        <f>VLOOKUP(C1102,away!$B$2:$E$405,3,FALSE)</f>
        <v>1.3396999999999999</v>
      </c>
      <c r="J1102" s="10">
        <f>VLOOKUP(B1102,home!$B$2:$E$405,4,FALSE)</f>
        <v>1.1483000000000001</v>
      </c>
      <c r="K1102" s="12">
        <f t="shared" si="1344"/>
        <v>1.871367498468</v>
      </c>
      <c r="L1102" s="12">
        <f t="shared" si="1345"/>
        <v>1.6922152610000001</v>
      </c>
      <c r="M1102" s="13">
        <f t="shared" si="1346"/>
        <v>2.8337117550626713E-2</v>
      </c>
      <c r="N1102" s="13">
        <f t="shared" si="1347"/>
        <v>5.3029160784509956E-2</v>
      </c>
      <c r="O1102" s="13">
        <f t="shared" si="1348"/>
        <v>4.7952502771921458E-2</v>
      </c>
      <c r="P1102" s="13">
        <f t="shared" si="1349"/>
        <v>8.9736755157570472E-2</v>
      </c>
      <c r="Q1102" s="13">
        <f t="shared" si="1350"/>
        <v>4.9618523981582896E-2</v>
      </c>
      <c r="R1102" s="13">
        <f t="shared" si="1351"/>
        <v>4.057297849689516E-2</v>
      </c>
      <c r="S1102" s="13">
        <f t="shared" si="1352"/>
        <v>7.1043616308388985E-2</v>
      </c>
      <c r="T1102" s="13">
        <f t="shared" si="1353"/>
        <v>8.3965223509929049E-2</v>
      </c>
      <c r="U1102" s="13">
        <f t="shared" si="1354"/>
        <v>7.5926953275130618E-2</v>
      </c>
      <c r="V1102" s="13">
        <f t="shared" si="1355"/>
        <v>2.4997538184814382E-2</v>
      </c>
      <c r="W1102" s="13">
        <f t="shared" si="1356"/>
        <v>3.0951497700363085E-2</v>
      </c>
      <c r="X1102" s="13">
        <f t="shared" si="1357"/>
        <v>5.2376596759360815E-2</v>
      </c>
      <c r="Y1102" s="13">
        <f t="shared" si="1358"/>
        <v>4.4316238177716766E-2</v>
      </c>
      <c r="Z1102" s="13">
        <f t="shared" si="1359"/>
        <v>2.2886071132223608E-2</v>
      </c>
      <c r="AA1102" s="13">
        <f t="shared" si="1360"/>
        <v>4.2828249684469993E-2</v>
      </c>
      <c r="AB1102" s="13">
        <f t="shared" si="1361"/>
        <v>4.0073697237894772E-2</v>
      </c>
      <c r="AC1102" s="13">
        <f t="shared" si="1362"/>
        <v>4.9475700016617819E-3</v>
      </c>
      <c r="AD1102" s="13">
        <f t="shared" si="1363"/>
        <v>1.4480406706341632E-2</v>
      </c>
      <c r="AE1102" s="13">
        <f t="shared" si="1364"/>
        <v>2.4503965213958052E-2</v>
      </c>
      <c r="AF1102" s="13">
        <f t="shared" si="1365"/>
        <v>2.0732991945036479E-2</v>
      </c>
      <c r="AG1102" s="13">
        <f t="shared" si="1366"/>
        <v>1.1694895125193601E-2</v>
      </c>
      <c r="AH1102" s="13">
        <f t="shared" si="1367"/>
        <v>9.6820397085700897E-3</v>
      </c>
      <c r="AI1102" s="13">
        <f t="shared" si="1368"/>
        <v>1.8118654429494646E-2</v>
      </c>
      <c r="AJ1102" s="13">
        <f t="shared" si="1369"/>
        <v>1.6953330507664777E-2</v>
      </c>
      <c r="AK1102" s="13">
        <f t="shared" si="1370"/>
        <v>1.0575303900943288E-2</v>
      </c>
      <c r="AL1102" s="13">
        <f t="shared" si="1371"/>
        <v>6.2671000615479883E-4</v>
      </c>
      <c r="AM1102" s="13">
        <f t="shared" si="1372"/>
        <v>5.419632494969154E-3</v>
      </c>
      <c r="AN1102" s="13">
        <f t="shared" si="1373"/>
        <v>9.1711848169983082E-3</v>
      </c>
      <c r="AO1102" s="13">
        <f t="shared" si="1374"/>
        <v>7.7598094543880163E-3</v>
      </c>
      <c r="AP1102" s="13">
        <f t="shared" si="1375"/>
        <v>4.3770893270558284E-3</v>
      </c>
      <c r="AQ1102" s="13">
        <f t="shared" si="1376"/>
        <v>1.8517443395010241E-3</v>
      </c>
      <c r="AR1102" s="13">
        <f t="shared" si="1377"/>
        <v>3.2768190704900559E-3</v>
      </c>
      <c r="AS1102" s="13">
        <f t="shared" si="1378"/>
        <v>6.1321327068752105E-3</v>
      </c>
      <c r="AT1102" s="13">
        <f t="shared" si="1379"/>
        <v>5.7377369219694359E-3</v>
      </c>
      <c r="AU1102" s="13">
        <f t="shared" si="1380"/>
        <v>3.579138130177809E-3</v>
      </c>
      <c r="AV1102" s="13">
        <f t="shared" si="1381"/>
        <v>1.6744706923355706E-3</v>
      </c>
      <c r="AW1102" s="13">
        <f t="shared" si="1382"/>
        <v>5.5128835368034151E-5</v>
      </c>
      <c r="AX1102" s="13">
        <f t="shared" si="1383"/>
        <v>1.6903540174543841E-3</v>
      </c>
      <c r="AY1102" s="13">
        <f t="shared" si="1384"/>
        <v>2.8604428648289692E-3</v>
      </c>
      <c r="AZ1102" s="13">
        <f t="shared" si="1385"/>
        <v>2.4202425345410715E-3</v>
      </c>
      <c r="BA1102" s="13">
        <f t="shared" si="1386"/>
        <v>1.3651904507572402E-3</v>
      </c>
      <c r="BB1102" s="13">
        <f t="shared" si="1387"/>
        <v>5.7754902873571802E-4</v>
      </c>
      <c r="BC1102" s="13">
        <f t="shared" si="1388"/>
        <v>1.9546745608046168E-4</v>
      </c>
      <c r="BD1102" s="13">
        <f t="shared" si="1389"/>
        <v>9.2418053976985233E-4</v>
      </c>
      <c r="BE1102" s="13">
        <f t="shared" si="1390"/>
        <v>1.729481424841914E-3</v>
      </c>
      <c r="BF1102" s="13">
        <f t="shared" si="1391"/>
        <v>1.6182476638266431E-3</v>
      </c>
      <c r="BG1102" s="13">
        <f t="shared" si="1392"/>
        <v>1.0094453608523169E-3</v>
      </c>
      <c r="BH1102" s="13">
        <f t="shared" si="1393"/>
        <v>4.7226080994458195E-4</v>
      </c>
      <c r="BI1102" s="13">
        <f t="shared" si="1394"/>
        <v>1.7675470610609265E-4</v>
      </c>
      <c r="BJ1102" s="14">
        <f t="shared" si="1395"/>
        <v>0.42335820668930241</v>
      </c>
      <c r="BK1102" s="14">
        <f t="shared" si="1396"/>
        <v>0.22254975007404612</v>
      </c>
      <c r="BL1102" s="14">
        <f t="shared" si="1397"/>
        <v>0.3290143780401743</v>
      </c>
      <c r="BM1102" s="14">
        <f t="shared" si="1398"/>
        <v>0.68575605316317911</v>
      </c>
      <c r="BN1102" s="14">
        <f t="shared" si="1399"/>
        <v>0.30924703874310666</v>
      </c>
    </row>
    <row r="1103" spans="1:66" x14ac:dyDescent="0.25">
      <c r="A1103" t="s">
        <v>27</v>
      </c>
      <c r="B1103" t="s">
        <v>186</v>
      </c>
      <c r="C1103" t="s">
        <v>192</v>
      </c>
      <c r="D1103" s="25" t="s">
        <v>534</v>
      </c>
      <c r="E1103" s="10">
        <f>VLOOKUP(A1103,home!$A$2:$E$405,3,FALSE)</f>
        <v>1.3026</v>
      </c>
      <c r="F1103" s="10">
        <f>VLOOKUP(B1103,home!$B$2:$E$405,3,FALSE)</f>
        <v>1.0101</v>
      </c>
      <c r="G1103" s="10">
        <f>VLOOKUP(C1103,away!$B$2:$E$405,4,FALSE)</f>
        <v>0.80810000000000004</v>
      </c>
      <c r="H1103" s="10">
        <f>VLOOKUP(A1103,away!$A$2:$E$405,3,FALSE)</f>
        <v>1.1000000000000001</v>
      </c>
      <c r="I1103" s="10">
        <f>VLOOKUP(C1103,away!$B$2:$E$405,3,FALSE)</f>
        <v>0.622</v>
      </c>
      <c r="J1103" s="10">
        <f>VLOOKUP(B1103,home!$B$2:$E$405,4,FALSE)</f>
        <v>0.66990000000000005</v>
      </c>
      <c r="K1103" s="12">
        <f t="shared" si="1344"/>
        <v>1.063262633706</v>
      </c>
      <c r="L1103" s="12">
        <f t="shared" si="1345"/>
        <v>0.45834558000000003</v>
      </c>
      <c r="M1103" s="13">
        <f t="shared" si="1346"/>
        <v>0.21836043417928463</v>
      </c>
      <c r="N1103" s="13">
        <f t="shared" si="1347"/>
        <v>0.23217449034265183</v>
      </c>
      <c r="O1103" s="13">
        <f t="shared" si="1348"/>
        <v>0.10008453985295605</v>
      </c>
      <c r="P1103" s="13">
        <f t="shared" si="1349"/>
        <v>0.10641615143730718</v>
      </c>
      <c r="Q1103" s="13">
        <f t="shared" si="1350"/>
        <v>0.12343123004053812</v>
      </c>
      <c r="R1103" s="13">
        <f t="shared" si="1351"/>
        <v>2.2936653233968127E-2</v>
      </c>
      <c r="S1103" s="13">
        <f t="shared" si="1352"/>
        <v>1.2965257796462803E-2</v>
      </c>
      <c r="T1103" s="13">
        <f t="shared" si="1353"/>
        <v>5.6574158723043881E-2</v>
      </c>
      <c r="U1103" s="13">
        <f t="shared" si="1354"/>
        <v>2.4387686325950196E-2</v>
      </c>
      <c r="V1103" s="13">
        <f t="shared" si="1355"/>
        <v>7.0205679394143424E-4</v>
      </c>
      <c r="W1103" s="13">
        <f t="shared" si="1356"/>
        <v>4.3746604911491252E-2</v>
      </c>
      <c r="X1103" s="13">
        <f t="shared" si="1357"/>
        <v>2.0051063001188311E-2</v>
      </c>
      <c r="Y1103" s="13">
        <f t="shared" si="1358"/>
        <v>4.5951580504480982E-3</v>
      </c>
      <c r="Z1103" s="13">
        <f t="shared" si="1359"/>
        <v>3.5043045432606658E-3</v>
      </c>
      <c r="AA1103" s="13">
        <f t="shared" si="1360"/>
        <v>3.725996077975237E-3</v>
      </c>
      <c r="AB1103" s="13">
        <f t="shared" si="1361"/>
        <v>1.9808562015230882E-3</v>
      </c>
      <c r="AC1103" s="13">
        <f t="shared" si="1362"/>
        <v>2.1383848218217407E-5</v>
      </c>
      <c r="AD1103" s="13">
        <f t="shared" si="1363"/>
        <v>1.1628532588472001E-2</v>
      </c>
      <c r="AE1103" s="13">
        <f t="shared" si="1364"/>
        <v>5.3298865138121012E-3</v>
      </c>
      <c r="AF1103" s="13">
        <f t="shared" si="1365"/>
        <v>1.221464962753693E-3</v>
      </c>
      <c r="AG1103" s="13">
        <f t="shared" si="1366"/>
        <v>1.8661768893433989E-4</v>
      </c>
      <c r="AH1103" s="13">
        <f t="shared" si="1367"/>
        <v>4.0154562459436126E-4</v>
      </c>
      <c r="AI1103" s="13">
        <f t="shared" si="1368"/>
        <v>4.2694845835932138E-4</v>
      </c>
      <c r="AJ1103" s="13">
        <f t="shared" si="1369"/>
        <v>2.2697917114592424E-4</v>
      </c>
      <c r="AK1103" s="13">
        <f t="shared" si="1370"/>
        <v>8.0446157103006801E-5</v>
      </c>
      <c r="AL1103" s="13">
        <f t="shared" si="1371"/>
        <v>4.1684966213867266E-7</v>
      </c>
      <c r="AM1103" s="13">
        <f t="shared" si="1372"/>
        <v>2.4728368372309594E-3</v>
      </c>
      <c r="AN1103" s="13">
        <f t="shared" si="1373"/>
        <v>1.1334138344059898E-3</v>
      </c>
      <c r="AO1103" s="13">
        <f t="shared" si="1374"/>
        <v>2.5974761065541871E-4</v>
      </c>
      <c r="AP1103" s="13">
        <f t="shared" si="1375"/>
        <v>3.9684723086490683E-5</v>
      </c>
      <c r="AQ1103" s="13">
        <f t="shared" si="1376"/>
        <v>4.547329355054241E-6</v>
      </c>
      <c r="AR1103" s="13">
        <f t="shared" si="1377"/>
        <v>3.6809332440232982E-5</v>
      </c>
      <c r="AS1103" s="13">
        <f t="shared" si="1378"/>
        <v>3.9137987755361825E-5</v>
      </c>
      <c r="AT1103" s="13">
        <f t="shared" si="1379"/>
        <v>2.0806979969359594E-5</v>
      </c>
      <c r="AU1103" s="13">
        <f t="shared" si="1380"/>
        <v>7.374428107229759E-6</v>
      </c>
      <c r="AV1103" s="13">
        <f t="shared" si="1381"/>
        <v>1.9602384628421658E-6</v>
      </c>
      <c r="AW1103" s="13">
        <f t="shared" si="1382"/>
        <v>5.6430065246463493E-9</v>
      </c>
      <c r="AX1103" s="13">
        <f t="shared" si="1383"/>
        <v>4.382125013799007E-4</v>
      </c>
      <c r="AY1103" s="13">
        <f t="shared" si="1384"/>
        <v>2.0085276310822142E-4</v>
      </c>
      <c r="AZ1103" s="13">
        <f t="shared" si="1385"/>
        <v>4.6029988100720178E-5</v>
      </c>
      <c r="BA1103" s="13">
        <f t="shared" si="1386"/>
        <v>7.032547197805896E-6</v>
      </c>
      <c r="BB1103" s="13">
        <f t="shared" si="1387"/>
        <v>8.0583423106392966E-7</v>
      </c>
      <c r="BC1103" s="13">
        <f t="shared" si="1388"/>
        <v>7.3870111604170209E-8</v>
      </c>
      <c r="BD1103" s="13">
        <f t="shared" si="1389"/>
        <v>2.8118991377885642E-6</v>
      </c>
      <c r="BE1103" s="13">
        <f t="shared" si="1390"/>
        <v>2.9897872829606992E-6</v>
      </c>
      <c r="BF1103" s="13">
        <f t="shared" si="1391"/>
        <v>1.5894645503507495E-6</v>
      </c>
      <c r="BG1103" s="13">
        <f t="shared" si="1392"/>
        <v>5.6333942132942046E-7</v>
      </c>
      <c r="BH1103" s="13">
        <f t="shared" si="1393"/>
        <v>1.4974443919828334E-7</v>
      </c>
      <c r="BI1103" s="13">
        <f t="shared" si="1394"/>
        <v>3.1843533360958965E-8</v>
      </c>
      <c r="BJ1103" s="14">
        <f t="shared" si="1395"/>
        <v>0.50354244466219678</v>
      </c>
      <c r="BK1103" s="14">
        <f t="shared" si="1396"/>
        <v>0.33866655366798459</v>
      </c>
      <c r="BL1103" s="14">
        <f t="shared" si="1397"/>
        <v>0.15436587614867536</v>
      </c>
      <c r="BM1103" s="14">
        <f t="shared" si="1398"/>
        <v>0.19647483281530989</v>
      </c>
      <c r="BN1103" s="14">
        <f t="shared" si="1399"/>
        <v>0.80340349908670594</v>
      </c>
    </row>
    <row r="1104" spans="1:66" x14ac:dyDescent="0.25">
      <c r="A1104" t="s">
        <v>196</v>
      </c>
      <c r="B1104" t="s">
        <v>305</v>
      </c>
      <c r="C1104" t="s">
        <v>204</v>
      </c>
      <c r="D1104" s="25" t="s">
        <v>534</v>
      </c>
      <c r="E1104" s="10">
        <f>VLOOKUP(A1104,home!$A$2:$E$405,3,FALSE)</f>
        <v>1.6077999999999999</v>
      </c>
      <c r="F1104" s="10">
        <f>VLOOKUP(B1104,home!$B$2:$E$405,3,FALSE)</f>
        <v>0.80489999999999995</v>
      </c>
      <c r="G1104" s="10">
        <f>VLOOKUP(C1104,away!$B$2:$E$405,4,FALSE)</f>
        <v>0.91469999999999996</v>
      </c>
      <c r="H1104" s="10">
        <f>VLOOKUP(A1104,away!$A$2:$E$405,3,FALSE)</f>
        <v>1.3987000000000001</v>
      </c>
      <c r="I1104" s="10">
        <f>VLOOKUP(C1104,away!$B$2:$E$405,3,FALSE)</f>
        <v>0.96730000000000005</v>
      </c>
      <c r="J1104" s="10">
        <f>VLOOKUP(B1104,home!$B$2:$E$405,4,FALSE)</f>
        <v>0.75700000000000001</v>
      </c>
      <c r="K1104" s="12">
        <f t="shared" si="1344"/>
        <v>1.1837299358339999</v>
      </c>
      <c r="L1104" s="12">
        <f t="shared" si="1345"/>
        <v>1.0241926200700002</v>
      </c>
      <c r="M1104" s="13">
        <f t="shared" si="1346"/>
        <v>0.10992878236570956</v>
      </c>
      <c r="N1104" s="13">
        <f t="shared" si="1347"/>
        <v>0.1301259904960711</v>
      </c>
      <c r="O1104" s="13">
        <f t="shared" si="1348"/>
        <v>0.11258824763224093</v>
      </c>
      <c r="P1104" s="13">
        <f t="shared" si="1349"/>
        <v>0.13327407914537504</v>
      </c>
      <c r="Q1104" s="13">
        <f t="shared" si="1350"/>
        <v>7.7017015190124993E-2</v>
      </c>
      <c r="R1104" s="13">
        <f t="shared" si="1351"/>
        <v>5.7656026165777412E-2</v>
      </c>
      <c r="S1104" s="13">
        <f t="shared" si="1352"/>
        <v>4.0394289352167524E-2</v>
      </c>
      <c r="T1104" s="13">
        <f t="shared" si="1353"/>
        <v>7.8880258577545131E-2</v>
      </c>
      <c r="U1104" s="13">
        <f t="shared" si="1354"/>
        <v>6.82491641536591E-2</v>
      </c>
      <c r="V1104" s="13">
        <f t="shared" si="1355"/>
        <v>5.4414135732918428E-3</v>
      </c>
      <c r="W1104" s="13">
        <f t="shared" si="1356"/>
        <v>3.0389115483044273E-2</v>
      </c>
      <c r="X1104" s="13">
        <f t="shared" si="1357"/>
        <v>3.1124307808188929E-2</v>
      </c>
      <c r="Y1104" s="13">
        <f t="shared" si="1358"/>
        <v>1.5938643180967091E-2</v>
      </c>
      <c r="Z1104" s="13">
        <f t="shared" si="1359"/>
        <v>1.9683625500517353E-2</v>
      </c>
      <c r="AA1104" s="13">
        <f t="shared" si="1360"/>
        <v>2.3300096750707888E-2</v>
      </c>
      <c r="AB1104" s="13">
        <f t="shared" si="1361"/>
        <v>1.3790511015820723E-2</v>
      </c>
      <c r="AC1104" s="13">
        <f t="shared" si="1362"/>
        <v>4.123120485503466E-4</v>
      </c>
      <c r="AD1104" s="13">
        <f t="shared" si="1363"/>
        <v>8.993126430199002E-3</v>
      </c>
      <c r="AE1104" s="13">
        <f t="shared" si="1364"/>
        <v>9.2106937211662854E-3</v>
      </c>
      <c r="AF1104" s="13">
        <f t="shared" si="1365"/>
        <v>4.7167622674717984E-3</v>
      </c>
      <c r="AG1104" s="13">
        <f t="shared" si="1366"/>
        <v>1.6102910349897522E-3</v>
      </c>
      <c r="AH1104" s="13">
        <f t="shared" si="1367"/>
        <v>5.0399559934628836E-3</v>
      </c>
      <c r="AI1104" s="13">
        <f t="shared" si="1368"/>
        <v>5.9659467847480024E-3</v>
      </c>
      <c r="AJ1104" s="13">
        <f t="shared" si="1369"/>
        <v>3.5310349023494063E-3</v>
      </c>
      <c r="AK1104" s="13">
        <f t="shared" si="1370"/>
        <v>1.3932639061285585E-3</v>
      </c>
      <c r="AL1104" s="13">
        <f t="shared" si="1371"/>
        <v>1.9994948514314281E-5</v>
      </c>
      <c r="AM1104" s="13">
        <f t="shared" si="1372"/>
        <v>2.1290865944333E-3</v>
      </c>
      <c r="AN1104" s="13">
        <f t="shared" si="1373"/>
        <v>2.1805947775085555E-3</v>
      </c>
      <c r="AO1104" s="13">
        <f t="shared" si="1374"/>
        <v>1.1166745392437233E-3</v>
      </c>
      <c r="AP1104" s="13">
        <f t="shared" si="1375"/>
        <v>3.8122994070449641E-4</v>
      </c>
      <c r="AQ1104" s="13">
        <f t="shared" si="1376"/>
        <v>9.7613222954817235E-5</v>
      </c>
      <c r="AR1104" s="13">
        <f t="shared" si="1377"/>
        <v>1.0323771467964508E-3</v>
      </c>
      <c r="AS1104" s="13">
        <f t="shared" si="1378"/>
        <v>1.2220557337338505E-3</v>
      </c>
      <c r="AT1104" s="13">
        <f t="shared" si="1379"/>
        <v>7.2329197763917148E-4</v>
      </c>
      <c r="AU1104" s="13">
        <f t="shared" si="1380"/>
        <v>2.8539412209335437E-4</v>
      </c>
      <c r="AV1104" s="13">
        <f t="shared" si="1381"/>
        <v>8.4457391458241766E-5</v>
      </c>
      <c r="AW1104" s="13">
        <f t="shared" si="1382"/>
        <v>6.7336736199583097E-7</v>
      </c>
      <c r="AX1104" s="13">
        <f t="shared" si="1383"/>
        <v>4.200439229689267E-4</v>
      </c>
      <c r="AY1104" s="13">
        <f t="shared" si="1384"/>
        <v>4.3020588601002643E-4</v>
      </c>
      <c r="AZ1104" s="13">
        <f t="shared" si="1385"/>
        <v>2.2030684678107237E-4</v>
      </c>
      <c r="BA1104" s="13">
        <f t="shared" si="1386"/>
        <v>7.521221554135554E-5</v>
      </c>
      <c r="BB1104" s="13">
        <f t="shared" si="1387"/>
        <v>1.9257949024142629E-5</v>
      </c>
      <c r="BC1104" s="13">
        <f t="shared" si="1388"/>
        <v>3.9447698536422303E-6</v>
      </c>
      <c r="BD1104" s="13">
        <f t="shared" si="1389"/>
        <v>1.7622550914630795E-4</v>
      </c>
      <c r="BE1104" s="13">
        <f t="shared" si="1390"/>
        <v>2.0860341063407307E-4</v>
      </c>
      <c r="BF1104" s="13">
        <f t="shared" si="1391"/>
        <v>1.2346505094231247E-4</v>
      </c>
      <c r="BG1104" s="13">
        <f t="shared" si="1392"/>
        <v>4.8716425609895003E-5</v>
      </c>
      <c r="BH1104" s="13">
        <f t="shared" si="1393"/>
        <v>1.4416772840315709E-5</v>
      </c>
      <c r="BI1104" s="13">
        <f t="shared" si="1394"/>
        <v>3.4131131178400488E-6</v>
      </c>
      <c r="BJ1104" s="14">
        <f t="shared" si="1395"/>
        <v>0.39508037485479247</v>
      </c>
      <c r="BK1104" s="14">
        <f t="shared" si="1396"/>
        <v>0.28990107731961867</v>
      </c>
      <c r="BL1104" s="14">
        <f t="shared" si="1397"/>
        <v>0.29543666395890661</v>
      </c>
      <c r="BM1104" s="14">
        <f t="shared" si="1398"/>
        <v>0.37908206811988793</v>
      </c>
      <c r="BN1104" s="14">
        <f t="shared" si="1399"/>
        <v>0.62059014099529908</v>
      </c>
    </row>
    <row r="1105" spans="1:66" x14ac:dyDescent="0.25">
      <c r="A1105" t="s">
        <v>196</v>
      </c>
      <c r="B1105" t="s">
        <v>301</v>
      </c>
      <c r="C1105" t="s">
        <v>302</v>
      </c>
      <c r="D1105" s="25" t="s">
        <v>534</v>
      </c>
      <c r="E1105" s="10">
        <f>VLOOKUP(A1105,home!$A$2:$E$405,3,FALSE)</f>
        <v>1.6077999999999999</v>
      </c>
      <c r="F1105" s="10">
        <f>VLOOKUP(B1105,home!$B$2:$E$405,3,FALSE)</f>
        <v>0.80489999999999995</v>
      </c>
      <c r="G1105" s="10">
        <f>VLOOKUP(C1105,away!$B$2:$E$405,4,FALSE)</f>
        <v>0.87809999999999999</v>
      </c>
      <c r="H1105" s="10">
        <f>VLOOKUP(A1105,away!$A$2:$E$405,3,FALSE)</f>
        <v>1.3987000000000001</v>
      </c>
      <c r="I1105" s="10">
        <f>VLOOKUP(C1105,away!$B$2:$E$405,3,FALSE)</f>
        <v>0.96730000000000005</v>
      </c>
      <c r="J1105" s="10">
        <f>VLOOKUP(B1105,home!$B$2:$E$405,4,FALSE)</f>
        <v>1.3877999999999999</v>
      </c>
      <c r="K1105" s="12">
        <f t="shared" si="1344"/>
        <v>1.1363652089819998</v>
      </c>
      <c r="L1105" s="12">
        <f t="shared" si="1345"/>
        <v>1.8776413713780002</v>
      </c>
      <c r="M1105" s="13">
        <f t="shared" si="1346"/>
        <v>4.9094582792506093E-2</v>
      </c>
      <c r="N1105" s="13">
        <f t="shared" si="1347"/>
        <v>5.578937583489027E-2</v>
      </c>
      <c r="O1105" s="13">
        <f t="shared" si="1348"/>
        <v>9.2182019761751915E-2</v>
      </c>
      <c r="P1105" s="13">
        <f t="shared" si="1349"/>
        <v>0.10475244015094604</v>
      </c>
      <c r="Q1105" s="13">
        <f t="shared" si="1350"/>
        <v>3.1698552864795206E-2</v>
      </c>
      <c r="R1105" s="13">
        <f t="shared" si="1351"/>
        <v>8.6542387000924911E-2</v>
      </c>
      <c r="S1105" s="13">
        <f t="shared" si="1352"/>
        <v>5.587721237979687E-2</v>
      </c>
      <c r="T1105" s="13">
        <f t="shared" si="1353"/>
        <v>5.9518514271752115E-2</v>
      </c>
      <c r="U1105" s="13">
        <f t="shared" si="1354"/>
        <v>9.8343757690107128E-2</v>
      </c>
      <c r="V1105" s="13">
        <f t="shared" si="1355"/>
        <v>1.3247160464287923E-2</v>
      </c>
      <c r="W1105" s="13">
        <f t="shared" si="1356"/>
        <v>1.2007044216876657E-2</v>
      </c>
      <c r="X1105" s="13">
        <f t="shared" si="1357"/>
        <v>2.2544922969572573E-2</v>
      </c>
      <c r="Y1105" s="13">
        <f t="shared" si="1358"/>
        <v>2.1165640041099817E-2</v>
      </c>
      <c r="Z1105" s="13">
        <f t="shared" si="1359"/>
        <v>5.4165188736914088E-2</v>
      </c>
      <c r="AA1105" s="13">
        <f t="shared" si="1360"/>
        <v>6.1551436018572825E-2</v>
      </c>
      <c r="AB1105" s="13">
        <f t="shared" si="1361"/>
        <v>3.4972455227193854E-2</v>
      </c>
      <c r="AC1105" s="13">
        <f t="shared" si="1362"/>
        <v>1.7665803241089936E-3</v>
      </c>
      <c r="AD1105" s="13">
        <f t="shared" si="1363"/>
        <v>3.411096827691789E-3</v>
      </c>
      <c r="AE1105" s="13">
        <f t="shared" si="1364"/>
        <v>6.4048165254503566E-3</v>
      </c>
      <c r="AF1105" s="13">
        <f t="shared" si="1365"/>
        <v>6.0129742421355442E-3</v>
      </c>
      <c r="AG1105" s="13">
        <f t="shared" si="1366"/>
        <v>3.7634030673546581E-3</v>
      </c>
      <c r="AH1105" s="13">
        <f t="shared" si="1367"/>
        <v>2.5425699815231899E-2</v>
      </c>
      <c r="AI1105" s="13">
        <f t="shared" si="1368"/>
        <v>2.8892880684049587E-2</v>
      </c>
      <c r="AJ1105" s="13">
        <f t="shared" si="1369"/>
        <v>1.6416432198310998E-2</v>
      </c>
      <c r="AK1105" s="13">
        <f t="shared" si="1370"/>
        <v>6.218354135257502E-3</v>
      </c>
      <c r="AL1105" s="13">
        <f t="shared" si="1371"/>
        <v>1.5077313149206622E-4</v>
      </c>
      <c r="AM1105" s="13">
        <f t="shared" si="1372"/>
        <v>7.7525035189156342E-4</v>
      </c>
      <c r="AN1105" s="13">
        <f t="shared" si="1373"/>
        <v>1.4556421338869524E-3</v>
      </c>
      <c r="AO1105" s="13">
        <f t="shared" si="1374"/>
        <v>1.3665869462535483E-3</v>
      </c>
      <c r="AP1105" s="13">
        <f t="shared" si="1375"/>
        <v>8.5532006262359524E-4</v>
      </c>
      <c r="AQ1105" s="13">
        <f t="shared" si="1376"/>
        <v>4.0149608383792114E-4</v>
      </c>
      <c r="AR1105" s="13">
        <f t="shared" si="1377"/>
        <v>9.5480691738634819E-3</v>
      </c>
      <c r="AS1105" s="13">
        <f t="shared" si="1378"/>
        <v>1.0850093622131964E-2</v>
      </c>
      <c r="AT1105" s="13">
        <f t="shared" si="1379"/>
        <v>6.1648344531941264E-3</v>
      </c>
      <c r="AU1105" s="13">
        <f t="shared" si="1380"/>
        <v>2.3351677972477921E-3</v>
      </c>
      <c r="AV1105" s="13">
        <f t="shared" si="1381"/>
        <v>6.6340086048188081E-4</v>
      </c>
      <c r="AW1105" s="13">
        <f t="shared" si="1382"/>
        <v>8.9361824861754225E-6</v>
      </c>
      <c r="AX1105" s="13">
        <f t="shared" si="1383"/>
        <v>1.4682792135677073E-4</v>
      </c>
      <c r="AY1105" s="13">
        <f t="shared" si="1384"/>
        <v>2.7569017961290819E-4</v>
      </c>
      <c r="AZ1105" s="13">
        <f t="shared" si="1385"/>
        <v>2.5882364346191411E-4</v>
      </c>
      <c r="BA1105" s="13">
        <f t="shared" si="1386"/>
        <v>1.6199266028495965E-4</v>
      </c>
      <c r="BB1105" s="13">
        <f t="shared" si="1387"/>
        <v>7.6041030202655548E-5</v>
      </c>
      <c r="BC1105" s="13">
        <f t="shared" si="1388"/>
        <v>2.8555556846142032E-5</v>
      </c>
      <c r="BD1105" s="13">
        <f t="shared" si="1389"/>
        <v>2.9879749496041713E-3</v>
      </c>
      <c r="BE1105" s="13">
        <f t="shared" si="1390"/>
        <v>3.3954307780399238E-3</v>
      </c>
      <c r="BF1105" s="13">
        <f t="shared" si="1391"/>
        <v>1.9292247028356263E-3</v>
      </c>
      <c r="BG1105" s="13">
        <f t="shared" si="1392"/>
        <v>7.3076794420368096E-4</v>
      </c>
      <c r="BH1105" s="13">
        <f t="shared" si="1393"/>
        <v>2.0760481690809058E-4</v>
      </c>
      <c r="BI1105" s="13">
        <f t="shared" si="1394"/>
        <v>4.7182978230286437E-5</v>
      </c>
      <c r="BJ1105" s="14">
        <f t="shared" si="1395"/>
        <v>0.22811856743187789</v>
      </c>
      <c r="BK1105" s="14">
        <f t="shared" si="1396"/>
        <v>0.22516443942275088</v>
      </c>
      <c r="BL1105" s="14">
        <f t="shared" si="1397"/>
        <v>0.48940517460814165</v>
      </c>
      <c r="BM1105" s="14">
        <f t="shared" si="1398"/>
        <v>0.57652725779674319</v>
      </c>
      <c r="BN1105" s="14">
        <f t="shared" si="1399"/>
        <v>0.42005935840581443</v>
      </c>
    </row>
    <row r="1106" spans="1:66" x14ac:dyDescent="0.25">
      <c r="A1106" t="s">
        <v>196</v>
      </c>
      <c r="B1106" t="s">
        <v>306</v>
      </c>
      <c r="C1106" t="s">
        <v>518</v>
      </c>
      <c r="D1106" s="25" t="s">
        <v>534</v>
      </c>
      <c r="E1106" s="10">
        <f>VLOOKUP(A1106,home!$A$2:$E$405,3,FALSE)</f>
        <v>1.6077999999999999</v>
      </c>
      <c r="F1106" s="10">
        <f>VLOOKUP(B1106,home!$B$2:$E$405,3,FALSE)</f>
        <v>1.4269000000000001</v>
      </c>
      <c r="G1106" s="10" t="e">
        <f>VLOOKUP(C1106,away!$B$2:$E$405,4,FALSE)</f>
        <v>#N/A</v>
      </c>
      <c r="H1106" s="10">
        <f>VLOOKUP(A1106,away!$A$2:$E$405,3,FALSE)</f>
        <v>1.3987000000000001</v>
      </c>
      <c r="I1106" s="10" t="e">
        <f>VLOOKUP(C1106,away!$B$2:$E$405,3,FALSE)</f>
        <v>#N/A</v>
      </c>
      <c r="J1106" s="10">
        <f>VLOOKUP(B1106,home!$B$2:$E$405,4,FALSE)</f>
        <v>0.75700000000000001</v>
      </c>
      <c r="K1106" s="12" t="e">
        <f t="shared" si="1344"/>
        <v>#N/A</v>
      </c>
      <c r="L1106" s="12" t="e">
        <f t="shared" si="1345"/>
        <v>#N/A</v>
      </c>
      <c r="M1106" s="13" t="e">
        <f t="shared" si="1346"/>
        <v>#N/A</v>
      </c>
      <c r="N1106" s="13" t="e">
        <f t="shared" si="1347"/>
        <v>#N/A</v>
      </c>
      <c r="O1106" s="13" t="e">
        <f t="shared" si="1348"/>
        <v>#N/A</v>
      </c>
      <c r="P1106" s="13" t="e">
        <f t="shared" si="1349"/>
        <v>#N/A</v>
      </c>
      <c r="Q1106" s="13" t="e">
        <f t="shared" si="1350"/>
        <v>#N/A</v>
      </c>
      <c r="R1106" s="13" t="e">
        <f t="shared" si="1351"/>
        <v>#N/A</v>
      </c>
      <c r="S1106" s="13" t="e">
        <f t="shared" si="1352"/>
        <v>#N/A</v>
      </c>
      <c r="T1106" s="13" t="e">
        <f t="shared" si="1353"/>
        <v>#N/A</v>
      </c>
      <c r="U1106" s="13" t="e">
        <f t="shared" si="1354"/>
        <v>#N/A</v>
      </c>
      <c r="V1106" s="13" t="e">
        <f t="shared" si="1355"/>
        <v>#N/A</v>
      </c>
      <c r="W1106" s="13" t="e">
        <f t="shared" si="1356"/>
        <v>#N/A</v>
      </c>
      <c r="X1106" s="13" t="e">
        <f t="shared" si="1357"/>
        <v>#N/A</v>
      </c>
      <c r="Y1106" s="13" t="e">
        <f t="shared" si="1358"/>
        <v>#N/A</v>
      </c>
      <c r="Z1106" s="13" t="e">
        <f t="shared" si="1359"/>
        <v>#N/A</v>
      </c>
      <c r="AA1106" s="13" t="e">
        <f t="shared" si="1360"/>
        <v>#N/A</v>
      </c>
      <c r="AB1106" s="13" t="e">
        <f t="shared" si="1361"/>
        <v>#N/A</v>
      </c>
      <c r="AC1106" s="13" t="e">
        <f t="shared" si="1362"/>
        <v>#N/A</v>
      </c>
      <c r="AD1106" s="13" t="e">
        <f t="shared" si="1363"/>
        <v>#N/A</v>
      </c>
      <c r="AE1106" s="13" t="e">
        <f t="shared" si="1364"/>
        <v>#N/A</v>
      </c>
      <c r="AF1106" s="13" t="e">
        <f t="shared" si="1365"/>
        <v>#N/A</v>
      </c>
      <c r="AG1106" s="13" t="e">
        <f t="shared" si="1366"/>
        <v>#N/A</v>
      </c>
      <c r="AH1106" s="13" t="e">
        <f t="shared" si="1367"/>
        <v>#N/A</v>
      </c>
      <c r="AI1106" s="13" t="e">
        <f t="shared" si="1368"/>
        <v>#N/A</v>
      </c>
      <c r="AJ1106" s="13" t="e">
        <f t="shared" si="1369"/>
        <v>#N/A</v>
      </c>
      <c r="AK1106" s="13" t="e">
        <f t="shared" si="1370"/>
        <v>#N/A</v>
      </c>
      <c r="AL1106" s="13" t="e">
        <f t="shared" si="1371"/>
        <v>#N/A</v>
      </c>
      <c r="AM1106" s="13" t="e">
        <f t="shared" si="1372"/>
        <v>#N/A</v>
      </c>
      <c r="AN1106" s="13" t="e">
        <f t="shared" si="1373"/>
        <v>#N/A</v>
      </c>
      <c r="AO1106" s="13" t="e">
        <f t="shared" si="1374"/>
        <v>#N/A</v>
      </c>
      <c r="AP1106" s="13" t="e">
        <f t="shared" si="1375"/>
        <v>#N/A</v>
      </c>
      <c r="AQ1106" s="13" t="e">
        <f t="shared" si="1376"/>
        <v>#N/A</v>
      </c>
      <c r="AR1106" s="13" t="e">
        <f t="shared" si="1377"/>
        <v>#N/A</v>
      </c>
      <c r="AS1106" s="13" t="e">
        <f t="shared" si="1378"/>
        <v>#N/A</v>
      </c>
      <c r="AT1106" s="13" t="e">
        <f t="shared" si="1379"/>
        <v>#N/A</v>
      </c>
      <c r="AU1106" s="13" t="e">
        <f t="shared" si="1380"/>
        <v>#N/A</v>
      </c>
      <c r="AV1106" s="13" t="e">
        <f t="shared" si="1381"/>
        <v>#N/A</v>
      </c>
      <c r="AW1106" s="13" t="e">
        <f t="shared" si="1382"/>
        <v>#N/A</v>
      </c>
      <c r="AX1106" s="13" t="e">
        <f t="shared" si="1383"/>
        <v>#N/A</v>
      </c>
      <c r="AY1106" s="13" t="e">
        <f t="shared" si="1384"/>
        <v>#N/A</v>
      </c>
      <c r="AZ1106" s="13" t="e">
        <f t="shared" si="1385"/>
        <v>#N/A</v>
      </c>
      <c r="BA1106" s="13" t="e">
        <f t="shared" si="1386"/>
        <v>#N/A</v>
      </c>
      <c r="BB1106" s="13" t="e">
        <f t="shared" si="1387"/>
        <v>#N/A</v>
      </c>
      <c r="BC1106" s="13" t="e">
        <f t="shared" si="1388"/>
        <v>#N/A</v>
      </c>
      <c r="BD1106" s="13" t="e">
        <f t="shared" si="1389"/>
        <v>#N/A</v>
      </c>
      <c r="BE1106" s="13" t="e">
        <f t="shared" si="1390"/>
        <v>#N/A</v>
      </c>
      <c r="BF1106" s="13" t="e">
        <f t="shared" si="1391"/>
        <v>#N/A</v>
      </c>
      <c r="BG1106" s="13" t="e">
        <f t="shared" si="1392"/>
        <v>#N/A</v>
      </c>
      <c r="BH1106" s="13" t="e">
        <f t="shared" si="1393"/>
        <v>#N/A</v>
      </c>
      <c r="BI1106" s="13" t="e">
        <f t="shared" si="1394"/>
        <v>#N/A</v>
      </c>
      <c r="BJ1106" s="14" t="e">
        <f t="shared" si="1395"/>
        <v>#N/A</v>
      </c>
      <c r="BK1106" s="14" t="e">
        <f t="shared" si="1396"/>
        <v>#N/A</v>
      </c>
      <c r="BL1106" s="14" t="e">
        <f t="shared" si="1397"/>
        <v>#N/A</v>
      </c>
      <c r="BM1106" s="14" t="e">
        <f t="shared" si="1398"/>
        <v>#N/A</v>
      </c>
      <c r="BN1106" s="14" t="e">
        <f t="shared" si="1399"/>
        <v>#N/A</v>
      </c>
    </row>
    <row r="1107" spans="1:66" x14ac:dyDescent="0.25">
      <c r="A1107" t="s">
        <v>196</v>
      </c>
      <c r="B1107" t="s">
        <v>201</v>
      </c>
      <c r="C1107" t="s">
        <v>300</v>
      </c>
      <c r="D1107" s="25" t="s">
        <v>534</v>
      </c>
      <c r="E1107" s="10">
        <f>VLOOKUP(A1107,home!$A$2:$E$405,3,FALSE)</f>
        <v>1.6077999999999999</v>
      </c>
      <c r="F1107" s="10">
        <f>VLOOKUP(B1107,home!$B$2:$E$405,3,FALSE)</f>
        <v>0.98780000000000001</v>
      </c>
      <c r="G1107" s="10">
        <f>VLOOKUP(C1107,away!$B$2:$E$405,4,FALSE)</f>
        <v>1.0975999999999999</v>
      </c>
      <c r="H1107" s="10">
        <f>VLOOKUP(A1107,away!$A$2:$E$405,3,FALSE)</f>
        <v>1.3987000000000001</v>
      </c>
      <c r="I1107" s="10">
        <f>VLOOKUP(C1107,away!$B$2:$E$405,3,FALSE)</f>
        <v>0.50470000000000004</v>
      </c>
      <c r="J1107" s="10">
        <f>VLOOKUP(B1107,home!$B$2:$E$405,4,FALSE)</f>
        <v>1.0513999999999999</v>
      </c>
      <c r="K1107" s="12">
        <f t="shared" si="1344"/>
        <v>1.7431916803839997</v>
      </c>
      <c r="L1107" s="12">
        <f t="shared" si="1345"/>
        <v>0.74220837794600003</v>
      </c>
      <c r="M1107" s="13">
        <f t="shared" si="1346"/>
        <v>8.3292226096998115E-2</v>
      </c>
      <c r="N1107" s="13">
        <f t="shared" si="1347"/>
        <v>0.14519431557295018</v>
      </c>
      <c r="O1107" s="13">
        <f t="shared" si="1348"/>
        <v>6.1820188026964457E-2</v>
      </c>
      <c r="P1107" s="13">
        <f t="shared" si="1349"/>
        <v>0.10776443744837899</v>
      </c>
      <c r="Q1107" s="13">
        <f t="shared" si="1350"/>
        <v>0.12655076147290792</v>
      </c>
      <c r="R1107" s="13">
        <f t="shared" si="1351"/>
        <v>2.2941730739905016E-2</v>
      </c>
      <c r="S1107" s="13">
        <f t="shared" si="1352"/>
        <v>3.4856716294992082E-2</v>
      </c>
      <c r="T1107" s="13">
        <f t="shared" si="1353"/>
        <v>9.3927035400638126E-2</v>
      </c>
      <c r="U1107" s="13">
        <f t="shared" si="1354"/>
        <v>3.9991834159412286E-2</v>
      </c>
      <c r="V1107" s="13">
        <f t="shared" si="1355"/>
        <v>5.0108910370220625E-3</v>
      </c>
      <c r="W1107" s="13">
        <f t="shared" si="1356"/>
        <v>7.3534078181944351E-2</v>
      </c>
      <c r="X1107" s="13">
        <f t="shared" si="1357"/>
        <v>5.4577608891175265E-2</v>
      </c>
      <c r="Y1107" s="13">
        <f t="shared" si="1358"/>
        <v>2.0253979283645196E-2</v>
      </c>
      <c r="Z1107" s="13">
        <f t="shared" si="1359"/>
        <v>5.6758482532462632E-3</v>
      </c>
      <c r="AA1107" s="13">
        <f t="shared" si="1360"/>
        <v>9.8940914541809435E-3</v>
      </c>
      <c r="AB1107" s="13">
        <f t="shared" si="1361"/>
        <v>8.6236489539433265E-3</v>
      </c>
      <c r="AC1107" s="13">
        <f t="shared" si="1362"/>
        <v>4.0519676852176611E-4</v>
      </c>
      <c r="AD1107" s="13">
        <f t="shared" si="1363"/>
        <v>3.204599832786801E-2</v>
      </c>
      <c r="AE1107" s="13">
        <f t="shared" si="1364"/>
        <v>2.378480843858714E-2</v>
      </c>
      <c r="AF1107" s="13">
        <f t="shared" si="1365"/>
        <v>8.8266420454800494E-3</v>
      </c>
      <c r="AG1107" s="13">
        <f t="shared" si="1366"/>
        <v>2.1837358917619039E-3</v>
      </c>
      <c r="AH1107" s="13">
        <f t="shared" si="1367"/>
        <v>1.0531655313773865E-3</v>
      </c>
      <c r="AI1107" s="13">
        <f t="shared" si="1368"/>
        <v>1.8358693923642545E-3</v>
      </c>
      <c r="AJ1107" s="13">
        <f t="shared" si="1369"/>
        <v>1.600136125520499E-3</v>
      </c>
      <c r="AK1107" s="13">
        <f t="shared" si="1370"/>
        <v>9.2978132716307373E-4</v>
      </c>
      <c r="AL1107" s="13">
        <f t="shared" si="1371"/>
        <v>2.096992906146995E-5</v>
      </c>
      <c r="AM1107" s="13">
        <f t="shared" si="1372"/>
        <v>1.1172463534947812E-2</v>
      </c>
      <c r="AN1107" s="13">
        <f t="shared" si="1373"/>
        <v>8.2922960379344483E-3</v>
      </c>
      <c r="AO1107" s="13">
        <f t="shared" si="1374"/>
        <v>3.0773057958816854E-3</v>
      </c>
      <c r="AP1107" s="13">
        <f t="shared" si="1375"/>
        <v>7.6133404773505681E-4</v>
      </c>
      <c r="AQ1107" s="13">
        <f t="shared" si="1376"/>
        <v>1.4126712716112477E-4</v>
      </c>
      <c r="AR1107" s="13">
        <f t="shared" si="1377"/>
        <v>1.5633365615044947E-4</v>
      </c>
      <c r="AS1107" s="13">
        <f t="shared" si="1378"/>
        <v>2.7251952876547643E-4</v>
      </c>
      <c r="AT1107" s="13">
        <f t="shared" si="1379"/>
        <v>2.3752688764307336E-4</v>
      </c>
      <c r="AU1107" s="13">
        <f t="shared" si="1380"/>
        <v>1.3801829813563684E-4</v>
      </c>
      <c r="AV1107" s="13">
        <f t="shared" si="1381"/>
        <v>6.0148087262700179E-5</v>
      </c>
      <c r="AW1107" s="13">
        <f t="shared" si="1382"/>
        <v>7.5364263153644379E-7</v>
      </c>
      <c r="AX1107" s="13">
        <f t="shared" si="1383"/>
        <v>3.245957580585775E-3</v>
      </c>
      <c r="AY1107" s="13">
        <f t="shared" si="1384"/>
        <v>2.4091769107680906E-3</v>
      </c>
      <c r="AZ1107" s="13">
        <f t="shared" si="1385"/>
        <v>8.9405564356306996E-4</v>
      </c>
      <c r="BA1107" s="13">
        <f t="shared" si="1386"/>
        <v>2.2119186300080445E-4</v>
      </c>
      <c r="BB1107" s="13">
        <f t="shared" si="1387"/>
        <v>4.1042613463170227E-5</v>
      </c>
      <c r="BC1107" s="13">
        <f t="shared" si="1388"/>
        <v>6.0924343130328485E-6</v>
      </c>
      <c r="BD1107" s="13">
        <f t="shared" si="1389"/>
        <v>1.9338691558298799E-5</v>
      </c>
      <c r="BE1107" s="13">
        <f t="shared" si="1390"/>
        <v>3.3711046233938752E-5</v>
      </c>
      <c r="BF1107" s="13">
        <f t="shared" si="1391"/>
        <v>2.9382407666021208E-5</v>
      </c>
      <c r="BG1107" s="13">
        <f t="shared" si="1392"/>
        <v>1.7073056197686408E-5</v>
      </c>
      <c r="BH1107" s="13">
        <f t="shared" si="1393"/>
        <v>7.440402380633859E-6</v>
      </c>
      <c r="BI1107" s="13">
        <f t="shared" si="1394"/>
        <v>2.5940095057260492E-6</v>
      </c>
      <c r="BJ1107" s="14">
        <f t="shared" si="1395"/>
        <v>0.61114114709631229</v>
      </c>
      <c r="BK1107" s="14">
        <f t="shared" si="1396"/>
        <v>0.23375961448574259</v>
      </c>
      <c r="BL1107" s="14">
        <f t="shared" si="1397"/>
        <v>0.14966453178233088</v>
      </c>
      <c r="BM1107" s="14">
        <f t="shared" si="1398"/>
        <v>0.45026905899139091</v>
      </c>
      <c r="BN1107" s="14">
        <f t="shared" si="1399"/>
        <v>0.54756365935810469</v>
      </c>
    </row>
    <row r="1108" spans="1:66" x14ac:dyDescent="0.25">
      <c r="A1108" t="s">
        <v>32</v>
      </c>
      <c r="B1108" t="s">
        <v>311</v>
      </c>
      <c r="C1108" t="s">
        <v>313</v>
      </c>
      <c r="D1108" s="25" t="s">
        <v>534</v>
      </c>
      <c r="E1108" s="10">
        <f>VLOOKUP(A1108,home!$A$2:$E$405,3,FALSE)</f>
        <v>1.268</v>
      </c>
      <c r="F1108" s="10">
        <f>VLOOKUP(B1108,home!$B$2:$E$405,3,FALSE)</f>
        <v>0.88139999999999996</v>
      </c>
      <c r="G1108" s="10">
        <f>VLOOKUP(C1108,away!$B$2:$E$405,4,FALSE)</f>
        <v>1.2061999999999999</v>
      </c>
      <c r="H1108" s="10">
        <f>VLOOKUP(A1108,away!$A$2:$E$405,3,FALSE)</f>
        <v>1.1471</v>
      </c>
      <c r="I1108" s="10">
        <f>VLOOKUP(C1108,away!$B$2:$E$405,3,FALSE)</f>
        <v>0.87180000000000002</v>
      </c>
      <c r="J1108" s="10">
        <f>VLOOKUP(B1108,home!$B$2:$E$405,4,FALSE)</f>
        <v>1.2306999999999999</v>
      </c>
      <c r="K1108" s="12">
        <f t="shared" si="1344"/>
        <v>1.3480674542399997</v>
      </c>
      <c r="L1108" s="12">
        <f t="shared" si="1345"/>
        <v>1.230751418646</v>
      </c>
      <c r="M1108" s="13">
        <f t="shared" si="1346"/>
        <v>7.5863555629037488E-2</v>
      </c>
      <c r="N1108" s="13">
        <f t="shared" si="1347"/>
        <v>0.10226919030643117</v>
      </c>
      <c r="O1108" s="13">
        <f t="shared" si="1348"/>
        <v>9.3369178713967618E-2</v>
      </c>
      <c r="P1108" s="13">
        <f t="shared" si="1349"/>
        <v>0.12586795105341791</v>
      </c>
      <c r="Q1108" s="13">
        <f t="shared" si="1350"/>
        <v>6.8932883511788376E-2</v>
      </c>
      <c r="R1108" s="13">
        <f t="shared" si="1351"/>
        <v>5.7457124580013799E-2</v>
      </c>
      <c r="S1108" s="13">
        <f t="shared" si="1352"/>
        <v>5.2208010061690471E-2</v>
      </c>
      <c r="T1108" s="13">
        <f t="shared" si="1353"/>
        <v>8.4839244173493006E-2</v>
      </c>
      <c r="U1108" s="13">
        <f t="shared" si="1354"/>
        <v>7.7456079660529725E-2</v>
      </c>
      <c r="V1108" s="13">
        <f t="shared" si="1355"/>
        <v>9.6244650464228036E-3</v>
      </c>
      <c r="W1108" s="13">
        <f t="shared" si="1356"/>
        <v>3.0975392263053007E-2</v>
      </c>
      <c r="X1108" s="13">
        <f t="shared" si="1357"/>
        <v>3.8123007970868823E-2</v>
      </c>
      <c r="Y1108" s="13">
        <f t="shared" si="1358"/>
        <v>2.3459973071599794E-2</v>
      </c>
      <c r="Z1108" s="13">
        <f t="shared" si="1359"/>
        <v>2.357181252939065E-2</v>
      </c>
      <c r="AA1108" s="13">
        <f t="shared" si="1360"/>
        <v>3.1776393308318183E-2</v>
      </c>
      <c r="AB1108" s="13">
        <f t="shared" si="1361"/>
        <v>2.1418360816036732E-2</v>
      </c>
      <c r="AC1108" s="13">
        <f t="shared" si="1362"/>
        <v>9.9801848639130748E-4</v>
      </c>
      <c r="AD1108" s="13">
        <f t="shared" si="1363"/>
        <v>1.043922954803481E-2</v>
      </c>
      <c r="AE1108" s="13">
        <f t="shared" si="1364"/>
        <v>1.2848096575815081E-2</v>
      </c>
      <c r="AF1108" s="13">
        <f t="shared" si="1365"/>
        <v>7.9064065437926163E-3</v>
      </c>
      <c r="AG1108" s="13">
        <f t="shared" si="1366"/>
        <v>3.2436070233882609E-3</v>
      </c>
      <c r="AH1108" s="13">
        <f t="shared" si="1367"/>
        <v>7.2527604276512734E-3</v>
      </c>
      <c r="AI1108" s="13">
        <f t="shared" si="1368"/>
        <v>9.7772102859164638E-3</v>
      </c>
      <c r="AJ1108" s="13">
        <f t="shared" si="1369"/>
        <v>6.590169489852275E-3</v>
      </c>
      <c r="AK1108" s="13">
        <f t="shared" si="1370"/>
        <v>2.9613310023984254E-3</v>
      </c>
      <c r="AL1108" s="13">
        <f t="shared" si="1371"/>
        <v>6.6233933252358965E-5</v>
      </c>
      <c r="AM1108" s="13">
        <f t="shared" si="1372"/>
        <v>2.8145571202092528E-3</v>
      </c>
      <c r="AN1108" s="13">
        <f t="shared" si="1373"/>
        <v>3.4640201685577385E-3</v>
      </c>
      <c r="AO1108" s="13">
        <f t="shared" si="1374"/>
        <v>2.1316738683353972E-3</v>
      </c>
      <c r="AP1108" s="13">
        <f t="shared" si="1375"/>
        <v>8.7452021251479899E-4</v>
      </c>
      <c r="AQ1108" s="13">
        <f t="shared" si="1376"/>
        <v>2.6907924804679749E-4</v>
      </c>
      <c r="AR1108" s="13">
        <f t="shared" si="1377"/>
        <v>1.7852690370862743E-3</v>
      </c>
      <c r="AS1108" s="13">
        <f t="shared" si="1378"/>
        <v>2.40666308595839E-3</v>
      </c>
      <c r="AT1108" s="13">
        <f t="shared" si="1379"/>
        <v>1.6221720897506545E-3</v>
      </c>
      <c r="AU1108" s="13">
        <f t="shared" si="1380"/>
        <v>7.2893246645644851E-4</v>
      </c>
      <c r="AV1108" s="13">
        <f t="shared" si="1381"/>
        <v>2.4566253359220699E-4</v>
      </c>
      <c r="AW1108" s="13">
        <f t="shared" si="1382"/>
        <v>3.0525305155338284E-6</v>
      </c>
      <c r="AX1108" s="13">
        <f t="shared" si="1383"/>
        <v>6.3236880864225864E-4</v>
      </c>
      <c r="AY1108" s="13">
        <f t="shared" si="1384"/>
        <v>7.7828880834394075E-4</v>
      </c>
      <c r="AZ1108" s="13">
        <f t="shared" si="1385"/>
        <v>4.7894002749280509E-4</v>
      </c>
      <c r="BA1108" s="13">
        <f t="shared" si="1386"/>
        <v>1.9648537276104139E-4</v>
      </c>
      <c r="BB1108" s="13">
        <f t="shared" si="1387"/>
        <v>6.0456162817209942E-5</v>
      </c>
      <c r="BC1108" s="13">
        <f t="shared" si="1388"/>
        <v>1.4881301630634935E-5</v>
      </c>
      <c r="BD1108" s="13">
        <f t="shared" si="1389"/>
        <v>3.6620373334311822E-4</v>
      </c>
      <c r="BE1108" s="13">
        <f t="shared" si="1390"/>
        <v>4.9366733454104118E-4</v>
      </c>
      <c r="BF1108" s="13">
        <f t="shared" si="1391"/>
        <v>3.3274843345809386E-4</v>
      </c>
      <c r="BG1108" s="13">
        <f t="shared" si="1392"/>
        <v>1.4952244453140021E-4</v>
      </c>
      <c r="BH1108" s="13">
        <f t="shared" si="1393"/>
        <v>5.039158528779654E-5</v>
      </c>
      <c r="BI1108" s="13">
        <f t="shared" si="1394"/>
        <v>1.3586251218807538E-5</v>
      </c>
      <c r="BJ1108" s="14">
        <f t="shared" si="1395"/>
        <v>0.39475230208761691</v>
      </c>
      <c r="BK1108" s="14">
        <f t="shared" si="1396"/>
        <v>0.26540652301855627</v>
      </c>
      <c r="BL1108" s="14">
        <f t="shared" si="1397"/>
        <v>0.31625342727990863</v>
      </c>
      <c r="BM1108" s="14">
        <f t="shared" si="1398"/>
        <v>0.47544894484298766</v>
      </c>
      <c r="BN1108" s="14">
        <f t="shared" si="1399"/>
        <v>0.52375988379465643</v>
      </c>
    </row>
    <row r="1109" spans="1:66" x14ac:dyDescent="0.25">
      <c r="A1109" t="s">
        <v>32</v>
      </c>
      <c r="B1109" t="s">
        <v>331</v>
      </c>
      <c r="C1109" t="s">
        <v>312</v>
      </c>
      <c r="D1109" s="25" t="s">
        <v>534</v>
      </c>
      <c r="E1109" s="10">
        <f>VLOOKUP(A1109,home!$A$2:$E$405,3,FALSE)</f>
        <v>1.268</v>
      </c>
      <c r="F1109" s="10">
        <f>VLOOKUP(B1109,home!$B$2:$E$405,3,FALSE)</f>
        <v>0.69589999999999996</v>
      </c>
      <c r="G1109" s="10">
        <f>VLOOKUP(C1109,away!$B$2:$E$405,4,FALSE)</f>
        <v>1.0206</v>
      </c>
      <c r="H1109" s="10">
        <f>VLOOKUP(A1109,away!$A$2:$E$405,3,FALSE)</f>
        <v>1.1471</v>
      </c>
      <c r="I1109" s="10">
        <f>VLOOKUP(C1109,away!$B$2:$E$405,3,FALSE)</f>
        <v>1.0256000000000001</v>
      </c>
      <c r="J1109" s="10">
        <f>VLOOKUP(B1109,home!$B$2:$E$405,4,FALSE)</f>
        <v>0.92300000000000004</v>
      </c>
      <c r="K1109" s="12">
        <f t="shared" si="1344"/>
        <v>0.90057866471999992</v>
      </c>
      <c r="L1109" s="12">
        <f t="shared" si="1345"/>
        <v>1.0858778964800002</v>
      </c>
      <c r="M1109" s="13">
        <f t="shared" si="1346"/>
        <v>0.13718065650540062</v>
      </c>
      <c r="N1109" s="13">
        <f t="shared" si="1347"/>
        <v>0.12354197246104666</v>
      </c>
      <c r="O1109" s="13">
        <f t="shared" si="1348"/>
        <v>0.14896144272382991</v>
      </c>
      <c r="P1109" s="13">
        <f t="shared" si="1349"/>
        <v>0.13415149718299146</v>
      </c>
      <c r="Q1109" s="13">
        <f t="shared" si="1350"/>
        <v>5.5629632297922206E-2</v>
      </c>
      <c r="R1109" s="13">
        <f t="shared" si="1351"/>
        <v>8.0876969040789212E-2</v>
      </c>
      <c r="S1109" s="13">
        <f t="shared" si="1352"/>
        <v>3.2797306586241741E-2</v>
      </c>
      <c r="T1109" s="13">
        <f t="shared" si="1353"/>
        <v>6.0406988101623642E-2</v>
      </c>
      <c r="U1109" s="13">
        <f t="shared" si="1354"/>
        <v>7.2836072785354714E-2</v>
      </c>
      <c r="V1109" s="13">
        <f t="shared" si="1355"/>
        <v>3.5636768608608071E-3</v>
      </c>
      <c r="W1109" s="13">
        <f t="shared" si="1356"/>
        <v>1.6699619991242455E-2</v>
      </c>
      <c r="X1109" s="13">
        <f t="shared" si="1357"/>
        <v>1.8133748228105716E-2</v>
      </c>
      <c r="Y1109" s="13">
        <f t="shared" si="1358"/>
        <v>9.8455181906166832E-3</v>
      </c>
      <c r="Z1109" s="13">
        <f t="shared" si="1359"/>
        <v>2.9274171005230099E-2</v>
      </c>
      <c r="AA1109" s="13">
        <f t="shared" si="1360"/>
        <v>2.6363693834675059E-2</v>
      </c>
      <c r="AB1109" s="13">
        <f t="shared" si="1361"/>
        <v>1.1871290095359279E-2</v>
      </c>
      <c r="AC1109" s="13">
        <f t="shared" si="1362"/>
        <v>2.1781158808186233E-4</v>
      </c>
      <c r="AD1109" s="13">
        <f t="shared" si="1363"/>
        <v>3.759830368261136E-3</v>
      </c>
      <c r="AE1109" s="13">
        <f t="shared" si="1364"/>
        <v>4.0827166914090265E-3</v>
      </c>
      <c r="AF1109" s="13">
        <f t="shared" si="1365"/>
        <v>2.2166659063955099E-3</v>
      </c>
      <c r="AG1109" s="13">
        <f t="shared" si="1366"/>
        <v>8.0234283721189654E-4</v>
      </c>
      <c r="AH1109" s="13">
        <f t="shared" si="1367"/>
        <v>7.9470438080887669E-3</v>
      </c>
      <c r="AI1109" s="13">
        <f t="shared" si="1368"/>
        <v>7.1569381011599249E-3</v>
      </c>
      <c r="AJ1109" s="13">
        <f t="shared" si="1369"/>
        <v>3.2226928793131489E-3</v>
      </c>
      <c r="AK1109" s="13">
        <f t="shared" si="1370"/>
        <v>9.6742948335149588E-4</v>
      </c>
      <c r="AL1109" s="13">
        <f t="shared" si="1371"/>
        <v>8.5200789642923241E-6</v>
      </c>
      <c r="AM1109" s="13">
        <f t="shared" si="1372"/>
        <v>6.7720460252446407E-4</v>
      </c>
      <c r="AN1109" s="13">
        <f t="shared" si="1373"/>
        <v>7.3536150927583962E-4</v>
      </c>
      <c r="AO1109" s="13">
        <f t="shared" si="1374"/>
        <v>3.9925640442240346E-4</v>
      </c>
      <c r="AP1109" s="13">
        <f t="shared" si="1375"/>
        <v>1.4451456819678925E-4</v>
      </c>
      <c r="AQ1109" s="13">
        <f t="shared" si="1376"/>
        <v>3.9231293831061259E-5</v>
      </c>
      <c r="AR1109" s="13">
        <f t="shared" si="1377"/>
        <v>1.7259038427123688E-3</v>
      </c>
      <c r="AS1109" s="13">
        <f t="shared" si="1378"/>
        <v>1.5543121781050218E-3</v>
      </c>
      <c r="AT1109" s="13">
        <f t="shared" si="1379"/>
        <v>6.9989019295792763E-4</v>
      </c>
      <c r="AU1109" s="13">
        <f t="shared" si="1380"/>
        <v>2.101020584748912E-4</v>
      </c>
      <c r="AV1109" s="13">
        <f t="shared" si="1381"/>
        <v>4.7303357819060207E-5</v>
      </c>
      <c r="AW1109" s="13">
        <f t="shared" si="1382"/>
        <v>2.3144284865218508E-7</v>
      </c>
      <c r="AX1109" s="13">
        <f t="shared" si="1383"/>
        <v>1.0164600278061998E-4</v>
      </c>
      <c r="AY1109" s="13">
        <f t="shared" si="1384"/>
        <v>1.1037514768501988E-4</v>
      </c>
      <c r="AZ1109" s="13">
        <f t="shared" si="1385"/>
        <v>5.9926966595939372E-5</v>
      </c>
      <c r="BA1109" s="13">
        <f t="shared" si="1386"/>
        <v>2.1691122809875296E-5</v>
      </c>
      <c r="BB1109" s="13">
        <f t="shared" si="1387"/>
        <v>5.8884777022691839E-6</v>
      </c>
      <c r="BC1109" s="13">
        <f t="shared" si="1388"/>
        <v>1.2788335561618897E-6</v>
      </c>
      <c r="BD1109" s="13">
        <f t="shared" si="1389"/>
        <v>3.1235347237520928E-4</v>
      </c>
      <c r="BE1109" s="13">
        <f t="shared" si="1390"/>
        <v>2.8129887307232128E-4</v>
      </c>
      <c r="BF1109" s="13">
        <f t="shared" si="1391"/>
        <v>1.2666588174935594E-4</v>
      </c>
      <c r="BG1109" s="13">
        <f t="shared" si="1392"/>
        <v>3.8024196883805463E-5</v>
      </c>
      <c r="BH1109" s="13">
        <f t="shared" si="1393"/>
        <v>8.5609451141669744E-6</v>
      </c>
      <c r="BI1109" s="13">
        <f t="shared" si="1394"/>
        <v>1.5419609039315408E-6</v>
      </c>
      <c r="BJ1109" s="14">
        <f t="shared" si="1395"/>
        <v>0.29741541000321547</v>
      </c>
      <c r="BK1109" s="14">
        <f t="shared" si="1396"/>
        <v>0.30802984395022581</v>
      </c>
      <c r="BL1109" s="14">
        <f t="shared" si="1397"/>
        <v>0.36520952971208942</v>
      </c>
      <c r="BM1109" s="14">
        <f t="shared" si="1398"/>
        <v>0.31947664075394439</v>
      </c>
      <c r="BN1109" s="14">
        <f t="shared" si="1399"/>
        <v>0.68034217021198007</v>
      </c>
    </row>
    <row r="1110" spans="1:66" x14ac:dyDescent="0.25">
      <c r="A1110" t="s">
        <v>32</v>
      </c>
      <c r="B1110" t="s">
        <v>509</v>
      </c>
      <c r="C1110" t="s">
        <v>209</v>
      </c>
      <c r="D1110" s="25" t="s">
        <v>534</v>
      </c>
      <c r="E1110" s="10">
        <f>VLOOKUP(A1110,home!$A$2:$E$405,3,FALSE)</f>
        <v>1.268</v>
      </c>
      <c r="F1110" s="10" t="e">
        <f>VLOOKUP(B1110,home!$B$2:$E$405,3,FALSE)</f>
        <v>#N/A</v>
      </c>
      <c r="G1110" s="10">
        <f>VLOOKUP(C1110,away!$B$2:$E$405,4,FALSE)</f>
        <v>0.78859999999999997</v>
      </c>
      <c r="H1110" s="10">
        <f>VLOOKUP(A1110,away!$A$2:$E$405,3,FALSE)</f>
        <v>1.1471</v>
      </c>
      <c r="I1110" s="10">
        <f>VLOOKUP(C1110,away!$B$2:$E$405,3,FALSE)</f>
        <v>0.82050000000000001</v>
      </c>
      <c r="J1110" s="10" t="e">
        <f>VLOOKUP(B1110,home!$B$2:$E$405,4,FALSE)</f>
        <v>#N/A</v>
      </c>
      <c r="K1110" s="12" t="e">
        <f t="shared" si="1344"/>
        <v>#N/A</v>
      </c>
      <c r="L1110" s="12" t="e">
        <f t="shared" si="1345"/>
        <v>#N/A</v>
      </c>
      <c r="M1110" s="13" t="e">
        <f t="shared" si="1346"/>
        <v>#N/A</v>
      </c>
      <c r="N1110" s="13" t="e">
        <f t="shared" si="1347"/>
        <v>#N/A</v>
      </c>
      <c r="O1110" s="13" t="e">
        <f t="shared" si="1348"/>
        <v>#N/A</v>
      </c>
      <c r="P1110" s="13" t="e">
        <f t="shared" si="1349"/>
        <v>#N/A</v>
      </c>
      <c r="Q1110" s="13" t="e">
        <f t="shared" si="1350"/>
        <v>#N/A</v>
      </c>
      <c r="R1110" s="13" t="e">
        <f t="shared" si="1351"/>
        <v>#N/A</v>
      </c>
      <c r="S1110" s="13" t="e">
        <f t="shared" si="1352"/>
        <v>#N/A</v>
      </c>
      <c r="T1110" s="13" t="e">
        <f t="shared" si="1353"/>
        <v>#N/A</v>
      </c>
      <c r="U1110" s="13" t="e">
        <f t="shared" si="1354"/>
        <v>#N/A</v>
      </c>
      <c r="V1110" s="13" t="e">
        <f t="shared" si="1355"/>
        <v>#N/A</v>
      </c>
      <c r="W1110" s="13" t="e">
        <f t="shared" si="1356"/>
        <v>#N/A</v>
      </c>
      <c r="X1110" s="13" t="e">
        <f t="shared" si="1357"/>
        <v>#N/A</v>
      </c>
      <c r="Y1110" s="13" t="e">
        <f t="shared" si="1358"/>
        <v>#N/A</v>
      </c>
      <c r="Z1110" s="13" t="e">
        <f t="shared" si="1359"/>
        <v>#N/A</v>
      </c>
      <c r="AA1110" s="13" t="e">
        <f t="shared" si="1360"/>
        <v>#N/A</v>
      </c>
      <c r="AB1110" s="13" t="e">
        <f t="shared" si="1361"/>
        <v>#N/A</v>
      </c>
      <c r="AC1110" s="13" t="e">
        <f t="shared" si="1362"/>
        <v>#N/A</v>
      </c>
      <c r="AD1110" s="13" t="e">
        <f t="shared" si="1363"/>
        <v>#N/A</v>
      </c>
      <c r="AE1110" s="13" t="e">
        <f t="shared" si="1364"/>
        <v>#N/A</v>
      </c>
      <c r="AF1110" s="13" t="e">
        <f t="shared" si="1365"/>
        <v>#N/A</v>
      </c>
      <c r="AG1110" s="13" t="e">
        <f t="shared" si="1366"/>
        <v>#N/A</v>
      </c>
      <c r="AH1110" s="13" t="e">
        <f t="shared" si="1367"/>
        <v>#N/A</v>
      </c>
      <c r="AI1110" s="13" t="e">
        <f t="shared" si="1368"/>
        <v>#N/A</v>
      </c>
      <c r="AJ1110" s="13" t="e">
        <f t="shared" si="1369"/>
        <v>#N/A</v>
      </c>
      <c r="AK1110" s="13" t="e">
        <f t="shared" si="1370"/>
        <v>#N/A</v>
      </c>
      <c r="AL1110" s="13" t="e">
        <f t="shared" si="1371"/>
        <v>#N/A</v>
      </c>
      <c r="AM1110" s="13" t="e">
        <f t="shared" si="1372"/>
        <v>#N/A</v>
      </c>
      <c r="AN1110" s="13" t="e">
        <f t="shared" si="1373"/>
        <v>#N/A</v>
      </c>
      <c r="AO1110" s="13" t="e">
        <f t="shared" si="1374"/>
        <v>#N/A</v>
      </c>
      <c r="AP1110" s="13" t="e">
        <f t="shared" si="1375"/>
        <v>#N/A</v>
      </c>
      <c r="AQ1110" s="13" t="e">
        <f t="shared" si="1376"/>
        <v>#N/A</v>
      </c>
      <c r="AR1110" s="13" t="e">
        <f t="shared" si="1377"/>
        <v>#N/A</v>
      </c>
      <c r="AS1110" s="13" t="e">
        <f t="shared" si="1378"/>
        <v>#N/A</v>
      </c>
      <c r="AT1110" s="13" t="e">
        <f t="shared" si="1379"/>
        <v>#N/A</v>
      </c>
      <c r="AU1110" s="13" t="e">
        <f t="shared" si="1380"/>
        <v>#N/A</v>
      </c>
      <c r="AV1110" s="13" t="e">
        <f t="shared" si="1381"/>
        <v>#N/A</v>
      </c>
      <c r="AW1110" s="13" t="e">
        <f t="shared" si="1382"/>
        <v>#N/A</v>
      </c>
      <c r="AX1110" s="13" t="e">
        <f t="shared" si="1383"/>
        <v>#N/A</v>
      </c>
      <c r="AY1110" s="13" t="e">
        <f t="shared" si="1384"/>
        <v>#N/A</v>
      </c>
      <c r="AZ1110" s="13" t="e">
        <f t="shared" si="1385"/>
        <v>#N/A</v>
      </c>
      <c r="BA1110" s="13" t="e">
        <f t="shared" si="1386"/>
        <v>#N/A</v>
      </c>
      <c r="BB1110" s="13" t="e">
        <f t="shared" si="1387"/>
        <v>#N/A</v>
      </c>
      <c r="BC1110" s="13" t="e">
        <f t="shared" si="1388"/>
        <v>#N/A</v>
      </c>
      <c r="BD1110" s="13" t="e">
        <f t="shared" si="1389"/>
        <v>#N/A</v>
      </c>
      <c r="BE1110" s="13" t="e">
        <f t="shared" si="1390"/>
        <v>#N/A</v>
      </c>
      <c r="BF1110" s="13" t="e">
        <f t="shared" si="1391"/>
        <v>#N/A</v>
      </c>
      <c r="BG1110" s="13" t="e">
        <f t="shared" si="1392"/>
        <v>#N/A</v>
      </c>
      <c r="BH1110" s="13" t="e">
        <f t="shared" si="1393"/>
        <v>#N/A</v>
      </c>
      <c r="BI1110" s="13" t="e">
        <f t="shared" si="1394"/>
        <v>#N/A</v>
      </c>
      <c r="BJ1110" s="14" t="e">
        <f t="shared" si="1395"/>
        <v>#N/A</v>
      </c>
      <c r="BK1110" s="14" t="e">
        <f t="shared" si="1396"/>
        <v>#N/A</v>
      </c>
      <c r="BL1110" s="14" t="e">
        <f t="shared" si="1397"/>
        <v>#N/A</v>
      </c>
      <c r="BM1110" s="14" t="e">
        <f t="shared" si="1398"/>
        <v>#N/A</v>
      </c>
      <c r="BN1110" s="14" t="e">
        <f t="shared" si="1399"/>
        <v>#N/A</v>
      </c>
    </row>
    <row r="1111" spans="1:66" x14ac:dyDescent="0.25">
      <c r="A1111" t="s">
        <v>213</v>
      </c>
      <c r="B1111" t="s">
        <v>221</v>
      </c>
      <c r="C1111" t="s">
        <v>222</v>
      </c>
      <c r="D1111" s="25" t="s">
        <v>534</v>
      </c>
      <c r="E1111" s="10">
        <f>VLOOKUP(A1111,home!$A$2:$E$405,3,FALSE)</f>
        <v>1.2675000000000001</v>
      </c>
      <c r="F1111" s="10">
        <f>VLOOKUP(B1111,home!$B$2:$E$405,3,FALSE)</f>
        <v>0.95509999999999995</v>
      </c>
      <c r="G1111" s="10">
        <f>VLOOKUP(C1111,away!$B$2:$E$405,4,FALSE)</f>
        <v>1.2871999999999999</v>
      </c>
      <c r="H1111" s="10">
        <f>VLOOKUP(A1111,away!$A$2:$E$405,3,FALSE)</f>
        <v>1.1535</v>
      </c>
      <c r="I1111" s="10">
        <f>VLOOKUP(C1111,away!$B$2:$E$405,3,FALSE)</f>
        <v>1.2319</v>
      </c>
      <c r="J1111" s="10">
        <f>VLOOKUP(B1111,home!$B$2:$E$405,4,FALSE)</f>
        <v>0.82130000000000003</v>
      </c>
      <c r="K1111" s="12">
        <f t="shared" si="1344"/>
        <v>1.5582704825999998</v>
      </c>
      <c r="L1111" s="12">
        <f t="shared" si="1345"/>
        <v>1.167064548645</v>
      </c>
      <c r="M1111" s="13">
        <f t="shared" si="1346"/>
        <v>6.5524246370359335E-2</v>
      </c>
      <c r="N1111" s="13">
        <f t="shared" si="1347"/>
        <v>0.10210449901354113</v>
      </c>
      <c r="O1111" s="13">
        <f t="shared" si="1348"/>
        <v>7.6471025015527175E-2</v>
      </c>
      <c r="P1111" s="13">
        <f t="shared" si="1349"/>
        <v>0.1191625410558622</v>
      </c>
      <c r="Q1111" s="13">
        <f t="shared" si="1350"/>
        <v>7.9553213476730972E-2</v>
      </c>
      <c r="R1111" s="13">
        <f t="shared" si="1351"/>
        <v>4.4623311147083379E-2</v>
      </c>
      <c r="S1111" s="13">
        <f t="shared" si="1352"/>
        <v>5.4177315945878088E-2</v>
      </c>
      <c r="T1111" s="13">
        <f t="shared" si="1353"/>
        <v>9.2843735179480358E-2</v>
      </c>
      <c r="U1111" s="13">
        <f t="shared" si="1354"/>
        <v>6.9535188596375572E-2</v>
      </c>
      <c r="V1111" s="13">
        <f t="shared" si="1355"/>
        <v>1.0947443110866385E-2</v>
      </c>
      <c r="W1111" s="13">
        <f t="shared" si="1356"/>
        <v>4.1321808118922131E-2</v>
      </c>
      <c r="X1111" s="13">
        <f t="shared" si="1357"/>
        <v>4.8225217341505144E-2</v>
      </c>
      <c r="Y1111" s="13">
        <f t="shared" si="1358"/>
        <v>2.8140970754985371E-2</v>
      </c>
      <c r="Z1111" s="13">
        <f t="shared" si="1359"/>
        <v>1.7359428160972089E-2</v>
      </c>
      <c r="AA1111" s="13">
        <f t="shared" si="1360"/>
        <v>2.7050684498058006E-2</v>
      </c>
      <c r="AB1111" s="13">
        <f t="shared" si="1361"/>
        <v>2.1076141593724593E-2</v>
      </c>
      <c r="AC1111" s="13">
        <f t="shared" si="1362"/>
        <v>1.2443152834809336E-3</v>
      </c>
      <c r="AD1111" s="13">
        <f t="shared" si="1363"/>
        <v>1.6097638469844345E-2</v>
      </c>
      <c r="AE1111" s="13">
        <f t="shared" si="1364"/>
        <v>1.8786983175059276E-2</v>
      </c>
      <c r="AF1111" s="13">
        <f t="shared" si="1365"/>
        <v>1.0962811019800884E-2</v>
      </c>
      <c r="AG1111" s="13">
        <f t="shared" si="1366"/>
        <v>4.2647693649014509E-3</v>
      </c>
      <c r="AH1111" s="13">
        <f t="shared" si="1367"/>
        <v>5.064893297855047E-3</v>
      </c>
      <c r="AI1111" s="13">
        <f t="shared" si="1368"/>
        <v>7.8924737235660895E-3</v>
      </c>
      <c r="AJ1111" s="13">
        <f t="shared" si="1369"/>
        <v>6.1493044190645742E-3</v>
      </c>
      <c r="AK1111" s="13">
        <f t="shared" si="1370"/>
        <v>3.1940931882500222E-3</v>
      </c>
      <c r="AL1111" s="13">
        <f t="shared" si="1371"/>
        <v>9.051658234488771E-5</v>
      </c>
      <c r="AM1111" s="13">
        <f t="shared" si="1372"/>
        <v>5.016894973424931E-3</v>
      </c>
      <c r="AN1111" s="13">
        <f t="shared" si="1373"/>
        <v>5.8550402677595356E-3</v>
      </c>
      <c r="AO1111" s="13">
        <f t="shared" si="1374"/>
        <v>3.4166049636955424E-3</v>
      </c>
      <c r="AP1111" s="13">
        <f t="shared" si="1375"/>
        <v>1.3291328432845351E-3</v>
      </c>
      <c r="AQ1111" s="13">
        <f t="shared" si="1376"/>
        <v>3.877959554592778E-4</v>
      </c>
      <c r="AR1111" s="13">
        <f t="shared" si="1377"/>
        <v>1.1822114821192571E-3</v>
      </c>
      <c r="AS1111" s="13">
        <f t="shared" si="1378"/>
        <v>1.8422052567772362E-3</v>
      </c>
      <c r="AT1111" s="13">
        <f t="shared" si="1379"/>
        <v>1.4353270372632603E-3</v>
      </c>
      <c r="AU1111" s="13">
        <f t="shared" si="1380"/>
        <v>7.4554258501501622E-4</v>
      </c>
      <c r="AV1111" s="13">
        <f t="shared" si="1381"/>
        <v>2.9043925093755017E-4</v>
      </c>
      <c r="AW1111" s="13">
        <f t="shared" si="1382"/>
        <v>4.5726016438347732E-6</v>
      </c>
      <c r="AX1111" s="13">
        <f t="shared" si="1383"/>
        <v>1.3029465585653968E-3</v>
      </c>
      <c r="AY1111" s="13">
        <f t="shared" si="1384"/>
        <v>1.5206227372806806E-3</v>
      </c>
      <c r="AZ1111" s="13">
        <f t="shared" si="1385"/>
        <v>8.8733244427190129E-4</v>
      </c>
      <c r="BA1111" s="13">
        <f t="shared" si="1386"/>
        <v>3.451914128574171E-4</v>
      </c>
      <c r="BB1111" s="13">
        <f t="shared" si="1387"/>
        <v>1.0071516511064281E-4</v>
      </c>
      <c r="BC1111" s="13">
        <f t="shared" si="1388"/>
        <v>2.3508219742311799E-5</v>
      </c>
      <c r="BD1111" s="13">
        <f t="shared" si="1389"/>
        <v>2.2995285163040827E-4</v>
      </c>
      <c r="BE1111" s="13">
        <f t="shared" si="1390"/>
        <v>3.5832874108536244E-4</v>
      </c>
      <c r="BF1111" s="13">
        <f t="shared" si="1391"/>
        <v>2.791865501502691E-4</v>
      </c>
      <c r="BG1111" s="13">
        <f t="shared" si="1392"/>
        <v>1.4501605341269629E-4</v>
      </c>
      <c r="BH1111" s="13">
        <f t="shared" si="1393"/>
        <v>5.6493558884037407E-5</v>
      </c>
      <c r="BI1111" s="13">
        <f t="shared" si="1394"/>
        <v>1.7606449053204086E-5</v>
      </c>
      <c r="BJ1111" s="14">
        <f t="shared" si="1395"/>
        <v>0.46248743145622329</v>
      </c>
      <c r="BK1111" s="14">
        <f t="shared" si="1396"/>
        <v>0.25266700108607254</v>
      </c>
      <c r="BL1111" s="14">
        <f t="shared" si="1397"/>
        <v>0.26763942529583279</v>
      </c>
      <c r="BM1111" s="14">
        <f t="shared" si="1398"/>
        <v>0.51119839978435966</v>
      </c>
      <c r="BN1111" s="14">
        <f t="shared" si="1399"/>
        <v>0.48743883607910421</v>
      </c>
    </row>
    <row r="1112" spans="1:66" x14ac:dyDescent="0.25">
      <c r="A1112" t="s">
        <v>213</v>
      </c>
      <c r="B1112" t="s">
        <v>218</v>
      </c>
      <c r="C1112" t="s">
        <v>223</v>
      </c>
      <c r="D1112" s="25" t="s">
        <v>534</v>
      </c>
      <c r="E1112" s="10">
        <f>VLOOKUP(A1112,home!$A$2:$E$405,3,FALSE)</f>
        <v>1.2675000000000001</v>
      </c>
      <c r="F1112" s="10">
        <f>VLOOKUP(B1112,home!$B$2:$E$405,3,FALSE)</f>
        <v>0.872</v>
      </c>
      <c r="G1112" s="10">
        <f>VLOOKUP(C1112,away!$B$2:$E$405,4,FALSE)</f>
        <v>0.91349999999999998</v>
      </c>
      <c r="H1112" s="10">
        <f>VLOOKUP(A1112,away!$A$2:$E$405,3,FALSE)</f>
        <v>1.1535</v>
      </c>
      <c r="I1112" s="10">
        <f>VLOOKUP(C1112,away!$B$2:$E$405,3,FALSE)</f>
        <v>1.0038</v>
      </c>
      <c r="J1112" s="10">
        <f>VLOOKUP(B1112,home!$B$2:$E$405,4,FALSE)</f>
        <v>0.95820000000000005</v>
      </c>
      <c r="K1112" s="12">
        <f t="shared" si="1344"/>
        <v>1.0096550100000001</v>
      </c>
      <c r="L1112" s="12">
        <f t="shared" si="1345"/>
        <v>1.10948377806</v>
      </c>
      <c r="M1112" s="13">
        <f t="shared" si="1346"/>
        <v>0.12013504570877906</v>
      </c>
      <c r="N1112" s="13">
        <f t="shared" si="1347"/>
        <v>0.12129495077644781</v>
      </c>
      <c r="O1112" s="13">
        <f t="shared" si="1348"/>
        <v>0.133287884390387</v>
      </c>
      <c r="P1112" s="13">
        <f t="shared" si="1349"/>
        <v>0.13457478024705505</v>
      </c>
      <c r="Q1112" s="13">
        <f t="shared" si="1350"/>
        <v>6.1233027369571952E-2</v>
      </c>
      <c r="R1112" s="13">
        <f t="shared" si="1351"/>
        <v>7.3940372771535548E-2</v>
      </c>
      <c r="S1112" s="13">
        <f t="shared" si="1352"/>
        <v>3.768752775614858E-2</v>
      </c>
      <c r="T1112" s="13">
        <f t="shared" si="1353"/>
        <v>6.7937050548044081E-2</v>
      </c>
      <c r="U1112" s="13">
        <f t="shared" si="1354"/>
        <v>7.4654267810048469E-2</v>
      </c>
      <c r="V1112" s="13">
        <f t="shared" si="1355"/>
        <v>4.690823597649039E-3</v>
      </c>
      <c r="W1112" s="13">
        <f t="shared" si="1356"/>
        <v>2.0608077620385152E-2</v>
      </c>
      <c r="X1112" s="13">
        <f t="shared" si="1357"/>
        <v>2.2864327816818655E-2</v>
      </c>
      <c r="Y1112" s="13">
        <f t="shared" si="1358"/>
        <v>1.2683800404503159E-2</v>
      </c>
      <c r="Z1112" s="13">
        <f t="shared" si="1359"/>
        <v>2.7345214711242662E-2</v>
      </c>
      <c r="AA1112" s="13">
        <f t="shared" si="1360"/>
        <v>2.7609233032731863E-2</v>
      </c>
      <c r="AB1112" s="13">
        <f t="shared" si="1361"/>
        <v>1.3937900226877608E-2</v>
      </c>
      <c r="AC1112" s="13">
        <f t="shared" si="1362"/>
        <v>3.2841507192329911E-4</v>
      </c>
      <c r="AD1112" s="13">
        <f t="shared" si="1363"/>
        <v>5.2017622039726864E-3</v>
      </c>
      <c r="AE1112" s="13">
        <f t="shared" si="1364"/>
        <v>5.7712707826333282E-3</v>
      </c>
      <c r="AF1112" s="13">
        <f t="shared" si="1365"/>
        <v>3.2015656560616598E-3</v>
      </c>
      <c r="AG1112" s="13">
        <f t="shared" si="1366"/>
        <v>1.1840283865981439E-3</v>
      </c>
      <c r="AH1112" s="13">
        <f t="shared" si="1367"/>
        <v>7.5847680324228573E-3</v>
      </c>
      <c r="AI1112" s="13">
        <f t="shared" si="1368"/>
        <v>7.6579990436235817E-3</v>
      </c>
      <c r="AJ1112" s="13">
        <f t="shared" si="1369"/>
        <v>3.865968550484879E-3</v>
      </c>
      <c r="AK1112" s="13">
        <f t="shared" si="1370"/>
        <v>1.3010981718331656E-3</v>
      </c>
      <c r="AL1112" s="13">
        <f t="shared" si="1371"/>
        <v>1.4715568091940709E-5</v>
      </c>
      <c r="AM1112" s="13">
        <f t="shared" si="1372"/>
        <v>1.0503970540139335E-3</v>
      </c>
      <c r="AN1112" s="13">
        <f t="shared" si="1373"/>
        <v>1.165398491950473E-3</v>
      </c>
      <c r="AO1112" s="13">
        <f t="shared" si="1374"/>
        <v>6.4649536089731873E-4</v>
      </c>
      <c r="AP1112" s="13">
        <f t="shared" si="1375"/>
        <v>2.3909203850220671E-4</v>
      </c>
      <c r="AQ1112" s="13">
        <f t="shared" si="1376"/>
        <v>6.6317184545373892E-5</v>
      </c>
      <c r="AR1112" s="13">
        <f t="shared" si="1377"/>
        <v>1.683035418464242E-3</v>
      </c>
      <c r="AS1112" s="13">
        <f t="shared" si="1378"/>
        <v>1.6992851422598688E-3</v>
      </c>
      <c r="AT1112" s="13">
        <f t="shared" si="1379"/>
        <v>8.5784587865061959E-4</v>
      </c>
      <c r="AU1112" s="13">
        <f t="shared" si="1380"/>
        <v>2.8870946306248344E-4</v>
      </c>
      <c r="AV1112" s="13">
        <f t="shared" si="1381"/>
        <v>7.2874238953861574E-5</v>
      </c>
      <c r="AW1112" s="13">
        <f t="shared" si="1382"/>
        <v>4.5789773280647883E-7</v>
      </c>
      <c r="AX1112" s="13">
        <f t="shared" si="1383"/>
        <v>1.7675644134573475E-4</v>
      </c>
      <c r="AY1112" s="13">
        <f t="shared" si="1384"/>
        <v>1.9610840434070657E-4</v>
      </c>
      <c r="AZ1112" s="13">
        <f t="shared" si="1385"/>
        <v>1.0878954667862265E-4</v>
      </c>
      <c r="BA1112" s="13">
        <f t="shared" si="1386"/>
        <v>4.0233412420810982E-5</v>
      </c>
      <c r="BB1112" s="13">
        <f t="shared" si="1387"/>
        <v>1.1159579604221886E-5</v>
      </c>
      <c r="BC1112" s="13">
        <f t="shared" si="1388"/>
        <v>2.4762745081706794E-6</v>
      </c>
      <c r="BD1112" s="13">
        <f t="shared" si="1389"/>
        <v>3.1121674911441667E-4</v>
      </c>
      <c r="BE1112" s="13">
        <f t="shared" si="1390"/>
        <v>3.1422154993928394E-4</v>
      </c>
      <c r="BF1112" s="13">
        <f t="shared" si="1391"/>
        <v>1.5862768107308161E-4</v>
      </c>
      <c r="BG1112" s="13">
        <f t="shared" si="1392"/>
        <v>5.3386410973373016E-5</v>
      </c>
      <c r="BH1112" s="13">
        <f t="shared" si="1393"/>
        <v>1.3475464326296259E-5</v>
      </c>
      <c r="BI1112" s="13">
        <f t="shared" si="1394"/>
        <v>2.72111401382426E-6</v>
      </c>
      <c r="BJ1112" s="14">
        <f t="shared" si="1395"/>
        <v>0.32568308535384421</v>
      </c>
      <c r="BK1112" s="14">
        <f t="shared" si="1396"/>
        <v>0.29762741635398771</v>
      </c>
      <c r="BL1112" s="14">
        <f t="shared" si="1397"/>
        <v>0.34929489114077639</v>
      </c>
      <c r="BM1112" s="14">
        <f t="shared" si="1398"/>
        <v>0.35528889578946665</v>
      </c>
      <c r="BN1112" s="14">
        <f t="shared" si="1399"/>
        <v>0.64446606126377637</v>
      </c>
    </row>
    <row r="1113" spans="1:66" x14ac:dyDescent="0.25">
      <c r="A1113" t="s">
        <v>213</v>
      </c>
      <c r="B1113" t="s">
        <v>220</v>
      </c>
      <c r="C1113" t="s">
        <v>225</v>
      </c>
      <c r="D1113" s="25" t="s">
        <v>534</v>
      </c>
      <c r="E1113" s="10">
        <f>VLOOKUP(A1113,home!$A$2:$E$405,3,FALSE)</f>
        <v>1.2675000000000001</v>
      </c>
      <c r="F1113" s="10">
        <f>VLOOKUP(B1113,home!$B$2:$E$405,3,FALSE)</f>
        <v>0.78900000000000003</v>
      </c>
      <c r="G1113" s="10">
        <f>VLOOKUP(C1113,away!$B$2:$E$405,4,FALSE)</f>
        <v>0.39750000000000002</v>
      </c>
      <c r="H1113" s="10">
        <f>VLOOKUP(A1113,away!$A$2:$E$405,3,FALSE)</f>
        <v>1.1535</v>
      </c>
      <c r="I1113" s="10">
        <f>VLOOKUP(C1113,away!$B$2:$E$405,3,FALSE)</f>
        <v>1.1537999999999999</v>
      </c>
      <c r="J1113" s="10">
        <f>VLOOKUP(B1113,home!$B$2:$E$405,4,FALSE)</f>
        <v>1.597</v>
      </c>
      <c r="K1113" s="12">
        <f t="shared" si="1344"/>
        <v>0.39752285625000006</v>
      </c>
      <c r="L1113" s="12">
        <f t="shared" si="1345"/>
        <v>2.1254605550999996</v>
      </c>
      <c r="M1113" s="13">
        <f t="shared" si="1346"/>
        <v>8.0219920364861821E-2</v>
      </c>
      <c r="N1113" s="13">
        <f t="shared" si="1347"/>
        <v>3.1889251871587414E-2</v>
      </c>
      <c r="O1113" s="13">
        <f t="shared" si="1348"/>
        <v>0.17050427646877697</v>
      </c>
      <c r="P1113" s="13">
        <f t="shared" si="1349"/>
        <v>6.7779346984707889E-2</v>
      </c>
      <c r="Q1113" s="13">
        <f t="shared" si="1350"/>
        <v>6.3383532438345451E-3</v>
      </c>
      <c r="R1113" s="13">
        <f t="shared" si="1351"/>
        <v>0.18120005705512526</v>
      </c>
      <c r="S1113" s="13">
        <f t="shared" si="1352"/>
        <v>1.4317017072500509E-2</v>
      </c>
      <c r="T1113" s="13">
        <f t="shared" si="1353"/>
        <v>1.3471919804060454E-2</v>
      </c>
      <c r="U1113" s="13">
        <f t="shared" si="1354"/>
        <v>7.2031164233216372E-2</v>
      </c>
      <c r="V1113" s="13">
        <f t="shared" si="1355"/>
        <v>1.3440802117331769E-3</v>
      </c>
      <c r="W1113" s="13">
        <f t="shared" si="1356"/>
        <v>8.3988009513685368E-4</v>
      </c>
      <c r="X1113" s="13">
        <f t="shared" si="1357"/>
        <v>1.7851320132270176E-3</v>
      </c>
      <c r="Y1113" s="13">
        <f t="shared" si="1358"/>
        <v>1.8971138398801385E-3</v>
      </c>
      <c r="Z1113" s="13">
        <f t="shared" si="1359"/>
        <v>0.12837785795084602</v>
      </c>
      <c r="AA1113" s="13">
        <f t="shared" si="1360"/>
        <v>5.1033132771877092E-2</v>
      </c>
      <c r="AB1113" s="13">
        <f t="shared" si="1361"/>
        <v>1.0143418351431033E-2</v>
      </c>
      <c r="AC1113" s="13">
        <f t="shared" si="1362"/>
        <v>7.0977444436487322E-5</v>
      </c>
      <c r="AD1113" s="13">
        <f t="shared" si="1363"/>
        <v>8.3467883581580981E-5</v>
      </c>
      <c r="AE1113" s="13">
        <f t="shared" si="1364"/>
        <v>1.7740769417032924E-4</v>
      </c>
      <c r="AF1113" s="13">
        <f t="shared" si="1365"/>
        <v>1.8853652806513949E-4</v>
      </c>
      <c r="AG1113" s="13">
        <f t="shared" si="1366"/>
        <v>1.3357565119931933E-4</v>
      </c>
      <c r="AH1113" s="13">
        <f t="shared" si="1367"/>
        <v>6.8215518305688547E-2</v>
      </c>
      <c r="AI1113" s="13">
        <f t="shared" si="1368"/>
        <v>2.7117227677451474E-2</v>
      </c>
      <c r="AJ1113" s="13">
        <f t="shared" si="1369"/>
        <v>5.3898588999610328E-3</v>
      </c>
      <c r="AK1113" s="13">
        <f t="shared" si="1370"/>
        <v>7.1419736823233099E-4</v>
      </c>
      <c r="AL1113" s="13">
        <f t="shared" si="1371"/>
        <v>2.3988080829139016E-6</v>
      </c>
      <c r="AM1113" s="13">
        <f t="shared" si="1372"/>
        <v>6.6360782972985124E-6</v>
      </c>
      <c r="AN1113" s="13">
        <f t="shared" si="1373"/>
        <v>1.4104722661463157E-5</v>
      </c>
      <c r="AO1113" s="13">
        <f t="shared" si="1374"/>
        <v>1.4989515828782515E-5</v>
      </c>
      <c r="AP1113" s="13">
        <f t="shared" si="1375"/>
        <v>1.0619874878041436E-5</v>
      </c>
      <c r="AQ1113" s="13">
        <f t="shared" si="1376"/>
        <v>5.6430312883436252E-6</v>
      </c>
      <c r="AR1113" s="13">
        <f t="shared" si="1377"/>
        <v>2.8997878680888597E-2</v>
      </c>
      <c r="AS1113" s="13">
        <f t="shared" si="1378"/>
        <v>1.1527319558417818E-2</v>
      </c>
      <c r="AT1113" s="13">
        <f t="shared" si="1379"/>
        <v>2.2911864978843702E-3</v>
      </c>
      <c r="AU1113" s="13">
        <f t="shared" si="1380"/>
        <v>3.0359966694680984E-4</v>
      </c>
      <c r="AV1113" s="13">
        <f t="shared" si="1381"/>
        <v>3.0171951690311148E-5</v>
      </c>
      <c r="AW1113" s="13">
        <f t="shared" si="1382"/>
        <v>5.6299969114779047E-8</v>
      </c>
      <c r="AX1113" s="13">
        <f t="shared" si="1383"/>
        <v>4.3966546650678996E-7</v>
      </c>
      <c r="AY1113" s="13">
        <f t="shared" si="1384"/>
        <v>9.3449160649982202E-7</v>
      </c>
      <c r="AZ1113" s="13">
        <f t="shared" si="1385"/>
        <v>9.9311252434370117E-7</v>
      </c>
      <c r="BA1113" s="13">
        <f t="shared" si="1386"/>
        <v>7.0360716575610827E-7</v>
      </c>
      <c r="BB1113" s="13">
        <f t="shared" si="1387"/>
        <v>3.7387231927507892E-7</v>
      </c>
      <c r="BC1113" s="13">
        <f t="shared" si="1388"/>
        <v>1.5893017345258672E-7</v>
      </c>
      <c r="BD1113" s="13">
        <f t="shared" si="1389"/>
        <v>1.0272307886300656E-2</v>
      </c>
      <c r="BE1113" s="13">
        <f t="shared" si="1390"/>
        <v>4.0834771712416375E-3</v>
      </c>
      <c r="BF1113" s="13">
        <f t="shared" si="1391"/>
        <v>8.116377542718231E-4</v>
      </c>
      <c r="BG1113" s="13">
        <f t="shared" si="1392"/>
        <v>1.0754818610615693E-4</v>
      </c>
      <c r="BH1113" s="13">
        <f t="shared" si="1393"/>
        <v>1.0688215531356519E-5</v>
      </c>
      <c r="BI1113" s="13">
        <f t="shared" si="1394"/>
        <v>8.4976199324809138E-7</v>
      </c>
      <c r="BJ1113" s="14">
        <f t="shared" si="1395"/>
        <v>5.6860235526952553E-2</v>
      </c>
      <c r="BK1113" s="14">
        <f t="shared" si="1396"/>
        <v>0.16373467537792932</v>
      </c>
      <c r="BL1113" s="14">
        <f t="shared" si="1397"/>
        <v>0.64478551646303284</v>
      </c>
      <c r="BM1113" s="14">
        <f t="shared" si="1398"/>
        <v>0.45582620113822947</v>
      </c>
      <c r="BN1113" s="14">
        <f t="shared" si="1399"/>
        <v>0.53793120598889388</v>
      </c>
    </row>
    <row r="1114" spans="1:66" x14ac:dyDescent="0.25">
      <c r="A1114" t="s">
        <v>37</v>
      </c>
      <c r="B1114" t="s">
        <v>39</v>
      </c>
      <c r="C1114" t="s">
        <v>231</v>
      </c>
      <c r="D1114" s="25" t="s">
        <v>534</v>
      </c>
      <c r="E1114" s="10">
        <f>VLOOKUP(A1114,home!$A$2:$E$405,3,FALSE)</f>
        <v>1.5481</v>
      </c>
      <c r="F1114" s="10">
        <f>VLOOKUP(B1114,home!$B$2:$E$405,3,FALSE)</f>
        <v>1.1073</v>
      </c>
      <c r="G1114" s="10">
        <f>VLOOKUP(C1114,away!$B$2:$E$405,4,FALSE)</f>
        <v>0.83050000000000002</v>
      </c>
      <c r="H1114" s="10">
        <f>VLOOKUP(A1114,away!$A$2:$E$405,3,FALSE)</f>
        <v>1.2666999999999999</v>
      </c>
      <c r="I1114" s="10">
        <f>VLOOKUP(C1114,away!$B$2:$E$405,3,FALSE)</f>
        <v>1.1277999999999999</v>
      </c>
      <c r="J1114" s="10">
        <f>VLOOKUP(B1114,home!$B$2:$E$405,4,FALSE)</f>
        <v>0.73309999999999997</v>
      </c>
      <c r="K1114" s="12">
        <f t="shared" si="1344"/>
        <v>1.4236523434650001</v>
      </c>
      <c r="L1114" s="12">
        <f t="shared" si="1345"/>
        <v>1.0472951210059998</v>
      </c>
      <c r="M1114" s="13">
        <f t="shared" si="1346"/>
        <v>8.450475580633425E-2</v>
      </c>
      <c r="N1114" s="13">
        <f t="shared" si="1347"/>
        <v>0.12030539363762534</v>
      </c>
      <c r="O1114" s="13">
        <f t="shared" si="1348"/>
        <v>8.8501418457777273E-2</v>
      </c>
      <c r="P1114" s="13">
        <f t="shared" si="1349"/>
        <v>0.12599525178739124</v>
      </c>
      <c r="Q1114" s="13">
        <f t="shared" si="1350"/>
        <v>8.5636527791842332E-2</v>
      </c>
      <c r="R1114" s="13">
        <f t="shared" si="1351"/>
        <v>4.6343551876470233E-2</v>
      </c>
      <c r="S1114" s="13">
        <f t="shared" si="1352"/>
        <v>4.6964230952129989E-2</v>
      </c>
      <c r="T1114" s="13">
        <f t="shared" si="1353"/>
        <v>8.9686717736291152E-2</v>
      </c>
      <c r="U1114" s="13">
        <f t="shared" si="1354"/>
        <v>6.5977106233428645E-2</v>
      </c>
      <c r="V1114" s="13">
        <f t="shared" si="1355"/>
        <v>7.7803249024966867E-3</v>
      </c>
      <c r="W1114" s="13">
        <f t="shared" si="1356"/>
        <v>4.0638881159020653E-2</v>
      </c>
      <c r="X1114" s="13">
        <f t="shared" si="1357"/>
        <v>4.256090196098497E-2</v>
      </c>
      <c r="Y1114" s="13">
        <f t="shared" si="1358"/>
        <v>2.2286912484677124E-2</v>
      </c>
      <c r="Z1114" s="13">
        <f t="shared" si="1359"/>
        <v>1.6178458590105242E-2</v>
      </c>
      <c r="AA1114" s="13">
        <f t="shared" si="1360"/>
        <v>2.3032500485454792E-2</v>
      </c>
      <c r="AB1114" s="13">
        <f t="shared" si="1361"/>
        <v>1.6395136645988236E-2</v>
      </c>
      <c r="AC1114" s="13">
        <f t="shared" si="1362"/>
        <v>7.2502132108130148E-4</v>
      </c>
      <c r="AD1114" s="13">
        <f t="shared" si="1363"/>
        <v>1.4463909599458841E-2</v>
      </c>
      <c r="AE1114" s="13">
        <f t="shared" si="1364"/>
        <v>1.5147981954185086E-2</v>
      </c>
      <c r="AF1114" s="13">
        <f t="shared" si="1365"/>
        <v>7.9322037968524838E-3</v>
      </c>
      <c r="AG1114" s="13">
        <f t="shared" si="1366"/>
        <v>2.7691194450896249E-3</v>
      </c>
      <c r="AH1114" s="13">
        <f t="shared" si="1367"/>
        <v>4.2359051867037071E-3</v>
      </c>
      <c r="AI1114" s="13">
        <f t="shared" si="1368"/>
        <v>6.0304563457462806E-3</v>
      </c>
      <c r="AJ1114" s="13">
        <f t="shared" si="1369"/>
        <v>4.2926366543925374E-3</v>
      </c>
      <c r="AK1114" s="13">
        <f t="shared" si="1370"/>
        <v>2.0370740775565652E-3</v>
      </c>
      <c r="AL1114" s="13">
        <f t="shared" si="1371"/>
        <v>4.3239812022043997E-5</v>
      </c>
      <c r="AM1114" s="13">
        <f t="shared" si="1372"/>
        <v>4.1183157593870966E-3</v>
      </c>
      <c r="AN1114" s="13">
        <f t="shared" si="1373"/>
        <v>4.313092001568224E-3</v>
      </c>
      <c r="AO1114" s="13">
        <f t="shared" si="1374"/>
        <v>2.2585401048462015E-3</v>
      </c>
      <c r="AP1114" s="13">
        <f t="shared" si="1375"/>
        <v>7.8845267746726873E-4</v>
      </c>
      <c r="AQ1114" s="13">
        <f t="shared" si="1376"/>
        <v>2.0643566056389694E-4</v>
      </c>
      <c r="AR1114" s="13">
        <f t="shared" si="1377"/>
        <v>8.8724856701576039E-4</v>
      </c>
      <c r="AS1114" s="13">
        <f t="shared" si="1378"/>
        <v>1.2631335016679505E-3</v>
      </c>
      <c r="AT1114" s="13">
        <f t="shared" si="1379"/>
        <v>8.991314848793648E-4</v>
      </c>
      <c r="AU1114" s="13">
        <f t="shared" si="1380"/>
        <v>4.266835485105578E-4</v>
      </c>
      <c r="AV1114" s="13">
        <f t="shared" si="1381"/>
        <v>1.5186225843875431E-4</v>
      </c>
      <c r="AW1114" s="13">
        <f t="shared" si="1382"/>
        <v>1.7908298477052276E-6</v>
      </c>
      <c r="AX1114" s="13">
        <f t="shared" si="1383"/>
        <v>9.771749803300471E-4</v>
      </c>
      <c r="AY1114" s="13">
        <f t="shared" si="1384"/>
        <v>1.0233905892687921E-3</v>
      </c>
      <c r="AZ1114" s="13">
        <f t="shared" si="1385"/>
        <v>5.3589598551233048E-4</v>
      </c>
      <c r="BA1114" s="13">
        <f t="shared" si="1386"/>
        <v>1.870804169979219E-4</v>
      </c>
      <c r="BB1114" s="13">
        <f t="shared" si="1387"/>
        <v>4.8982101989422875E-5</v>
      </c>
      <c r="BC1114" s="13">
        <f t="shared" si="1388"/>
        <v>1.0259743286028175E-5</v>
      </c>
      <c r="BD1114" s="13">
        <f t="shared" si="1389"/>
        <v>1.5486851589252836E-4</v>
      </c>
      <c r="BE1114" s="13">
        <f t="shared" si="1390"/>
        <v>2.2047892557934464E-4</v>
      </c>
      <c r="BF1114" s="13">
        <f t="shared" si="1391"/>
        <v>1.5694266954283968E-4</v>
      </c>
      <c r="BG1114" s="13">
        <f t="shared" si="1392"/>
        <v>7.4477266428105623E-5</v>
      </c>
      <c r="BH1114" s="13">
        <f t="shared" si="1393"/>
        <v>2.6507433721309924E-5</v>
      </c>
      <c r="BI1114" s="13">
        <f t="shared" si="1394"/>
        <v>7.5474740273172054E-6</v>
      </c>
      <c r="BJ1114" s="14">
        <f t="shared" si="1395"/>
        <v>0.45589616958724483</v>
      </c>
      <c r="BK1114" s="14">
        <f t="shared" si="1396"/>
        <v>0.26703621517072434</v>
      </c>
      <c r="BL1114" s="14">
        <f t="shared" si="1397"/>
        <v>0.26111466760922214</v>
      </c>
      <c r="BM1114" s="14">
        <f t="shared" si="1398"/>
        <v>0.44791701184043481</v>
      </c>
      <c r="BN1114" s="14">
        <f t="shared" si="1399"/>
        <v>0.55128689935744057</v>
      </c>
    </row>
    <row r="1115" spans="1:66" x14ac:dyDescent="0.25">
      <c r="A1115" t="s">
        <v>37</v>
      </c>
      <c r="B1115" t="s">
        <v>216</v>
      </c>
      <c r="C1115" t="s">
        <v>227</v>
      </c>
      <c r="D1115" s="25" t="s">
        <v>534</v>
      </c>
      <c r="E1115" s="10">
        <f>VLOOKUP(A1115,home!$A$2:$E$405,3,FALSE)</f>
        <v>1.5481</v>
      </c>
      <c r="F1115" s="10">
        <f>VLOOKUP(B1115,home!$B$2:$E$405,3,FALSE)</f>
        <v>0.53979999999999995</v>
      </c>
      <c r="G1115" s="10">
        <f>VLOOKUP(C1115,away!$B$2:$E$405,4,FALSE)</f>
        <v>1.1535</v>
      </c>
      <c r="H1115" s="10">
        <f>VLOOKUP(A1115,away!$A$2:$E$405,3,FALSE)</f>
        <v>1.2666999999999999</v>
      </c>
      <c r="I1115" s="10">
        <f>VLOOKUP(C1115,away!$B$2:$E$405,3,FALSE)</f>
        <v>1.1277999999999999</v>
      </c>
      <c r="J1115" s="10">
        <f>VLOOKUP(B1115,home!$B$2:$E$405,4,FALSE)</f>
        <v>1.3231999999999999</v>
      </c>
      <c r="K1115" s="12">
        <f t="shared" si="1344"/>
        <v>0.96393886232999992</v>
      </c>
      <c r="L1115" s="12">
        <f t="shared" si="1345"/>
        <v>1.8903026928319997</v>
      </c>
      <c r="M1115" s="13">
        <f t="shared" si="1346"/>
        <v>5.7599490594666174E-2</v>
      </c>
      <c r="N1115" s="13">
        <f t="shared" si="1347"/>
        <v>5.5522387434610042E-2</v>
      </c>
      <c r="O1115" s="13">
        <f t="shared" si="1348"/>
        <v>0.1088804721768489</v>
      </c>
      <c r="P1115" s="13">
        <f t="shared" si="1349"/>
        <v>0.10495411848010494</v>
      </c>
      <c r="Q1115" s="13">
        <f t="shared" si="1350"/>
        <v>2.6760093488781743E-2</v>
      </c>
      <c r="R1115" s="13">
        <f t="shared" si="1351"/>
        <v>0.10290852487635857</v>
      </c>
      <c r="S1115" s="13">
        <f t="shared" si="1352"/>
        <v>4.78101753687903E-2</v>
      </c>
      <c r="T1115" s="13">
        <f t="shared" si="1353"/>
        <v>5.0584676782280187E-2</v>
      </c>
      <c r="U1115" s="13">
        <f t="shared" si="1354"/>
        <v>9.919752639337559E-2</v>
      </c>
      <c r="V1115" s="13">
        <f t="shared" si="1355"/>
        <v>9.6796280630750305E-3</v>
      </c>
      <c r="W1115" s="13">
        <f t="shared" si="1356"/>
        <v>8.5983646911402378E-3</v>
      </c>
      <c r="X1115" s="13">
        <f t="shared" si="1357"/>
        <v>1.6253511929613978E-2</v>
      </c>
      <c r="Y1115" s="13">
        <f t="shared" si="1358"/>
        <v>1.536202868426317E-2</v>
      </c>
      <c r="Z1115" s="13">
        <f t="shared" si="1359"/>
        <v>6.4842753896383151E-2</v>
      </c>
      <c r="AA1115" s="13">
        <f t="shared" si="1360"/>
        <v>6.250445042122374E-2</v>
      </c>
      <c r="AB1115" s="13">
        <f t="shared" si="1361"/>
        <v>3.0125234414798151E-2</v>
      </c>
      <c r="AC1115" s="13">
        <f t="shared" si="1362"/>
        <v>1.1023500599645509E-3</v>
      </c>
      <c r="AD1115" s="13">
        <f t="shared" si="1363"/>
        <v>2.07207446956904E-3</v>
      </c>
      <c r="AE1115" s="13">
        <f t="shared" si="1364"/>
        <v>3.916847949574794E-3</v>
      </c>
      <c r="AF1115" s="13">
        <f t="shared" si="1365"/>
        <v>3.7020141132473655E-3</v>
      </c>
      <c r="AG1115" s="13">
        <f t="shared" si="1366"/>
        <v>2.332642415724521E-3</v>
      </c>
      <c r="AH1115" s="13">
        <f t="shared" si="1367"/>
        <v>3.0643108075243935E-2</v>
      </c>
      <c r="AI1115" s="13">
        <f t="shared" si="1368"/>
        <v>2.9538082736305871E-2</v>
      </c>
      <c r="AJ1115" s="13">
        <f t="shared" si="1369"/>
        <v>1.4236452934122045E-2</v>
      </c>
      <c r="AK1115" s="13">
        <f t="shared" si="1370"/>
        <v>4.5743567483107319E-3</v>
      </c>
      <c r="AL1115" s="13">
        <f t="shared" si="1371"/>
        <v>8.0345279172162618E-5</v>
      </c>
      <c r="AM1115" s="13">
        <f t="shared" si="1372"/>
        <v>3.9947062137188382E-4</v>
      </c>
      <c r="AN1115" s="13">
        <f t="shared" si="1373"/>
        <v>7.5512039128654415E-4</v>
      </c>
      <c r="AO1115" s="13">
        <f t="shared" si="1374"/>
        <v>7.1370305453065397E-4</v>
      </c>
      <c r="AP1115" s="13">
        <f t="shared" si="1375"/>
        <v>4.4970493528723963E-4</v>
      </c>
      <c r="AQ1115" s="13">
        <f t="shared" si="1376"/>
        <v>2.1251961253832734E-4</v>
      </c>
      <c r="AR1115" s="13">
        <f t="shared" si="1377"/>
        <v>1.1584949942275113E-2</v>
      </c>
      <c r="AS1115" s="13">
        <f t="shared" si="1378"/>
        <v>1.1167183467506669E-2</v>
      </c>
      <c r="AT1115" s="13">
        <f t="shared" si="1379"/>
        <v>5.3822410635493813E-3</v>
      </c>
      <c r="AU1115" s="13">
        <f t="shared" si="1380"/>
        <v>1.7293837758612001E-3</v>
      </c>
      <c r="AV1115" s="13">
        <f t="shared" si="1381"/>
        <v>4.1675505735890109E-4</v>
      </c>
      <c r="AW1115" s="13">
        <f t="shared" si="1382"/>
        <v>4.066667885086553E-6</v>
      </c>
      <c r="AX1115" s="13">
        <f t="shared" si="1383"/>
        <v>6.4177542716578633E-5</v>
      </c>
      <c r="AY1115" s="13">
        <f t="shared" si="1384"/>
        <v>1.2131498181648926E-4</v>
      </c>
      <c r="AZ1115" s="13">
        <f t="shared" si="1385"/>
        <v>1.1466101840428739E-4</v>
      </c>
      <c r="BA1115" s="13">
        <f t="shared" si="1386"/>
        <v>7.2248010617494653E-5</v>
      </c>
      <c r="BB1115" s="13">
        <f t="shared" si="1387"/>
        <v>3.4142652255501264E-5</v>
      </c>
      <c r="BC1115" s="13">
        <f t="shared" si="1388"/>
        <v>1.2907989499800109E-5</v>
      </c>
      <c r="BD1115" s="13">
        <f t="shared" si="1389"/>
        <v>3.649843678701093E-3</v>
      </c>
      <c r="BE1115" s="13">
        <f t="shared" si="1390"/>
        <v>3.5182261633294734E-3</v>
      </c>
      <c r="BF1115" s="13">
        <f t="shared" si="1391"/>
        <v>1.6956774626497265E-3</v>
      </c>
      <c r="BG1115" s="13">
        <f t="shared" si="1392"/>
        <v>5.4484313474173279E-4</v>
      </c>
      <c r="BH1115" s="13">
        <f t="shared" si="1393"/>
        <v>1.3129886786281415E-4</v>
      </c>
      <c r="BI1115" s="13">
        <f t="shared" si="1394"/>
        <v>2.5312816262579624E-5</v>
      </c>
      <c r="BJ1115" s="14">
        <f t="shared" si="1395"/>
        <v>0.18805461276912991</v>
      </c>
      <c r="BK1115" s="14">
        <f t="shared" si="1396"/>
        <v>0.22134742282758968</v>
      </c>
      <c r="BL1115" s="14">
        <f t="shared" si="1397"/>
        <v>0.52245392420668624</v>
      </c>
      <c r="BM1115" s="14">
        <f t="shared" si="1398"/>
        <v>0.53995637833448717</v>
      </c>
      <c r="BN1115" s="14">
        <f t="shared" si="1399"/>
        <v>0.45662508705137039</v>
      </c>
    </row>
    <row r="1116" spans="1:66" x14ac:dyDescent="0.25">
      <c r="A1116" t="s">
        <v>37</v>
      </c>
      <c r="B1116" t="s">
        <v>38</v>
      </c>
      <c r="C1116" t="s">
        <v>230</v>
      </c>
      <c r="D1116" s="25" t="s">
        <v>534</v>
      </c>
      <c r="E1116" s="10">
        <f>VLOOKUP(A1116,home!$A$2:$E$405,3,FALSE)</f>
        <v>1.5481</v>
      </c>
      <c r="F1116" s="10">
        <f>VLOOKUP(B1116,home!$B$2:$E$405,3,FALSE)</f>
        <v>0.64600000000000002</v>
      </c>
      <c r="G1116" s="10">
        <f>VLOOKUP(C1116,away!$B$2:$E$405,4,FALSE)</f>
        <v>0.83050000000000002</v>
      </c>
      <c r="H1116" s="10">
        <f>VLOOKUP(A1116,away!$A$2:$E$405,3,FALSE)</f>
        <v>1.2666999999999999</v>
      </c>
      <c r="I1116" s="10">
        <f>VLOOKUP(C1116,away!$B$2:$E$405,3,FALSE)</f>
        <v>1.1841999999999999</v>
      </c>
      <c r="J1116" s="10">
        <f>VLOOKUP(B1116,home!$B$2:$E$405,4,FALSE)</f>
        <v>1.0149999999999999</v>
      </c>
      <c r="K1116" s="12">
        <f t="shared" si="1344"/>
        <v>0.8305602943</v>
      </c>
      <c r="L1116" s="12">
        <f t="shared" si="1345"/>
        <v>1.5225265320999997</v>
      </c>
      <c r="M1116" s="13">
        <f t="shared" si="1346"/>
        <v>9.5075228063123449E-2</v>
      </c>
      <c r="N1116" s="13">
        <f t="shared" si="1347"/>
        <v>7.896570940074743E-2</v>
      </c>
      <c r="O1116" s="13">
        <f t="shared" si="1348"/>
        <v>0.14475455727156392</v>
      </c>
      <c r="P1116" s="13">
        <f t="shared" si="1349"/>
        <v>0.12022738768873632</v>
      </c>
      <c r="Q1116" s="13">
        <f t="shared" si="1350"/>
        <v>3.2792891419746534E-2</v>
      </c>
      <c r="R1116" s="13">
        <f t="shared" si="1351"/>
        <v>0.1101963270441725</v>
      </c>
      <c r="S1116" s="13">
        <f t="shared" si="1352"/>
        <v>3.8008388317672052E-2</v>
      </c>
      <c r="T1116" s="13">
        <f t="shared" si="1353"/>
        <v>4.992804725083852E-2</v>
      </c>
      <c r="U1116" s="13">
        <f t="shared" si="1354"/>
        <v>9.152469382058695E-2</v>
      </c>
      <c r="V1116" s="13">
        <f t="shared" si="1355"/>
        <v>5.3403900735424425E-3</v>
      </c>
      <c r="W1116" s="13">
        <f t="shared" si="1356"/>
        <v>9.0788245161775409E-3</v>
      </c>
      <c r="X1116" s="13">
        <f t="shared" si="1357"/>
        <v>1.382275120616025E-2</v>
      </c>
      <c r="Y1116" s="13">
        <f t="shared" si="1358"/>
        <v>1.0522752728998126E-2</v>
      </c>
      <c r="Z1116" s="13">
        <f t="shared" si="1359"/>
        <v>5.5925610554907128E-2</v>
      </c>
      <c r="AA1116" s="13">
        <f t="shared" si="1360"/>
        <v>4.6449591561390849E-2</v>
      </c>
      <c r="AB1116" s="13">
        <f t="shared" si="1361"/>
        <v>1.9289593218671793E-2</v>
      </c>
      <c r="AC1116" s="13">
        <f t="shared" si="1362"/>
        <v>4.2207441994944624E-4</v>
      </c>
      <c r="AD1116" s="13">
        <f t="shared" si="1363"/>
        <v>1.8851277905136184E-3</v>
      </c>
      <c r="AE1116" s="13">
        <f t="shared" si="1364"/>
        <v>2.8701570774560337E-3</v>
      </c>
      <c r="AF1116" s="13">
        <f t="shared" si="1365"/>
        <v>2.1849451508607026E-3</v>
      </c>
      <c r="AG1116" s="13">
        <f t="shared" si="1366"/>
        <v>1.1088789877895522E-3</v>
      </c>
      <c r="AH1116" s="13">
        <f t="shared" si="1367"/>
        <v>2.1287056473434474E-2</v>
      </c>
      <c r="AI1116" s="13">
        <f t="shared" si="1368"/>
        <v>1.7680183889356455E-2</v>
      </c>
      <c r="AJ1116" s="13">
        <f t="shared" si="1369"/>
        <v>7.3422293672110086E-3</v>
      </c>
      <c r="AK1116" s="13">
        <f t="shared" si="1370"/>
        <v>2.0327213946829594E-3</v>
      </c>
      <c r="AL1116" s="13">
        <f t="shared" si="1371"/>
        <v>2.1349369737854084E-5</v>
      </c>
      <c r="AM1116" s="13">
        <f t="shared" si="1372"/>
        <v>3.1314245849642006E-4</v>
      </c>
      <c r="AN1116" s="13">
        <f t="shared" si="1373"/>
        <v>4.7676770138782251E-4</v>
      </c>
      <c r="AO1116" s="13">
        <f t="shared" si="1374"/>
        <v>3.6294573750564481E-4</v>
      </c>
      <c r="AP1116" s="13">
        <f t="shared" si="1375"/>
        <v>1.8419817168831542E-4</v>
      </c>
      <c r="AQ1116" s="13">
        <f t="shared" si="1376"/>
        <v>7.0111650889942808E-5</v>
      </c>
      <c r="AR1116" s="13">
        <f t="shared" si="1377"/>
        <v>6.482021654223004E-3</v>
      </c>
      <c r="AS1116" s="13">
        <f t="shared" si="1378"/>
        <v>5.38370981279043E-3</v>
      </c>
      <c r="AT1116" s="13">
        <f t="shared" si="1379"/>
        <v>2.2357478032685092E-3</v>
      </c>
      <c r="AU1116" s="13">
        <f t="shared" si="1380"/>
        <v>6.1897445115442382E-4</v>
      </c>
      <c r="AV1116" s="13">
        <f t="shared" si="1381"/>
        <v>1.285239005787498E-4</v>
      </c>
      <c r="AW1116" s="13">
        <f t="shared" si="1382"/>
        <v>7.4992631410401286E-7</v>
      </c>
      <c r="AX1116" s="13">
        <f t="shared" si="1383"/>
        <v>4.3347282081102017E-5</v>
      </c>
      <c r="AY1116" s="13">
        <f t="shared" si="1384"/>
        <v>6.5997387062900704E-5</v>
      </c>
      <c r="AZ1116" s="13">
        <f t="shared" si="1385"/>
        <v>5.0241386426269796E-5</v>
      </c>
      <c r="BA1116" s="13">
        <f t="shared" si="1386"/>
        <v>2.5497947947828185E-5</v>
      </c>
      <c r="BB1116" s="13">
        <f t="shared" si="1387"/>
        <v>9.7053255661682875E-6</v>
      </c>
      <c r="BC1116" s="13">
        <f t="shared" si="1388"/>
        <v>2.9553231354319322E-6</v>
      </c>
      <c r="BD1116" s="13">
        <f t="shared" si="1389"/>
        <v>1.6448416583668753E-3</v>
      </c>
      <c r="BE1116" s="13">
        <f t="shared" si="1390"/>
        <v>1.3661401718500919E-3</v>
      </c>
      <c r="BF1116" s="13">
        <f t="shared" si="1391"/>
        <v>5.6733089159343255E-4</v>
      </c>
      <c r="BG1116" s="13">
        <f t="shared" si="1392"/>
        <v>1.5706750409577423E-4</v>
      </c>
      <c r="BH1116" s="13">
        <f t="shared" si="1393"/>
        <v>3.2613508106688174E-5</v>
      </c>
      <c r="BI1116" s="13">
        <f t="shared" si="1394"/>
        <v>5.4174969782492751E-6</v>
      </c>
      <c r="BJ1116" s="14">
        <f t="shared" si="1395"/>
        <v>0.20476499590147612</v>
      </c>
      <c r="BK1116" s="14">
        <f t="shared" si="1396"/>
        <v>0.25916081531982449</v>
      </c>
      <c r="BL1116" s="14">
        <f t="shared" si="1397"/>
        <v>0.47917934289407715</v>
      </c>
      <c r="BM1116" s="14">
        <f t="shared" si="1398"/>
        <v>0.416953416321446</v>
      </c>
      <c r="BN1116" s="14">
        <f t="shared" si="1399"/>
        <v>0.58201210088809008</v>
      </c>
    </row>
    <row r="1117" spans="1:66" x14ac:dyDescent="0.25">
      <c r="A1117" t="s">
        <v>37</v>
      </c>
      <c r="B1117" t="s">
        <v>407</v>
      </c>
      <c r="C1117" t="s">
        <v>219</v>
      </c>
      <c r="D1117" s="25" t="s">
        <v>534</v>
      </c>
      <c r="E1117" s="10">
        <f>VLOOKUP(A1117,home!$A$2:$E$405,3,FALSE)</f>
        <v>1.5481</v>
      </c>
      <c r="F1117" s="10">
        <f>VLOOKUP(B1117,home!$B$2:$E$405,3,FALSE)</f>
        <v>1.4193</v>
      </c>
      <c r="G1117" s="10">
        <f>VLOOKUP(C1117,away!$B$2:$E$405,4,FALSE)</f>
        <v>1.1211</v>
      </c>
      <c r="H1117" s="10">
        <f>VLOOKUP(A1117,away!$A$2:$E$405,3,FALSE)</f>
        <v>1.2666999999999999</v>
      </c>
      <c r="I1117" s="10">
        <f>VLOOKUP(C1117,away!$B$2:$E$405,3,FALSE)</f>
        <v>0.59319999999999995</v>
      </c>
      <c r="J1117" s="10">
        <f>VLOOKUP(B1117,home!$B$2:$E$405,4,FALSE)</f>
        <v>0.56910000000000005</v>
      </c>
      <c r="K1117" s="12">
        <f t="shared" si="1344"/>
        <v>2.463301469763</v>
      </c>
      <c r="L1117" s="12">
        <f t="shared" si="1345"/>
        <v>0.42762540500399998</v>
      </c>
      <c r="M1117" s="13">
        <f t="shared" si="1346"/>
        <v>5.5524724287668248E-2</v>
      </c>
      <c r="N1117" s="13">
        <f t="shared" si="1347"/>
        <v>0.13677413494599852</v>
      </c>
      <c r="O1117" s="13">
        <f t="shared" si="1348"/>
        <v>2.3743782711249568E-2</v>
      </c>
      <c r="P1117" s="13">
        <f t="shared" si="1349"/>
        <v>5.8488094850354368E-2</v>
      </c>
      <c r="Q1117" s="13">
        <f t="shared" si="1350"/>
        <v>0.16845796381902056</v>
      </c>
      <c r="R1117" s="13">
        <f t="shared" si="1351"/>
        <v>5.0767223491125337E-3</v>
      </c>
      <c r="S1117" s="13">
        <f t="shared" si="1352"/>
        <v>1.5402405338840214E-2</v>
      </c>
      <c r="T1117" s="13">
        <f t="shared" si="1353"/>
        <v>7.2036905004257856E-2</v>
      </c>
      <c r="U1117" s="13">
        <f t="shared" si="1354"/>
        <v>1.2505497624147573E-2</v>
      </c>
      <c r="V1117" s="13">
        <f t="shared" si="1355"/>
        <v>1.8027151286383824E-3</v>
      </c>
      <c r="W1117" s="13">
        <f t="shared" si="1356"/>
        <v>0.13832091662289187</v>
      </c>
      <c r="X1117" s="13">
        <f t="shared" si="1357"/>
        <v>5.9149537991388654E-2</v>
      </c>
      <c r="Y1117" s="13">
        <f t="shared" si="1358"/>
        <v>1.2646922569683526E-2</v>
      </c>
      <c r="Z1117" s="13">
        <f t="shared" si="1359"/>
        <v>7.2364515021070192E-4</v>
      </c>
      <c r="AA1117" s="13">
        <f t="shared" si="1360"/>
        <v>1.7825561621008889E-3</v>
      </c>
      <c r="AB1117" s="13">
        <f t="shared" si="1361"/>
        <v>2.1954866070191068E-3</v>
      </c>
      <c r="AC1117" s="13">
        <f t="shared" si="1362"/>
        <v>1.1868290971346114E-4</v>
      </c>
      <c r="AD1117" s="13">
        <f t="shared" si="1363"/>
        <v>8.5181529304033748E-2</v>
      </c>
      <c r="AE1117" s="13">
        <f t="shared" si="1364"/>
        <v>3.6425785967497522E-2</v>
      </c>
      <c r="AF1117" s="13">
        <f t="shared" si="1365"/>
        <v>7.7882957384700713E-3</v>
      </c>
      <c r="AG1117" s="13">
        <f t="shared" si="1366"/>
        <v>1.1101577064847308E-3</v>
      </c>
      <c r="AH1117" s="13">
        <f t="shared" si="1367"/>
        <v>7.736226260950792E-5</v>
      </c>
      <c r="AI1117" s="13">
        <f t="shared" si="1368"/>
        <v>1.9056657519019203E-4</v>
      </c>
      <c r="AJ1117" s="13">
        <f t="shared" si="1369"/>
        <v>2.347114623768507E-4</v>
      </c>
      <c r="AK1117" s="13">
        <f t="shared" si="1370"/>
        <v>1.9272169674770646E-4</v>
      </c>
      <c r="AL1117" s="13">
        <f t="shared" si="1371"/>
        <v>5.0006820345282759E-6</v>
      </c>
      <c r="AM1117" s="13">
        <f t="shared" si="1372"/>
        <v>4.1965557266257281E-2</v>
      </c>
      <c r="AN1117" s="13">
        <f t="shared" si="1373"/>
        <v>1.7945538422201826E-2</v>
      </c>
      <c r="AO1117" s="13">
        <f t="shared" si="1374"/>
        <v>3.836984067904448E-3</v>
      </c>
      <c r="AP1117" s="13">
        <f t="shared" si="1375"/>
        <v>5.4693062201051183E-4</v>
      </c>
      <c r="AQ1117" s="13">
        <f t="shared" si="1376"/>
        <v>5.8470357186583656E-5</v>
      </c>
      <c r="AR1117" s="13">
        <f t="shared" si="1377"/>
        <v>6.6164137760833267E-6</v>
      </c>
      <c r="AS1117" s="13">
        <f t="shared" si="1378"/>
        <v>1.6298221779186218E-5</v>
      </c>
      <c r="AT1117" s="13">
        <f t="shared" si="1379"/>
        <v>2.0073716831596379E-5</v>
      </c>
      <c r="AU1117" s="13">
        <f t="shared" si="1380"/>
        <v>1.648253872495921E-5</v>
      </c>
      <c r="AV1117" s="13">
        <f t="shared" si="1381"/>
        <v>1.0150365466654397E-5</v>
      </c>
      <c r="AW1117" s="13">
        <f t="shared" si="1382"/>
        <v>1.4632138550499104E-7</v>
      </c>
      <c r="AX1117" s="13">
        <f t="shared" si="1383"/>
        <v>1.7228969815565806E-2</v>
      </c>
      <c r="AY1117" s="13">
        <f t="shared" si="1384"/>
        <v>7.3675451951830196E-3</v>
      </c>
      <c r="AZ1117" s="13">
        <f t="shared" si="1385"/>
        <v>1.5752747489877058E-3</v>
      </c>
      <c r="BA1117" s="13">
        <f t="shared" si="1386"/>
        <v>2.2454250084281413E-4</v>
      </c>
      <c r="BB1117" s="13">
        <f t="shared" si="1387"/>
        <v>2.4005019465879837E-5</v>
      </c>
      <c r="BC1117" s="13">
        <f t="shared" si="1388"/>
        <v>2.0530312342451539E-6</v>
      </c>
      <c r="BD1117" s="13">
        <f t="shared" si="1389"/>
        <v>4.7155777011194639E-7</v>
      </c>
      <c r="BE1117" s="13">
        <f t="shared" si="1390"/>
        <v>1.1615889481949202E-6</v>
      </c>
      <c r="BF1117" s="13">
        <f t="shared" si="1391"/>
        <v>1.4306718816745026E-6</v>
      </c>
      <c r="BG1117" s="13">
        <f t="shared" si="1392"/>
        <v>1.174725382959133E-6</v>
      </c>
      <c r="BH1117" s="13">
        <f t="shared" si="1393"/>
        <v>7.2342569060278385E-7</v>
      </c>
      <c r="BI1117" s="13">
        <f t="shared" si="1394"/>
        <v>3.5640311338523022E-7</v>
      </c>
      <c r="BJ1117" s="14">
        <f t="shared" si="1395"/>
        <v>0.80866802071656696</v>
      </c>
      <c r="BK1117" s="14">
        <f t="shared" si="1396"/>
        <v>0.13870916839243219</v>
      </c>
      <c r="BL1117" s="14">
        <f t="shared" si="1397"/>
        <v>4.6074347079919323E-2</v>
      </c>
      <c r="BM1117" s="14">
        <f t="shared" si="1398"/>
        <v>0.53874235950192784</v>
      </c>
      <c r="BN1117" s="14">
        <f t="shared" si="1399"/>
        <v>0.44806542296340385</v>
      </c>
    </row>
    <row r="1118" spans="1:66" x14ac:dyDescent="0.25">
      <c r="A1118" t="s">
        <v>37</v>
      </c>
      <c r="B1118" t="s">
        <v>228</v>
      </c>
      <c r="C1118" t="s">
        <v>229</v>
      </c>
      <c r="D1118" s="25" t="s">
        <v>534</v>
      </c>
      <c r="E1118" s="10">
        <f>VLOOKUP(A1118,home!$A$2:$E$405,3,FALSE)</f>
        <v>1.5481</v>
      </c>
      <c r="F1118" s="10">
        <f>VLOOKUP(B1118,home!$B$2:$E$405,3,FALSE)</f>
        <v>0.84470000000000001</v>
      </c>
      <c r="G1118" s="10">
        <f>VLOOKUP(C1118,away!$B$2:$E$405,4,FALSE)</f>
        <v>1.1428</v>
      </c>
      <c r="H1118" s="10">
        <f>VLOOKUP(A1118,away!$A$2:$E$405,3,FALSE)</f>
        <v>1.2666999999999999</v>
      </c>
      <c r="I1118" s="10">
        <f>VLOOKUP(C1118,away!$B$2:$E$405,3,FALSE)</f>
        <v>0.72870000000000001</v>
      </c>
      <c r="J1118" s="10">
        <f>VLOOKUP(B1118,home!$B$2:$E$405,4,FALSE)</f>
        <v>1.4575</v>
      </c>
      <c r="K1118" s="12">
        <f t="shared" si="1344"/>
        <v>1.4944167839960001</v>
      </c>
      <c r="L1118" s="12">
        <f t="shared" si="1345"/>
        <v>1.3453370526749999</v>
      </c>
      <c r="M1118" s="13">
        <f t="shared" si="1346"/>
        <v>5.8440049991271004E-2</v>
      </c>
      <c r="N1118" s="13">
        <f t="shared" si="1347"/>
        <v>8.7333791564520674E-2</v>
      </c>
      <c r="O1118" s="13">
        <f t="shared" si="1348"/>
        <v>7.8621564613436182E-2</v>
      </c>
      <c r="P1118" s="13">
        <f t="shared" si="1349"/>
        <v>0.11749338574234501</v>
      </c>
      <c r="Q1118" s="13">
        <f t="shared" si="1350"/>
        <v>6.5256541962014011E-2</v>
      </c>
      <c r="R1118" s="13">
        <f t="shared" si="1351"/>
        <v>5.288625200686866E-2</v>
      </c>
      <c r="S1118" s="13">
        <f t="shared" si="1352"/>
        <v>5.9054944747914534E-2</v>
      </c>
      <c r="T1118" s="13">
        <f t="shared" si="1353"/>
        <v>8.7792043830938374E-2</v>
      </c>
      <c r="U1118" s="13">
        <f t="shared" si="1354"/>
        <v>7.9034102641706655E-2</v>
      </c>
      <c r="V1118" s="13">
        <f t="shared" si="1355"/>
        <v>1.3192180903138223E-2</v>
      </c>
      <c r="W1118" s="13">
        <f t="shared" si="1356"/>
        <v>3.2506823857857685E-2</v>
      </c>
      <c r="X1118" s="13">
        <f t="shared" si="1357"/>
        <v>4.3732634600755625E-2</v>
      </c>
      <c r="Y1118" s="13">
        <f t="shared" si="1358"/>
        <v>2.9417566869746649E-2</v>
      </c>
      <c r="Z1118" s="13">
        <f t="shared" si="1359"/>
        <v>2.3716611467315987E-2</v>
      </c>
      <c r="AA1118" s="13">
        <f t="shared" si="1360"/>
        <v>3.5442502236269012E-2</v>
      </c>
      <c r="AB1118" s="13">
        <f t="shared" si="1361"/>
        <v>2.6482935104348092E-2</v>
      </c>
      <c r="AC1118" s="13">
        <f t="shared" si="1362"/>
        <v>1.657675258519986E-3</v>
      </c>
      <c r="AD1118" s="13">
        <f t="shared" si="1363"/>
        <v>1.2144685791896032E-2</v>
      </c>
      <c r="AE1118" s="13">
        <f t="shared" si="1364"/>
        <v>1.6338695788933356E-2</v>
      </c>
      <c r="AF1118" s="13">
        <f t="shared" si="1365"/>
        <v>1.0990526418618519E-2</v>
      </c>
      <c r="AG1118" s="13">
        <f t="shared" si="1366"/>
        <v>4.9286541397903184E-3</v>
      </c>
      <c r="AH1118" s="13">
        <f t="shared" si="1367"/>
        <v>7.9767090427192485E-3</v>
      </c>
      <c r="AI1118" s="13">
        <f t="shared" si="1368"/>
        <v>1.192052787449231E-2</v>
      </c>
      <c r="AJ1118" s="13">
        <f t="shared" si="1369"/>
        <v>8.9071184648667374E-3</v>
      </c>
      <c r="AK1118" s="13">
        <f t="shared" si="1370"/>
        <v>4.4369824436458491E-3</v>
      </c>
      <c r="AL1118" s="13">
        <f t="shared" si="1371"/>
        <v>1.333098644603635E-4</v>
      </c>
      <c r="AM1118" s="13">
        <f t="shared" si="1372"/>
        <v>3.6298444567534355E-3</v>
      </c>
      <c r="AN1118" s="13">
        <f t="shared" si="1373"/>
        <v>4.8833642431173529E-3</v>
      </c>
      <c r="AO1118" s="13">
        <f t="shared" si="1374"/>
        <v>3.2848854289869913E-3</v>
      </c>
      <c r="AP1118" s="13">
        <f t="shared" si="1375"/>
        <v>1.4730926938028035E-3</v>
      </c>
      <c r="AQ1118" s="13">
        <f t="shared" si="1376"/>
        <v>4.9545154574943484E-4</v>
      </c>
      <c r="AR1118" s="13">
        <f t="shared" si="1377"/>
        <v>2.1462724467155862E-3</v>
      </c>
      <c r="AS1118" s="13">
        <f t="shared" si="1378"/>
        <v>3.2074255673999325E-3</v>
      </c>
      <c r="AT1118" s="13">
        <f t="shared" si="1379"/>
        <v>2.3966153006701771E-3</v>
      </c>
      <c r="AU1118" s="13">
        <f t="shared" si="1380"/>
        <v>1.1938473767010448E-3</v>
      </c>
      <c r="AV1118" s="13">
        <f t="shared" si="1381"/>
        <v>4.4602638931790916E-4</v>
      </c>
      <c r="AW1118" s="13">
        <f t="shared" si="1382"/>
        <v>7.4449644125526703E-6</v>
      </c>
      <c r="AX1118" s="13">
        <f t="shared" si="1383"/>
        <v>9.0408341324453058E-4</v>
      </c>
      <c r="AY1118" s="13">
        <f t="shared" si="1384"/>
        <v>1.2162969145467506E-3</v>
      </c>
      <c r="AZ1118" s="13">
        <f t="shared" si="1385"/>
        <v>8.1816465309701106E-4</v>
      </c>
      <c r="BA1118" s="13">
        <f t="shared" si="1386"/>
        <v>3.6690240766679876E-4</v>
      </c>
      <c r="BB1118" s="13">
        <f t="shared" si="1387"/>
        <v>1.2340185093745308E-4</v>
      </c>
      <c r="BC1118" s="13">
        <f t="shared" si="1388"/>
        <v>3.3203416486966551E-5</v>
      </c>
      <c r="BD1118" s="13">
        <f t="shared" si="1389"/>
        <v>4.8124330795031733E-4</v>
      </c>
      <c r="BE1118" s="13">
        <f t="shared" si="1390"/>
        <v>7.1917807658670985E-4</v>
      </c>
      <c r="BF1118" s="13">
        <f t="shared" si="1391"/>
        <v>5.3737589416657009E-4</v>
      </c>
      <c r="BG1118" s="13">
        <f t="shared" si="1392"/>
        <v>2.6768785185246033E-4</v>
      </c>
      <c r="BH1118" s="13">
        <f t="shared" si="1393"/>
        <v>1.0000930467003787E-4</v>
      </c>
      <c r="BI1118" s="13">
        <f t="shared" si="1394"/>
        <v>2.9891116690934817E-5</v>
      </c>
      <c r="BJ1118" s="14">
        <f t="shared" si="1395"/>
        <v>0.40767065584946088</v>
      </c>
      <c r="BK1118" s="14">
        <f t="shared" si="1396"/>
        <v>0.25118784342219591</v>
      </c>
      <c r="BL1118" s="14">
        <f t="shared" si="1397"/>
        <v>0.31723426706107449</v>
      </c>
      <c r="BM1118" s="14">
        <f t="shared" si="1398"/>
        <v>0.53856893996945721</v>
      </c>
      <c r="BN1118" s="14">
        <f t="shared" si="1399"/>
        <v>0.46003158588045556</v>
      </c>
    </row>
    <row r="1119" spans="1:66" x14ac:dyDescent="0.25">
      <c r="A1119" t="s">
        <v>337</v>
      </c>
      <c r="B1119" t="s">
        <v>338</v>
      </c>
      <c r="C1119" t="s">
        <v>374</v>
      </c>
      <c r="D1119" s="25" t="s">
        <v>534</v>
      </c>
      <c r="E1119" s="10">
        <f>VLOOKUP(A1119,home!$A$2:$E$405,3,FALSE)</f>
        <v>1.4091</v>
      </c>
      <c r="F1119" s="10">
        <f>VLOOKUP(B1119,home!$B$2:$E$405,3,FALSE)</f>
        <v>1.3548</v>
      </c>
      <c r="G1119" s="10">
        <f>VLOOKUP(C1119,away!$B$2:$E$405,4,FALSE)</f>
        <v>1.4193</v>
      </c>
      <c r="H1119" s="10">
        <f>VLOOKUP(A1119,away!$A$2:$E$405,3,FALSE)</f>
        <v>1.1182000000000001</v>
      </c>
      <c r="I1119" s="10">
        <f>VLOOKUP(C1119,away!$B$2:$E$405,3,FALSE)</f>
        <v>0.97560000000000002</v>
      </c>
      <c r="J1119" s="10">
        <f>VLOOKUP(B1119,home!$B$2:$E$405,4,FALSE)</f>
        <v>0.89429999999999998</v>
      </c>
      <c r="K1119" s="12">
        <f t="shared" si="1344"/>
        <v>2.7095127915239998</v>
      </c>
      <c r="L1119" s="12">
        <f t="shared" si="1345"/>
        <v>0.97560610725600005</v>
      </c>
      <c r="M1119" s="13">
        <f t="shared" si="1346"/>
        <v>2.5094190877349355E-2</v>
      </c>
      <c r="N1119" s="13">
        <f t="shared" si="1347"/>
        <v>6.7993031175122953E-2</v>
      </c>
      <c r="O1119" s="13">
        <f t="shared" si="1348"/>
        <v>2.4482045876589836E-2</v>
      </c>
      <c r="P1119" s="13">
        <f t="shared" si="1349"/>
        <v>6.6334416465297558E-2</v>
      </c>
      <c r="Q1119" s="13">
        <f t="shared" si="1350"/>
        <v>9.2113993851742862E-2</v>
      </c>
      <c r="R1119" s="13">
        <f t="shared" si="1351"/>
        <v>1.1942416737661308E-2</v>
      </c>
      <c r="S1119" s="13">
        <f t="shared" si="1352"/>
        <v>4.3837384808482892E-2</v>
      </c>
      <c r="T1119" s="13">
        <f t="shared" si="1353"/>
        <v>8.9866974965501986E-2</v>
      </c>
      <c r="U1119" s="13">
        <f t="shared" si="1354"/>
        <v>3.2358130912403631E-2</v>
      </c>
      <c r="V1119" s="13">
        <f t="shared" si="1355"/>
        <v>1.2875610910412739E-2</v>
      </c>
      <c r="W1119" s="13">
        <f t="shared" si="1356"/>
        <v>8.3194681539886794E-2</v>
      </c>
      <c r="X1119" s="13">
        <f t="shared" si="1357"/>
        <v>8.1165239401531558E-2</v>
      </c>
      <c r="Y1119" s="13">
        <f t="shared" si="1358"/>
        <v>3.9592651628514761E-2</v>
      </c>
      <c r="Z1119" s="13">
        <f t="shared" si="1359"/>
        <v>3.883698234886216E-3</v>
      </c>
      <c r="AA1119" s="13">
        <f t="shared" si="1360"/>
        <v>1.0522930045843383E-2</v>
      </c>
      <c r="AB1119" s="13">
        <f t="shared" si="1361"/>
        <v>1.4256006781762438E-2</v>
      </c>
      <c r="AC1119" s="13">
        <f t="shared" si="1362"/>
        <v>2.1272257306256086E-3</v>
      </c>
      <c r="AD1119" s="13">
        <f t="shared" si="1363"/>
        <v>5.6354263454772215E-2</v>
      </c>
      <c r="AE1119" s="13">
        <f t="shared" si="1364"/>
        <v>5.4979563596389384E-2</v>
      </c>
      <c r="AF1119" s="13">
        <f t="shared" si="1365"/>
        <v>2.6819199009453565E-2</v>
      </c>
      <c r="AG1119" s="13">
        <f t="shared" si="1366"/>
        <v>8.7216581151123226E-3</v>
      </c>
      <c r="AH1119" s="13">
        <f t="shared" si="1367"/>
        <v>9.4723992917358476E-4</v>
      </c>
      <c r="AI1119" s="13">
        <f t="shared" si="1368"/>
        <v>2.5665587047381156E-3</v>
      </c>
      <c r="AJ1119" s="13">
        <f t="shared" si="1369"/>
        <v>3.4770618203425964E-3</v>
      </c>
      <c r="AK1119" s="13">
        <f t="shared" si="1370"/>
        <v>3.140381159712663E-3</v>
      </c>
      <c r="AL1119" s="13">
        <f t="shared" si="1371"/>
        <v>2.2492580569056538E-4</v>
      </c>
      <c r="AM1119" s="13">
        <f t="shared" si="1372"/>
        <v>3.0538519537523744E-2</v>
      </c>
      <c r="AN1119" s="13">
        <f t="shared" si="1373"/>
        <v>2.9793566167364848E-2</v>
      </c>
      <c r="AO1119" s="13">
        <f t="shared" si="1374"/>
        <v>1.453339255490844E-2</v>
      </c>
      <c r="AP1119" s="13">
        <f t="shared" si="1375"/>
        <v>4.7262888452391854E-3</v>
      </c>
      <c r="AQ1119" s="13">
        <f t="shared" si="1376"/>
        <v>1.1527490655178143E-3</v>
      </c>
      <c r="AR1119" s="13">
        <f t="shared" si="1377"/>
        <v>1.8482661198769812E-4</v>
      </c>
      <c r="AS1119" s="13">
        <f t="shared" si="1378"/>
        <v>5.007900693947111E-4</v>
      </c>
      <c r="AT1119" s="13">
        <f t="shared" si="1379"/>
        <v>6.7844854944658069E-4</v>
      </c>
      <c r="AU1119" s="13">
        <f t="shared" si="1380"/>
        <v>6.1275500770547112E-4</v>
      </c>
      <c r="AV1119" s="13">
        <f t="shared" si="1381"/>
        <v>4.1506688286209031E-4</v>
      </c>
      <c r="AW1119" s="13">
        <f t="shared" si="1382"/>
        <v>1.6515909710599389E-5</v>
      </c>
      <c r="AX1119" s="13">
        <f t="shared" si="1383"/>
        <v>1.3790751553521035E-2</v>
      </c>
      <c r="AY1119" s="13">
        <f t="shared" si="1384"/>
        <v>1.3454341439265294E-2</v>
      </c>
      <c r="AZ1119" s="13">
        <f t="shared" si="1385"/>
        <v>6.5630688386273499E-3</v>
      </c>
      <c r="BA1119" s="13">
        <f t="shared" si="1386"/>
        <v>2.1343233471021292E-3</v>
      </c>
      <c r="BB1119" s="13">
        <f t="shared" si="1387"/>
        <v>5.2056472307297611E-4</v>
      </c>
      <c r="BC1119" s="13">
        <f t="shared" si="1388"/>
        <v>1.0157322461040482E-4</v>
      </c>
      <c r="BD1119" s="13">
        <f t="shared" si="1389"/>
        <v>3.0052995239772206E-5</v>
      </c>
      <c r="BE1119" s="13">
        <f t="shared" si="1390"/>
        <v>8.1428975025772665E-5</v>
      </c>
      <c r="BF1119" s="13">
        <f t="shared" si="1391"/>
        <v>1.1031642471650969E-4</v>
      </c>
      <c r="BG1119" s="13">
        <f t="shared" si="1392"/>
        <v>9.9634587961525782E-5</v>
      </c>
      <c r="BH1119" s="13">
        <f t="shared" si="1393"/>
        <v>6.7490297639994309E-5</v>
      </c>
      <c r="BI1119" s="13">
        <f t="shared" si="1394"/>
        <v>3.6573164951865308E-5</v>
      </c>
      <c r="BJ1119" s="14">
        <f t="shared" si="1395"/>
        <v>0.71811039603478155</v>
      </c>
      <c r="BK1119" s="14">
        <f t="shared" si="1396"/>
        <v>0.16394809603712399</v>
      </c>
      <c r="BL1119" s="14">
        <f t="shared" si="1397"/>
        <v>0.10651015553515956</v>
      </c>
      <c r="BM1119" s="14">
        <f t="shared" si="1398"/>
        <v>0.69105442532863259</v>
      </c>
      <c r="BN1119" s="14">
        <f t="shared" si="1399"/>
        <v>0.2879600949837639</v>
      </c>
    </row>
    <row r="1120" spans="1:66" x14ac:dyDescent="0.25">
      <c r="A1120" t="s">
        <v>337</v>
      </c>
      <c r="B1120" t="s">
        <v>367</v>
      </c>
      <c r="C1120" t="s">
        <v>411</v>
      </c>
      <c r="D1120" s="25" t="s">
        <v>534</v>
      </c>
      <c r="E1120" s="10">
        <f>VLOOKUP(A1120,home!$A$2:$E$405,3,FALSE)</f>
        <v>1.4091</v>
      </c>
      <c r="F1120" s="10">
        <f>VLOOKUP(B1120,home!$B$2:$E$405,3,FALSE)</f>
        <v>0.9677</v>
      </c>
      <c r="G1120" s="10">
        <f>VLOOKUP(C1120,away!$B$2:$E$405,4,FALSE)</f>
        <v>0.55559999999999998</v>
      </c>
      <c r="H1120" s="10">
        <f>VLOOKUP(A1120,away!$A$2:$E$405,3,FALSE)</f>
        <v>1.1182000000000001</v>
      </c>
      <c r="I1120" s="10">
        <f>VLOOKUP(C1120,away!$B$2:$E$405,3,FALSE)</f>
        <v>1.4765999999999999</v>
      </c>
      <c r="J1120" s="10">
        <f>VLOOKUP(B1120,home!$B$2:$E$405,4,FALSE)</f>
        <v>1.3821000000000001</v>
      </c>
      <c r="K1120" s="12">
        <f t="shared" si="1344"/>
        <v>0.75760842049199995</v>
      </c>
      <c r="L1120" s="12">
        <f t="shared" si="1345"/>
        <v>2.2820324672520003</v>
      </c>
      <c r="M1120" s="13">
        <f t="shared" si="1346"/>
        <v>4.7852070674081627E-2</v>
      </c>
      <c r="N1120" s="13">
        <f t="shared" si="1347"/>
        <v>3.6253131680662527E-2</v>
      </c>
      <c r="O1120" s="13">
        <f t="shared" si="1348"/>
        <v>0.10919997890349158</v>
      </c>
      <c r="P1120" s="13">
        <f t="shared" si="1349"/>
        <v>8.2730823534833964E-2</v>
      </c>
      <c r="Q1120" s="13">
        <f t="shared" si="1350"/>
        <v>1.3732838915237609E-2</v>
      </c>
      <c r="R1120" s="13">
        <f t="shared" si="1351"/>
        <v>0.12459894864050065</v>
      </c>
      <c r="S1120" s="13">
        <f t="shared" si="1352"/>
        <v>3.5758061596585206E-2</v>
      </c>
      <c r="T1120" s="13">
        <f t="shared" si="1353"/>
        <v>3.1338784272113958E-2</v>
      </c>
      <c r="U1120" s="13">
        <f t="shared" si="1354"/>
        <v>9.4397212674493511E-2</v>
      </c>
      <c r="V1120" s="13">
        <f t="shared" si="1355"/>
        <v>6.8690720339254279E-3</v>
      </c>
      <c r="W1120" s="13">
        <f t="shared" si="1356"/>
        <v>3.4680381331480795E-3</v>
      </c>
      <c r="X1120" s="13">
        <f t="shared" si="1357"/>
        <v>7.9141756175119312E-3</v>
      </c>
      <c r="Y1120" s="13">
        <f t="shared" si="1358"/>
        <v>9.0302028553481892E-3</v>
      </c>
      <c r="Z1120" s="13">
        <f t="shared" si="1359"/>
        <v>9.4779615394362304E-2</v>
      </c>
      <c r="AA1120" s="13">
        <f t="shared" si="1360"/>
        <v>7.1805834713762062E-2</v>
      </c>
      <c r="AB1120" s="13">
        <f t="shared" si="1361"/>
        <v>2.7200352509801441E-2</v>
      </c>
      <c r="AC1120" s="13">
        <f t="shared" si="1362"/>
        <v>7.4224058943721716E-4</v>
      </c>
      <c r="AD1120" s="13">
        <f t="shared" si="1363"/>
        <v>6.5685372306508491E-4</v>
      </c>
      <c r="AE1120" s="13">
        <f t="shared" si="1364"/>
        <v>1.4989615222698778E-3</v>
      </c>
      <c r="AF1120" s="13">
        <f t="shared" si="1365"/>
        <v>1.7103394304906717E-3</v>
      </c>
      <c r="AG1120" s="13">
        <f t="shared" si="1366"/>
        <v>1.3010167034670029E-3</v>
      </c>
      <c r="AH1120" s="13">
        <f t="shared" si="1367"/>
        <v>5.407253989089808E-2</v>
      </c>
      <c r="AI1120" s="13">
        <f t="shared" si="1368"/>
        <v>4.0965811538733944E-2</v>
      </c>
      <c r="AJ1120" s="13">
        <f t="shared" si="1369"/>
        <v>1.5518021887016583E-2</v>
      </c>
      <c r="AK1120" s="13">
        <f t="shared" si="1370"/>
        <v>3.9188613503276411E-3</v>
      </c>
      <c r="AL1120" s="13">
        <f t="shared" si="1371"/>
        <v>5.1330004624758155E-5</v>
      </c>
      <c r="AM1120" s="13">
        <f t="shared" si="1372"/>
        <v>9.9527582325125753E-5</v>
      </c>
      <c r="AN1120" s="13">
        <f t="shared" si="1373"/>
        <v>2.2712517425303326E-4</v>
      </c>
      <c r="AO1120" s="13">
        <f t="shared" si="1374"/>
        <v>2.5915351088784503E-4</v>
      </c>
      <c r="AP1120" s="13">
        <f t="shared" si="1375"/>
        <v>1.9713224194946901E-4</v>
      </c>
      <c r="AQ1120" s="13">
        <f t="shared" si="1376"/>
        <v>1.1246554411771627E-4</v>
      </c>
      <c r="AR1120" s="13">
        <f t="shared" si="1377"/>
        <v>2.4679058323561674E-2</v>
      </c>
      <c r="AS1120" s="13">
        <f t="shared" si="1378"/>
        <v>1.8697062395743501E-2</v>
      </c>
      <c r="AT1120" s="13">
        <f t="shared" si="1379"/>
        <v>7.0825259547397995E-3</v>
      </c>
      <c r="AU1120" s="13">
        <f t="shared" si="1380"/>
        <v>1.7885937672213385E-3</v>
      </c>
      <c r="AV1120" s="13">
        <f t="shared" si="1381"/>
        <v>3.3876342472159839E-4</v>
      </c>
      <c r="AW1120" s="13">
        <f t="shared" si="1382"/>
        <v>2.4651049548422678E-6</v>
      </c>
      <c r="AX1120" s="13">
        <f t="shared" si="1383"/>
        <v>1.2567155740120998E-5</v>
      </c>
      <c r="AY1120" s="13">
        <f t="shared" si="1384"/>
        <v>2.8678657419968459E-5</v>
      </c>
      <c r="AZ1120" s="13">
        <f t="shared" si="1385"/>
        <v>3.2722813674782753E-5</v>
      </c>
      <c r="BA1120" s="13">
        <f t="shared" si="1386"/>
        <v>2.4891507741897327E-5</v>
      </c>
      <c r="BB1120" s="13">
        <f t="shared" si="1387"/>
        <v>1.4200807206466057E-5</v>
      </c>
      <c r="BC1120" s="13">
        <f t="shared" si="1388"/>
        <v>6.4813406212683451E-6</v>
      </c>
      <c r="BD1120" s="13">
        <f t="shared" si="1389"/>
        <v>9.3864020592622378E-3</v>
      </c>
      <c r="BE1120" s="13">
        <f t="shared" si="1390"/>
        <v>7.1112172382205192E-3</v>
      </c>
      <c r="BF1120" s="13">
        <f t="shared" si="1391"/>
        <v>2.6937590298118643E-3</v>
      </c>
      <c r="BG1120" s="13">
        <f t="shared" si="1392"/>
        <v>6.8027150792060985E-4</v>
      </c>
      <c r="BH1120" s="13">
        <f t="shared" si="1393"/>
        <v>1.2884485565536102E-4</v>
      </c>
      <c r="BI1120" s="13">
        <f t="shared" si="1394"/>
        <v>1.9522789516315566E-5</v>
      </c>
      <c r="BJ1120" s="14">
        <f t="shared" si="1395"/>
        <v>0.10791928918925263</v>
      </c>
      <c r="BK1120" s="14">
        <f t="shared" si="1396"/>
        <v>0.17403227709090816</v>
      </c>
      <c r="BL1120" s="14">
        <f t="shared" si="1397"/>
        <v>0.61428358345540013</v>
      </c>
      <c r="BM1120" s="14">
        <f t="shared" si="1398"/>
        <v>0.57662075922865041</v>
      </c>
      <c r="BN1120" s="14">
        <f t="shared" si="1399"/>
        <v>0.41436779234880794</v>
      </c>
    </row>
    <row r="1121" spans="1:66" x14ac:dyDescent="0.25">
      <c r="A1121" t="s">
        <v>337</v>
      </c>
      <c r="B1121" t="s">
        <v>382</v>
      </c>
      <c r="C1121" t="s">
        <v>373</v>
      </c>
      <c r="D1121" s="25" t="s">
        <v>534</v>
      </c>
      <c r="E1121" s="10">
        <f>VLOOKUP(A1121,home!$A$2:$E$405,3,FALSE)</f>
        <v>1.4091</v>
      </c>
      <c r="F1121" s="10">
        <f>VLOOKUP(B1121,home!$B$2:$E$405,3,FALSE)</f>
        <v>0.9032</v>
      </c>
      <c r="G1121" s="10">
        <f>VLOOKUP(C1121,away!$B$2:$E$405,4,FALSE)</f>
        <v>0.8387</v>
      </c>
      <c r="H1121" s="10">
        <f>VLOOKUP(A1121,away!$A$2:$E$405,3,FALSE)</f>
        <v>1.1182000000000001</v>
      </c>
      <c r="I1121" s="10">
        <f>VLOOKUP(C1121,away!$B$2:$E$405,3,FALSE)</f>
        <v>0.48780000000000001</v>
      </c>
      <c r="J1121" s="10">
        <f>VLOOKUP(B1121,home!$B$2:$E$405,4,FALSE)</f>
        <v>0.73170000000000002</v>
      </c>
      <c r="K1121" s="12">
        <f t="shared" si="1344"/>
        <v>1.067412751944</v>
      </c>
      <c r="L1121" s="12">
        <f t="shared" si="1345"/>
        <v>0.39911158933200003</v>
      </c>
      <c r="M1121" s="13">
        <f t="shared" si="1346"/>
        <v>0.23072601808888243</v>
      </c>
      <c r="N1121" s="13">
        <f t="shared" si="1347"/>
        <v>0.24627989391333513</v>
      </c>
      <c r="O1121" s="13">
        <f t="shared" si="1348"/>
        <v>9.2085427779697637E-2</v>
      </c>
      <c r="P1121" s="13">
        <f t="shared" si="1349"/>
        <v>9.8293159880267517E-2</v>
      </c>
      <c r="Q1121" s="13">
        <f t="shared" si="1350"/>
        <v>0.13144114965525466</v>
      </c>
      <c r="R1121" s="13">
        <f t="shared" si="1351"/>
        <v>1.8376180717736113E-2</v>
      </c>
      <c r="S1121" s="13">
        <f t="shared" si="1352"/>
        <v>1.046863435610231E-2</v>
      </c>
      <c r="T1121" s="13">
        <f t="shared" si="1353"/>
        <v>5.2459686142533948E-2</v>
      </c>
      <c r="U1121" s="13">
        <f t="shared" si="1354"/>
        <v>1.9614969630138972E-2</v>
      </c>
      <c r="V1121" s="13">
        <f t="shared" si="1355"/>
        <v>4.9553490085853312E-4</v>
      </c>
      <c r="W1121" s="13">
        <f t="shared" si="1356"/>
        <v>4.6767319757399534E-2</v>
      </c>
      <c r="X1121" s="13">
        <f t="shared" si="1357"/>
        <v>1.8665379317173568E-2</v>
      </c>
      <c r="Y1121" s="13">
        <f t="shared" si="1358"/>
        <v>3.7247846023808918E-3</v>
      </c>
      <c r="Z1121" s="13">
        <f t="shared" si="1359"/>
        <v>2.444715564035904E-3</v>
      </c>
      <c r="AA1121" s="13">
        <f t="shared" si="1360"/>
        <v>2.6095205679278924E-3</v>
      </c>
      <c r="AB1121" s="13">
        <f t="shared" si="1361"/>
        <v>1.3927177653331904E-3</v>
      </c>
      <c r="AC1121" s="13">
        <f t="shared" si="1362"/>
        <v>1.3194137043957228E-5</v>
      </c>
      <c r="AD1121" s="13">
        <f t="shared" si="1363"/>
        <v>1.2480008370822705E-2</v>
      </c>
      <c r="AE1121" s="13">
        <f t="shared" si="1364"/>
        <v>4.980915975755713E-3</v>
      </c>
      <c r="AF1121" s="13">
        <f t="shared" si="1365"/>
        <v>9.9397064570650611E-4</v>
      </c>
      <c r="AG1121" s="13">
        <f t="shared" si="1366"/>
        <v>1.3223506805242597E-4</v>
      </c>
      <c r="AH1121" s="13">
        <f t="shared" si="1367"/>
        <v>2.4392857855676163E-4</v>
      </c>
      <c r="AI1121" s="13">
        <f t="shared" si="1368"/>
        <v>2.6037247531506111E-4</v>
      </c>
      <c r="AJ1121" s="13">
        <f t="shared" si="1369"/>
        <v>1.3896245020326027E-4</v>
      </c>
      <c r="AK1121" s="13">
        <f t="shared" si="1370"/>
        <v>4.9443430462781056E-5</v>
      </c>
      <c r="AL1121" s="13">
        <f t="shared" si="1371"/>
        <v>2.248369616372E-7</v>
      </c>
      <c r="AM1121" s="13">
        <f t="shared" si="1372"/>
        <v>2.6642640158768046E-3</v>
      </c>
      <c r="AN1121" s="13">
        <f t="shared" si="1373"/>
        <v>1.0633386457766483E-3</v>
      </c>
      <c r="AO1121" s="13">
        <f t="shared" si="1374"/>
        <v>2.1219538845702732E-4</v>
      </c>
      <c r="AP1121" s="13">
        <f t="shared" si="1375"/>
        <v>2.8229879578668435E-5</v>
      </c>
      <c r="AQ1121" s="13">
        <f t="shared" si="1376"/>
        <v>2.8167180263233324E-6</v>
      </c>
      <c r="AR1121" s="13">
        <f t="shared" si="1377"/>
        <v>1.9470944534256962E-5</v>
      </c>
      <c r="AS1121" s="13">
        <f t="shared" si="1378"/>
        <v>2.0783534488260208E-5</v>
      </c>
      <c r="AT1121" s="13">
        <f t="shared" si="1379"/>
        <v>1.1092304871618427E-5</v>
      </c>
      <c r="AU1121" s="13">
        <f t="shared" si="1380"/>
        <v>3.9466892228053563E-6</v>
      </c>
      <c r="AV1121" s="13">
        <f t="shared" si="1381"/>
        <v>1.0531866010955978E-6</v>
      </c>
      <c r="AW1121" s="13">
        <f t="shared" si="1382"/>
        <v>2.6606756360078249E-9</v>
      </c>
      <c r="AX1121" s="13">
        <f t="shared" si="1383"/>
        <v>4.7397823084873868E-4</v>
      </c>
      <c r="AY1121" s="13">
        <f t="shared" si="1384"/>
        <v>1.8917020502280966E-4</v>
      </c>
      <c r="AZ1121" s="13">
        <f t="shared" si="1385"/>
        <v>3.7750010590456927E-5</v>
      </c>
      <c r="BA1121" s="13">
        <f t="shared" si="1386"/>
        <v>5.0221555746856985E-6</v>
      </c>
      <c r="BB1121" s="13">
        <f t="shared" si="1387"/>
        <v>5.0110012332134321E-7</v>
      </c>
      <c r="BC1121" s="13">
        <f t="shared" si="1388"/>
        <v>3.9998973326648523E-8</v>
      </c>
      <c r="BD1121" s="13">
        <f t="shared" si="1389"/>
        <v>1.2951799364770843E-6</v>
      </c>
      <c r="BE1121" s="13">
        <f t="shared" si="1390"/>
        <v>1.3824915802576596E-6</v>
      </c>
      <c r="BF1121" s="13">
        <f t="shared" si="1391"/>
        <v>7.3784457111111871E-7</v>
      </c>
      <c r="BG1121" s="13">
        <f t="shared" si="1392"/>
        <v>2.6252823471888666E-7</v>
      </c>
      <c r="BH1121" s="13">
        <f t="shared" si="1393"/>
        <v>7.0056496371071782E-8</v>
      </c>
      <c r="BI1121" s="13">
        <f t="shared" si="1394"/>
        <v>1.495583951660012E-8</v>
      </c>
      <c r="BJ1121" s="14">
        <f t="shared" si="1395"/>
        <v>0.52260264979726401</v>
      </c>
      <c r="BK1121" s="14">
        <f t="shared" si="1396"/>
        <v>0.34018593640513917</v>
      </c>
      <c r="BL1121" s="14">
        <f t="shared" si="1397"/>
        <v>0.13483163311174817</v>
      </c>
      <c r="BM1121" s="14">
        <f t="shared" si="1398"/>
        <v>0.18267393729866646</v>
      </c>
      <c r="BN1121" s="14">
        <f t="shared" si="1399"/>
        <v>0.81720183003517355</v>
      </c>
    </row>
    <row r="1122" spans="1:66" x14ac:dyDescent="0.25">
      <c r="A1122" t="s">
        <v>337</v>
      </c>
      <c r="B1122" t="s">
        <v>403</v>
      </c>
      <c r="C1122" t="s">
        <v>224</v>
      </c>
      <c r="D1122" s="25" t="s">
        <v>534</v>
      </c>
      <c r="E1122" s="10">
        <f>VLOOKUP(A1122,home!$A$2:$E$405,3,FALSE)</f>
        <v>1.4091</v>
      </c>
      <c r="F1122" s="10">
        <f>VLOOKUP(B1122,home!$B$2:$E$405,3,FALSE)</f>
        <v>1.2258</v>
      </c>
      <c r="G1122" s="10">
        <f>VLOOKUP(C1122,away!$B$2:$E$405,4,FALSE)</f>
        <v>1.5403</v>
      </c>
      <c r="H1122" s="10">
        <f>VLOOKUP(A1122,away!$A$2:$E$405,3,FALSE)</f>
        <v>1.1182000000000001</v>
      </c>
      <c r="I1122" s="10">
        <f>VLOOKUP(C1122,away!$B$2:$E$405,3,FALSE)</f>
        <v>0.72870000000000001</v>
      </c>
      <c r="J1122" s="10">
        <f>VLOOKUP(B1122,home!$B$2:$E$405,4,FALSE)</f>
        <v>1.1382000000000001</v>
      </c>
      <c r="K1122" s="12">
        <f t="shared" si="1344"/>
        <v>2.6605213436340001</v>
      </c>
      <c r="L1122" s="12">
        <f t="shared" si="1345"/>
        <v>0.92744216938800017</v>
      </c>
      <c r="M1122" s="13">
        <f t="shared" si="1346"/>
        <v>2.7654591331630271E-2</v>
      </c>
      <c r="N1122" s="13">
        <f t="shared" si="1347"/>
        <v>7.3575630487278124E-2</v>
      </c>
      <c r="O1122" s="13">
        <f t="shared" si="1348"/>
        <v>2.5648034178145766E-2</v>
      </c>
      <c r="P1122" s="13">
        <f t="shared" si="1349"/>
        <v>6.8237142353211114E-2</v>
      </c>
      <c r="Q1122" s="13">
        <f t="shared" si="1350"/>
        <v>9.7874767641365976E-2</v>
      </c>
      <c r="R1122" s="13">
        <f t="shared" si="1351"/>
        <v>1.189353422935854E-2</v>
      </c>
      <c r="S1122" s="13">
        <f t="shared" si="1352"/>
        <v>4.2093440657778688E-2</v>
      </c>
      <c r="T1122" s="13">
        <f t="shared" si="1353"/>
        <v>9.0773186829654906E-2</v>
      </c>
      <c r="U1122" s="13">
        <f t="shared" si="1354"/>
        <v>3.1643001668449945E-2</v>
      </c>
      <c r="V1122" s="13">
        <f t="shared" si="1355"/>
        <v>1.1540523307109026E-2</v>
      </c>
      <c r="W1122" s="13">
        <f t="shared" si="1356"/>
        <v>8.6799302771024184E-2</v>
      </c>
      <c r="X1122" s="13">
        <f t="shared" si="1357"/>
        <v>8.0501333663324529E-2</v>
      </c>
      <c r="Y1122" s="13">
        <f t="shared" si="1358"/>
        <v>3.733016576567047E-2</v>
      </c>
      <c r="Z1122" s="13">
        <f t="shared" si="1359"/>
        <v>3.6768550624555734E-3</v>
      </c>
      <c r="AA1122" s="13">
        <f t="shared" si="1360"/>
        <v>9.7823513711117766E-3</v>
      </c>
      <c r="AB1122" s="13">
        <f t="shared" si="1361"/>
        <v>1.3013077306885105E-2</v>
      </c>
      <c r="AC1122" s="13">
        <f t="shared" si="1362"/>
        <v>1.7797504270950961E-3</v>
      </c>
      <c r="AD1122" s="13">
        <f t="shared" si="1363"/>
        <v>5.7732849408714905E-2</v>
      </c>
      <c r="AE1122" s="13">
        <f t="shared" si="1364"/>
        <v>5.3543879100569278E-2</v>
      </c>
      <c r="AF1122" s="13">
        <f t="shared" si="1365"/>
        <v>2.4829425695240381E-2</v>
      </c>
      <c r="AG1122" s="13">
        <f t="shared" si="1366"/>
        <v>7.6759521438172981E-3</v>
      </c>
      <c r="AH1122" s="13">
        <f t="shared" si="1367"/>
        <v>8.5251760891226188E-4</v>
      </c>
      <c r="AI1122" s="13">
        <f t="shared" si="1368"/>
        <v>2.2681412943348954E-3</v>
      </c>
      <c r="AJ1122" s="13">
        <f t="shared" si="1369"/>
        <v>3.017219161977819E-3</v>
      </c>
      <c r="AK1122" s="13">
        <f t="shared" si="1370"/>
        <v>2.6757919929544928E-3</v>
      </c>
      <c r="AL1122" s="13">
        <f t="shared" si="1371"/>
        <v>1.7565992104605379E-4</v>
      </c>
      <c r="AM1122" s="13">
        <f t="shared" si="1372"/>
        <v>3.071989561613871E-2</v>
      </c>
      <c r="AN1122" s="13">
        <f t="shared" si="1373"/>
        <v>2.8490926633604603E-2</v>
      </c>
      <c r="AO1122" s="13">
        <f t="shared" si="1374"/>
        <v>1.3211843402472301E-2</v>
      </c>
      <c r="AP1122" s="13">
        <f t="shared" si="1375"/>
        <v>4.0844069022678165E-3</v>
      </c>
      <c r="AQ1122" s="13">
        <f t="shared" si="1376"/>
        <v>9.4701279952564611E-4</v>
      </c>
      <c r="AR1122" s="13">
        <f t="shared" si="1377"/>
        <v>1.5813215613021185E-4</v>
      </c>
      <c r="AS1122" s="13">
        <f t="shared" si="1378"/>
        <v>4.2071397649929264E-4</v>
      </c>
      <c r="AT1122" s="13">
        <f t="shared" si="1379"/>
        <v>5.5965925702075071E-4</v>
      </c>
      <c r="AU1122" s="13">
        <f t="shared" si="1380"/>
        <v>4.9632846615535128E-4</v>
      </c>
      <c r="AV1122" s="13">
        <f t="shared" si="1381"/>
        <v>3.3012311941485933E-4</v>
      </c>
      <c r="AW1122" s="13">
        <f t="shared" si="1382"/>
        <v>1.2039924637179158E-5</v>
      </c>
      <c r="AX1122" s="13">
        <f t="shared" si="1383"/>
        <v>1.3621822993490929E-2</v>
      </c>
      <c r="AY1122" s="13">
        <f t="shared" si="1384"/>
        <v>1.263345306810257E-2</v>
      </c>
      <c r="AZ1122" s="13">
        <f t="shared" si="1385"/>
        <v>5.8583985601712669E-3</v>
      </c>
      <c r="BA1122" s="13">
        <f t="shared" si="1386"/>
        <v>1.8111086232615922E-3</v>
      </c>
      <c r="BB1122" s="13">
        <f t="shared" si="1387"/>
        <v>4.1992462763876124E-4</v>
      </c>
      <c r="BC1122" s="13">
        <f t="shared" si="1388"/>
        <v>7.7891161527348222E-5</v>
      </c>
      <c r="BD1122" s="13">
        <f t="shared" si="1389"/>
        <v>2.4443071655234263E-5</v>
      </c>
      <c r="BE1122" s="13">
        <f t="shared" si="1390"/>
        <v>6.5031313842725999E-5</v>
      </c>
      <c r="BF1122" s="13">
        <f t="shared" si="1391"/>
        <v>8.6508599241566882E-5</v>
      </c>
      <c r="BG1122" s="13">
        <f t="shared" si="1392"/>
        <v>7.6719324896689584E-5</v>
      </c>
      <c r="BH1122" s="13">
        <f t="shared" si="1393"/>
        <v>5.1028350339208483E-5</v>
      </c>
      <c r="BI1122" s="13">
        <f t="shared" si="1394"/>
        <v>2.7152403041579485E-5</v>
      </c>
      <c r="BJ1122" s="14">
        <f t="shared" si="1395"/>
        <v>0.72251317789486169</v>
      </c>
      <c r="BK1122" s="14">
        <f t="shared" si="1396"/>
        <v>0.16411456106597286</v>
      </c>
      <c r="BL1122" s="14">
        <f t="shared" si="1397"/>
        <v>0.10308950885036808</v>
      </c>
      <c r="BM1122" s="14">
        <f t="shared" si="1398"/>
        <v>0.67588898950920329</v>
      </c>
      <c r="BN1122" s="14">
        <f t="shared" si="1399"/>
        <v>0.30488370022098976</v>
      </c>
    </row>
    <row r="1123" spans="1:66" x14ac:dyDescent="0.25">
      <c r="A1123" t="s">
        <v>337</v>
      </c>
      <c r="B1123" t="s">
        <v>408</v>
      </c>
      <c r="C1123" t="s">
        <v>368</v>
      </c>
      <c r="D1123" s="25" t="s">
        <v>534</v>
      </c>
      <c r="E1123" s="10">
        <f>VLOOKUP(A1123,home!$A$2:$E$405,3,FALSE)</f>
        <v>1.4091</v>
      </c>
      <c r="F1123" s="10">
        <f>VLOOKUP(B1123,home!$B$2:$E$405,3,FALSE)</f>
        <v>0.6452</v>
      </c>
      <c r="G1123" s="10">
        <f>VLOOKUP(C1123,away!$B$2:$E$405,4,FALSE)</f>
        <v>0.5161</v>
      </c>
      <c r="H1123" s="10">
        <f>VLOOKUP(A1123,away!$A$2:$E$405,3,FALSE)</f>
        <v>1.1182000000000001</v>
      </c>
      <c r="I1123" s="10">
        <f>VLOOKUP(C1123,away!$B$2:$E$405,3,FALSE)</f>
        <v>0.81299999999999994</v>
      </c>
      <c r="J1123" s="10">
        <f>VLOOKUP(B1123,home!$B$2:$E$405,4,FALSE)</f>
        <v>0.97560000000000002</v>
      </c>
      <c r="K1123" s="12">
        <f t="shared" si="1344"/>
        <v>0.46921299625199997</v>
      </c>
      <c r="L1123" s="12">
        <f t="shared" si="1345"/>
        <v>0.88691464296</v>
      </c>
      <c r="M1123" s="13">
        <f t="shared" si="1346"/>
        <v>0.25765658690539134</v>
      </c>
      <c r="N1123" s="13">
        <f t="shared" si="1347"/>
        <v>0.12089581914594251</v>
      </c>
      <c r="O1123" s="13">
        <f t="shared" si="1348"/>
        <v>0.22851939978148741</v>
      </c>
      <c r="P1123" s="13">
        <f t="shared" si="1349"/>
        <v>0.10722427227318035</v>
      </c>
      <c r="Q1123" s="13">
        <f t="shared" si="1350"/>
        <v>2.8362944767903794E-2</v>
      </c>
      <c r="R1123" s="13">
        <f t="shared" si="1351"/>
        <v>0.10133860093331569</v>
      </c>
      <c r="S1123" s="13">
        <f t="shared" si="1352"/>
        <v>1.1155395542764344E-2</v>
      </c>
      <c r="T1123" s="13">
        <f t="shared" si="1353"/>
        <v>2.5155511032119597E-2</v>
      </c>
      <c r="U1123" s="13">
        <f t="shared" si="1354"/>
        <v>4.754938857990678E-2</v>
      </c>
      <c r="V1123" s="13">
        <f t="shared" si="1355"/>
        <v>5.1581542158654235E-4</v>
      </c>
      <c r="W1123" s="13">
        <f t="shared" si="1356"/>
        <v>4.4360874323593749E-3</v>
      </c>
      <c r="X1123" s="13">
        <f t="shared" si="1357"/>
        <v>3.934430901210359E-3</v>
      </c>
      <c r="Y1123" s="13">
        <f t="shared" si="1358"/>
        <v>1.7447521889988877E-3</v>
      </c>
      <c r="Z1123" s="13">
        <f t="shared" si="1359"/>
        <v>2.9959563021612536E-2</v>
      </c>
      <c r="AA1123" s="13">
        <f t="shared" si="1360"/>
        <v>1.4057416331771442E-2</v>
      </c>
      <c r="AB1123" s="13">
        <f t="shared" si="1361"/>
        <v>3.297961218296138E-3</v>
      </c>
      <c r="AC1123" s="13">
        <f t="shared" si="1362"/>
        <v>1.3416097243811482E-5</v>
      </c>
      <c r="AD1123" s="13">
        <f t="shared" si="1363"/>
        <v>5.2036746894329586E-4</v>
      </c>
      <c r="AE1123" s="13">
        <f t="shared" si="1364"/>
        <v>4.615215279258422E-4</v>
      </c>
      <c r="AF1123" s="13">
        <f t="shared" si="1365"/>
        <v>2.0466510057935095E-4</v>
      </c>
      <c r="AG1123" s="13">
        <f t="shared" si="1366"/>
        <v>6.0506824868902518E-5</v>
      </c>
      <c r="AH1123" s="13">
        <f t="shared" si="1367"/>
        <v>6.6428937851377755E-3</v>
      </c>
      <c r="AI1123" s="13">
        <f t="shared" si="1368"/>
        <v>3.1169320967082853E-3</v>
      </c>
      <c r="AJ1123" s="13">
        <f t="shared" si="1369"/>
        <v>7.3125252410526152E-4</v>
      </c>
      <c r="AK1123" s="13">
        <f t="shared" si="1370"/>
        <v>1.1437106261742252E-4</v>
      </c>
      <c r="AL1123" s="13">
        <f t="shared" si="1371"/>
        <v>2.2332536202416131E-7</v>
      </c>
      <c r="AM1123" s="13">
        <f t="shared" si="1372"/>
        <v>4.8832635850990705E-5</v>
      </c>
      <c r="AN1123" s="13">
        <f t="shared" si="1373"/>
        <v>4.3310379790577124E-5</v>
      </c>
      <c r="AO1123" s="13">
        <f t="shared" si="1374"/>
        <v>1.9206305014210851E-5</v>
      </c>
      <c r="AP1123" s="13">
        <f t="shared" si="1375"/>
        <v>5.6781177180865583E-6</v>
      </c>
      <c r="AQ1123" s="13">
        <f t="shared" si="1376"/>
        <v>1.2590014371553975E-6</v>
      </c>
      <c r="AR1123" s="13">
        <f t="shared" si="1377"/>
        <v>1.1783359539333349E-3</v>
      </c>
      <c r="AS1123" s="13">
        <f t="shared" si="1378"/>
        <v>5.5289054353651875E-4</v>
      </c>
      <c r="AT1123" s="13">
        <f t="shared" si="1379"/>
        <v>1.2971171426608339E-4</v>
      </c>
      <c r="AU1123" s="13">
        <f t="shared" si="1380"/>
        <v>2.0287474033257425E-5</v>
      </c>
      <c r="AV1123" s="13">
        <f t="shared" si="1381"/>
        <v>2.3797866193823404E-6</v>
      </c>
      <c r="AW1123" s="13">
        <f t="shared" si="1382"/>
        <v>2.5815907943797158E-9</v>
      </c>
      <c r="AX1123" s="13">
        <f t="shared" si="1383"/>
        <v>3.8188178970876931E-6</v>
      </c>
      <c r="AY1123" s="13">
        <f t="shared" si="1384"/>
        <v>3.3869655117247894E-6</v>
      </c>
      <c r="AZ1123" s="13">
        <f t="shared" si="1385"/>
        <v>1.5019746537746125E-6</v>
      </c>
      <c r="BA1123" s="13">
        <f t="shared" si="1386"/>
        <v>4.4404110459582667E-7</v>
      </c>
      <c r="BB1123" s="13">
        <f t="shared" si="1387"/>
        <v>9.8456639435542919E-8</v>
      </c>
      <c r="BC1123" s="13">
        <f t="shared" si="1388"/>
        <v>1.7464527042403203E-8</v>
      </c>
      <c r="BD1123" s="13">
        <f t="shared" si="1389"/>
        <v>1.7418056864495238E-4</v>
      </c>
      <c r="BE1123" s="13">
        <f t="shared" si="1390"/>
        <v>8.1727786502775273E-5</v>
      </c>
      <c r="BF1123" s="13">
        <f t="shared" si="1391"/>
        <v>1.9173869791005473E-5</v>
      </c>
      <c r="BG1123" s="13">
        <f t="shared" si="1392"/>
        <v>2.9988762981277952E-6</v>
      </c>
      <c r="BH1123" s="13">
        <f t="shared" si="1393"/>
        <v>3.5177793330841217E-7</v>
      </c>
      <c r="BI1123" s="13">
        <f t="shared" si="1394"/>
        <v>3.3011755620595281E-8</v>
      </c>
      <c r="BJ1123" s="14">
        <f t="shared" si="1395"/>
        <v>0.18590416055099657</v>
      </c>
      <c r="BK1123" s="14">
        <f t="shared" si="1396"/>
        <v>0.37656909653104015</v>
      </c>
      <c r="BL1123" s="14">
        <f t="shared" si="1397"/>
        <v>0.40753028767666044</v>
      </c>
      <c r="BM1123" s="14">
        <f t="shared" si="1398"/>
        <v>0.15596209958916785</v>
      </c>
      <c r="BN1123" s="14">
        <f t="shared" si="1399"/>
        <v>0.8439976238072211</v>
      </c>
    </row>
    <row r="1124" spans="1:66" x14ac:dyDescent="0.25">
      <c r="A1124" t="s">
        <v>344</v>
      </c>
      <c r="B1124" t="s">
        <v>345</v>
      </c>
      <c r="C1124" t="s">
        <v>505</v>
      </c>
      <c r="D1124" s="25" t="s">
        <v>534</v>
      </c>
      <c r="E1124" s="10">
        <f>VLOOKUP(A1124,home!$A$2:$E$405,3,FALSE)</f>
        <v>1.3090999999999999</v>
      </c>
      <c r="F1124" s="10">
        <f>VLOOKUP(B1124,home!$B$2:$E$405,3,FALSE)</f>
        <v>0.55559999999999998</v>
      </c>
      <c r="G1124" s="10" t="e">
        <f>VLOOKUP(C1124,away!$B$2:$E$405,4,FALSE)</f>
        <v>#N/A</v>
      </c>
      <c r="H1124" s="10">
        <f>VLOOKUP(A1124,away!$A$2:$E$405,3,FALSE)</f>
        <v>1.3545</v>
      </c>
      <c r="I1124" s="10" t="e">
        <f>VLOOKUP(C1124,away!$B$2:$E$405,3,FALSE)</f>
        <v>#N/A</v>
      </c>
      <c r="J1124" s="10">
        <f>VLOOKUP(B1124,home!$B$2:$E$405,4,FALSE)</f>
        <v>1.0739000000000001</v>
      </c>
      <c r="K1124" s="12" t="e">
        <f t="shared" si="1344"/>
        <v>#N/A</v>
      </c>
      <c r="L1124" s="12" t="e">
        <f t="shared" si="1345"/>
        <v>#N/A</v>
      </c>
      <c r="M1124" s="13" t="e">
        <f t="shared" si="1346"/>
        <v>#N/A</v>
      </c>
      <c r="N1124" s="13" t="e">
        <f t="shared" si="1347"/>
        <v>#N/A</v>
      </c>
      <c r="O1124" s="13" t="e">
        <f t="shared" si="1348"/>
        <v>#N/A</v>
      </c>
      <c r="P1124" s="13" t="e">
        <f t="shared" si="1349"/>
        <v>#N/A</v>
      </c>
      <c r="Q1124" s="13" t="e">
        <f t="shared" si="1350"/>
        <v>#N/A</v>
      </c>
      <c r="R1124" s="13" t="e">
        <f t="shared" si="1351"/>
        <v>#N/A</v>
      </c>
      <c r="S1124" s="13" t="e">
        <f t="shared" si="1352"/>
        <v>#N/A</v>
      </c>
      <c r="T1124" s="13" t="e">
        <f t="shared" si="1353"/>
        <v>#N/A</v>
      </c>
      <c r="U1124" s="13" t="e">
        <f t="shared" si="1354"/>
        <v>#N/A</v>
      </c>
      <c r="V1124" s="13" t="e">
        <f t="shared" si="1355"/>
        <v>#N/A</v>
      </c>
      <c r="W1124" s="13" t="e">
        <f t="shared" si="1356"/>
        <v>#N/A</v>
      </c>
      <c r="X1124" s="13" t="e">
        <f t="shared" si="1357"/>
        <v>#N/A</v>
      </c>
      <c r="Y1124" s="13" t="e">
        <f t="shared" si="1358"/>
        <v>#N/A</v>
      </c>
      <c r="Z1124" s="13" t="e">
        <f t="shared" si="1359"/>
        <v>#N/A</v>
      </c>
      <c r="AA1124" s="13" t="e">
        <f t="shared" si="1360"/>
        <v>#N/A</v>
      </c>
      <c r="AB1124" s="13" t="e">
        <f t="shared" si="1361"/>
        <v>#N/A</v>
      </c>
      <c r="AC1124" s="13" t="e">
        <f t="shared" si="1362"/>
        <v>#N/A</v>
      </c>
      <c r="AD1124" s="13" t="e">
        <f t="shared" si="1363"/>
        <v>#N/A</v>
      </c>
      <c r="AE1124" s="13" t="e">
        <f t="shared" si="1364"/>
        <v>#N/A</v>
      </c>
      <c r="AF1124" s="13" t="e">
        <f t="shared" si="1365"/>
        <v>#N/A</v>
      </c>
      <c r="AG1124" s="13" t="e">
        <f t="shared" si="1366"/>
        <v>#N/A</v>
      </c>
      <c r="AH1124" s="13" t="e">
        <f t="shared" si="1367"/>
        <v>#N/A</v>
      </c>
      <c r="AI1124" s="13" t="e">
        <f t="shared" si="1368"/>
        <v>#N/A</v>
      </c>
      <c r="AJ1124" s="13" t="e">
        <f t="shared" si="1369"/>
        <v>#N/A</v>
      </c>
      <c r="AK1124" s="13" t="e">
        <f t="shared" si="1370"/>
        <v>#N/A</v>
      </c>
      <c r="AL1124" s="13" t="e">
        <f t="shared" si="1371"/>
        <v>#N/A</v>
      </c>
      <c r="AM1124" s="13" t="e">
        <f t="shared" si="1372"/>
        <v>#N/A</v>
      </c>
      <c r="AN1124" s="13" t="e">
        <f t="shared" si="1373"/>
        <v>#N/A</v>
      </c>
      <c r="AO1124" s="13" t="e">
        <f t="shared" si="1374"/>
        <v>#N/A</v>
      </c>
      <c r="AP1124" s="13" t="e">
        <f t="shared" si="1375"/>
        <v>#N/A</v>
      </c>
      <c r="AQ1124" s="13" t="e">
        <f t="shared" si="1376"/>
        <v>#N/A</v>
      </c>
      <c r="AR1124" s="13" t="e">
        <f t="shared" si="1377"/>
        <v>#N/A</v>
      </c>
      <c r="AS1124" s="13" t="e">
        <f t="shared" si="1378"/>
        <v>#N/A</v>
      </c>
      <c r="AT1124" s="13" t="e">
        <f t="shared" si="1379"/>
        <v>#N/A</v>
      </c>
      <c r="AU1124" s="13" t="e">
        <f t="shared" si="1380"/>
        <v>#N/A</v>
      </c>
      <c r="AV1124" s="13" t="e">
        <f t="shared" si="1381"/>
        <v>#N/A</v>
      </c>
      <c r="AW1124" s="13" t="e">
        <f t="shared" si="1382"/>
        <v>#N/A</v>
      </c>
      <c r="AX1124" s="13" t="e">
        <f t="shared" si="1383"/>
        <v>#N/A</v>
      </c>
      <c r="AY1124" s="13" t="e">
        <f t="shared" si="1384"/>
        <v>#N/A</v>
      </c>
      <c r="AZ1124" s="13" t="e">
        <f t="shared" si="1385"/>
        <v>#N/A</v>
      </c>
      <c r="BA1124" s="13" t="e">
        <f t="shared" si="1386"/>
        <v>#N/A</v>
      </c>
      <c r="BB1124" s="13" t="e">
        <f t="shared" si="1387"/>
        <v>#N/A</v>
      </c>
      <c r="BC1124" s="13" t="e">
        <f t="shared" si="1388"/>
        <v>#N/A</v>
      </c>
      <c r="BD1124" s="13" t="e">
        <f t="shared" si="1389"/>
        <v>#N/A</v>
      </c>
      <c r="BE1124" s="13" t="e">
        <f t="shared" si="1390"/>
        <v>#N/A</v>
      </c>
      <c r="BF1124" s="13" t="e">
        <f t="shared" si="1391"/>
        <v>#N/A</v>
      </c>
      <c r="BG1124" s="13" t="e">
        <f t="shared" si="1392"/>
        <v>#N/A</v>
      </c>
      <c r="BH1124" s="13" t="e">
        <f t="shared" si="1393"/>
        <v>#N/A</v>
      </c>
      <c r="BI1124" s="13" t="e">
        <f t="shared" si="1394"/>
        <v>#N/A</v>
      </c>
      <c r="BJ1124" s="14" t="e">
        <f t="shared" si="1395"/>
        <v>#N/A</v>
      </c>
      <c r="BK1124" s="14" t="e">
        <f t="shared" si="1396"/>
        <v>#N/A</v>
      </c>
      <c r="BL1124" s="14" t="e">
        <f t="shared" si="1397"/>
        <v>#N/A</v>
      </c>
      <c r="BM1124" s="14" t="e">
        <f t="shared" si="1398"/>
        <v>#N/A</v>
      </c>
      <c r="BN1124" s="14" t="e">
        <f t="shared" si="1399"/>
        <v>#N/A</v>
      </c>
    </row>
    <row r="1125" spans="1:66" x14ac:dyDescent="0.25">
      <c r="A1125" t="s">
        <v>344</v>
      </c>
      <c r="B1125" t="s">
        <v>370</v>
      </c>
      <c r="C1125" t="s">
        <v>383</v>
      </c>
      <c r="D1125" s="25" t="s">
        <v>534</v>
      </c>
      <c r="E1125" s="10">
        <f>VLOOKUP(A1125,home!$A$2:$E$405,3,FALSE)</f>
        <v>1.3090999999999999</v>
      </c>
      <c r="F1125" s="10">
        <f>VLOOKUP(B1125,home!$B$2:$E$405,3,FALSE)</f>
        <v>0.625</v>
      </c>
      <c r="G1125" s="10">
        <f>VLOOKUP(C1125,away!$B$2:$E$405,4,FALSE)</f>
        <v>1.0323</v>
      </c>
      <c r="H1125" s="10">
        <f>VLOOKUP(A1125,away!$A$2:$E$405,3,FALSE)</f>
        <v>1.3545</v>
      </c>
      <c r="I1125" s="10">
        <f>VLOOKUP(C1125,away!$B$2:$E$405,3,FALSE)</f>
        <v>0.65039999999999998</v>
      </c>
      <c r="J1125" s="10">
        <f>VLOOKUP(B1125,home!$B$2:$E$405,4,FALSE)</f>
        <v>1.2751999999999999</v>
      </c>
      <c r="K1125" s="12">
        <f t="shared" si="1344"/>
        <v>0.84461495624999994</v>
      </c>
      <c r="L1125" s="12">
        <f t="shared" si="1345"/>
        <v>1.1234088633599999</v>
      </c>
      <c r="M1125" s="13">
        <f t="shared" si="1346"/>
        <v>0.13973272060867917</v>
      </c>
      <c r="N1125" s="13">
        <f t="shared" si="1347"/>
        <v>0.11802034570359303</v>
      </c>
      <c r="O1125" s="13">
        <f t="shared" si="1348"/>
        <v>0.1569769768331967</v>
      </c>
      <c r="P1125" s="13">
        <f t="shared" si="1349"/>
        <v>0.13258510242022767</v>
      </c>
      <c r="Q1125" s="13">
        <f t="shared" si="1350"/>
        <v>4.9840874561525042E-2</v>
      </c>
      <c r="R1125" s="13">
        <f t="shared" si="1351"/>
        <v>8.8174663558935315E-2</v>
      </c>
      <c r="S1125" s="13">
        <f t="shared" si="1352"/>
        <v>3.1450774928035011E-2</v>
      </c>
      <c r="T1125" s="13">
        <f t="shared" si="1353"/>
        <v>5.5991680240031177E-2</v>
      </c>
      <c r="U1125" s="13">
        <f t="shared" si="1354"/>
        <v>7.447363960418861E-2</v>
      </c>
      <c r="V1125" s="13">
        <f t="shared" si="1355"/>
        <v>3.3157780693064466E-3</v>
      </c>
      <c r="W1125" s="13">
        <f t="shared" si="1356"/>
        <v>1.4032116029081405E-2</v>
      </c>
      <c r="X1125" s="13">
        <f t="shared" si="1357"/>
        <v>1.5763803518765974E-2</v>
      </c>
      <c r="Y1125" s="13">
        <f t="shared" si="1358"/>
        <v>8.8545982966236302E-3</v>
      </c>
      <c r="Z1125" s="13">
        <f t="shared" si="1359"/>
        <v>3.3018732855297959E-2</v>
      </c>
      <c r="AA1125" s="13">
        <f t="shared" si="1360"/>
        <v>2.7888115606007922E-2</v>
      </c>
      <c r="AB1125" s="13">
        <f t="shared" si="1361"/>
        <v>1.1777359771231661E-2</v>
      </c>
      <c r="AC1125" s="13">
        <f t="shared" si="1362"/>
        <v>1.9663557191845104E-4</v>
      </c>
      <c r="AD1125" s="13">
        <f t="shared" si="1363"/>
        <v>2.9629337664993779E-3</v>
      </c>
      <c r="AE1125" s="13">
        <f t="shared" si="1364"/>
        <v>3.3285860548340294E-3</v>
      </c>
      <c r="AF1125" s="13">
        <f t="shared" si="1365"/>
        <v>1.8696815382285225E-3</v>
      </c>
      <c r="AG1125" s="13">
        <f t="shared" si="1366"/>
        <v>7.0013893723549331E-4</v>
      </c>
      <c r="AH1125" s="13">
        <f t="shared" si="1367"/>
        <v>9.2733842866394474E-3</v>
      </c>
      <c r="AI1125" s="13">
        <f t="shared" si="1368"/>
        <v>7.8324390635494123E-3</v>
      </c>
      <c r="AJ1125" s="13">
        <f t="shared" si="1369"/>
        <v>3.3076975884952886E-3</v>
      </c>
      <c r="AK1125" s="13">
        <f t="shared" si="1370"/>
        <v>9.3124361799839302E-4</v>
      </c>
      <c r="AL1125" s="13">
        <f t="shared" si="1371"/>
        <v>7.463090199261044E-6</v>
      </c>
      <c r="AM1125" s="13">
        <f t="shared" si="1372"/>
        <v>5.0050763471270402E-4</v>
      </c>
      <c r="AN1125" s="13">
        <f t="shared" si="1373"/>
        <v>5.6227471301560086E-4</v>
      </c>
      <c r="AO1125" s="13">
        <f t="shared" si="1374"/>
        <v>3.1583219812246331E-4</v>
      </c>
      <c r="AP1125" s="13">
        <f t="shared" si="1375"/>
        <v>1.1826956356841556E-4</v>
      </c>
      <c r="AQ1125" s="13">
        <f t="shared" si="1376"/>
        <v>3.3216268994619258E-5</v>
      </c>
      <c r="AR1125" s="13">
        <f t="shared" si="1377"/>
        <v>2.08356042019082E-3</v>
      </c>
      <c r="AS1125" s="13">
        <f t="shared" si="1378"/>
        <v>1.759806293143701E-3</v>
      </c>
      <c r="AT1125" s="13">
        <f t="shared" si="1379"/>
        <v>7.4317935764602072E-4</v>
      </c>
      <c r="AU1125" s="13">
        <f t="shared" si="1380"/>
        <v>2.0923346688136565E-4</v>
      </c>
      <c r="AV1125" s="13">
        <f t="shared" si="1381"/>
        <v>4.4180428869010109E-5</v>
      </c>
      <c r="AW1125" s="13">
        <f t="shared" si="1382"/>
        <v>1.9670382421886911E-7</v>
      </c>
      <c r="AX1125" s="13">
        <f t="shared" si="1383"/>
        <v>7.0456038999276889E-5</v>
      </c>
      <c r="AY1125" s="13">
        <f t="shared" si="1384"/>
        <v>7.9150938689025462E-5</v>
      </c>
      <c r="AZ1125" s="13">
        <f t="shared" si="1385"/>
        <v>4.445943303325759E-5</v>
      </c>
      <c r="BA1125" s="13">
        <f t="shared" si="1386"/>
        <v>1.6648707043173975E-5</v>
      </c>
      <c r="BB1125" s="13">
        <f t="shared" si="1387"/>
        <v>4.6758262639464275E-6</v>
      </c>
      <c r="BC1125" s="13">
        <f t="shared" si="1388"/>
        <v>1.0505729336897778E-6</v>
      </c>
      <c r="BD1125" s="13">
        <f t="shared" si="1389"/>
        <v>3.9011504056474244E-4</v>
      </c>
      <c r="BE1125" s="13">
        <f t="shared" si="1390"/>
        <v>3.2949699791905688E-4</v>
      </c>
      <c r="BF1125" s="13">
        <f t="shared" si="1391"/>
        <v>1.3914904624095527E-4</v>
      </c>
      <c r="BG1125" s="13">
        <f t="shared" si="1392"/>
        <v>3.9175788534344554E-5</v>
      </c>
      <c r="BH1125" s="13">
        <f t="shared" si="1393"/>
        <v>8.2721142297486677E-6</v>
      </c>
      <c r="BI1125" s="13">
        <f t="shared" si="1394"/>
        <v>1.397350279650835E-6</v>
      </c>
      <c r="BJ1125" s="14">
        <f t="shared" si="1395"/>
        <v>0.27311130054179394</v>
      </c>
      <c r="BK1125" s="14">
        <f t="shared" si="1396"/>
        <v>0.30736762562705505</v>
      </c>
      <c r="BL1125" s="14">
        <f t="shared" si="1397"/>
        <v>0.38638308623474216</v>
      </c>
      <c r="BM1125" s="14">
        <f t="shared" si="1398"/>
        <v>0.31447110733786743</v>
      </c>
      <c r="BN1125" s="14">
        <f t="shared" si="1399"/>
        <v>0.68533068368615702</v>
      </c>
    </row>
    <row r="1126" spans="1:66" x14ac:dyDescent="0.25">
      <c r="A1126" t="s">
        <v>344</v>
      </c>
      <c r="B1126" t="s">
        <v>379</v>
      </c>
      <c r="C1126" t="s">
        <v>350</v>
      </c>
      <c r="D1126" s="25" t="s">
        <v>534</v>
      </c>
      <c r="E1126" s="10">
        <f>VLOOKUP(A1126,home!$A$2:$E$405,3,FALSE)</f>
        <v>1.3090999999999999</v>
      </c>
      <c r="F1126" s="10">
        <f>VLOOKUP(B1126,home!$B$2:$E$405,3,FALSE)</f>
        <v>1.5972</v>
      </c>
      <c r="G1126" s="10">
        <f>VLOOKUP(C1126,away!$B$2:$E$405,4,FALSE)</f>
        <v>0.625</v>
      </c>
      <c r="H1126" s="10">
        <f>VLOOKUP(A1126,away!$A$2:$E$405,3,FALSE)</f>
        <v>1.3545</v>
      </c>
      <c r="I1126" s="10">
        <f>VLOOKUP(C1126,away!$B$2:$E$405,3,FALSE)</f>
        <v>0.67120000000000002</v>
      </c>
      <c r="J1126" s="10">
        <f>VLOOKUP(B1126,home!$B$2:$E$405,4,FALSE)</f>
        <v>1.0066999999999999</v>
      </c>
      <c r="K1126" s="12">
        <f t="shared" si="1344"/>
        <v>1.3068090749999999</v>
      </c>
      <c r="L1126" s="12">
        <f t="shared" si="1345"/>
        <v>0.91523164067999996</v>
      </c>
      <c r="M1126" s="13">
        <f t="shared" si="1346"/>
        <v>0.1083876945122583</v>
      </c>
      <c r="N1126" s="13">
        <f t="shared" si="1347"/>
        <v>0.14164202280694682</v>
      </c>
      <c r="O1126" s="13">
        <f t="shared" si="1348"/>
        <v>9.9199847477976777E-2</v>
      </c>
      <c r="P1126" s="13">
        <f t="shared" si="1349"/>
        <v>0.12963526092283589</v>
      </c>
      <c r="Q1126" s="13">
        <f t="shared" si="1350"/>
        <v>9.2549540402737565E-2</v>
      </c>
      <c r="R1126" s="13">
        <f t="shared" si="1351"/>
        <v>4.5395419581237217E-2</v>
      </c>
      <c r="S1126" s="13">
        <f t="shared" si="1352"/>
        <v>3.8762012953027447E-2</v>
      </c>
      <c r="T1126" s="13">
        <f t="shared" si="1353"/>
        <v>8.4704267706977435E-2</v>
      </c>
      <c r="U1126" s="13">
        <f t="shared" si="1354"/>
        <v>5.9323146272193483E-2</v>
      </c>
      <c r="V1126" s="13">
        <f t="shared" si="1355"/>
        <v>5.1511830191016076E-3</v>
      </c>
      <c r="W1126" s="13">
        <f t="shared" si="1356"/>
        <v>4.0314859761792179E-2</v>
      </c>
      <c r="X1126" s="13">
        <f t="shared" si="1357"/>
        <v>3.6897435243569164E-2</v>
      </c>
      <c r="Y1126" s="13">
        <f t="shared" si="1358"/>
        <v>1.688485009742793E-2</v>
      </c>
      <c r="Z1126" s="13">
        <f t="shared" si="1359"/>
        <v>1.3849108114230914E-2</v>
      </c>
      <c r="AA1126" s="13">
        <f t="shared" si="1360"/>
        <v>1.8098140164333091E-2</v>
      </c>
      <c r="AB1126" s="13">
        <f t="shared" si="1361"/>
        <v>1.1825406903686241E-2</v>
      </c>
      <c r="AC1126" s="13">
        <f t="shared" si="1362"/>
        <v>3.8506155942533875E-4</v>
      </c>
      <c r="AD1126" s="13">
        <f t="shared" si="1363"/>
        <v>1.3170956148515591E-2</v>
      </c>
      <c r="AE1126" s="13">
        <f t="shared" si="1364"/>
        <v>1.2054475805130256E-2</v>
      </c>
      <c r="AF1126" s="13">
        <f t="shared" si="1365"/>
        <v>5.5163188343333638E-3</v>
      </c>
      <c r="AG1126" s="13">
        <f t="shared" si="1366"/>
        <v>1.6829031790869698E-3</v>
      </c>
      <c r="AH1126" s="13">
        <f t="shared" si="1367"/>
        <v>3.1687854853355642E-3</v>
      </c>
      <c r="AI1126" s="13">
        <f t="shared" si="1368"/>
        <v>4.1409976289647939E-3</v>
      </c>
      <c r="AJ1126" s="13">
        <f t="shared" si="1369"/>
        <v>2.7057466405423385E-3</v>
      </c>
      <c r="AK1126" s="13">
        <f t="shared" si="1370"/>
        <v>1.1786314215038297E-3</v>
      </c>
      <c r="AL1126" s="13">
        <f t="shared" si="1371"/>
        <v>1.84218534962241E-5</v>
      </c>
      <c r="AM1126" s="13">
        <f t="shared" si="1372"/>
        <v>3.4423850042614433E-3</v>
      </c>
      <c r="AN1126" s="13">
        <f t="shared" si="1373"/>
        <v>3.1505796753024291E-3</v>
      </c>
      <c r="AO1126" s="13">
        <f t="shared" si="1374"/>
        <v>1.4417551026600518E-3</v>
      </c>
      <c r="AP1126" s="13">
        <f t="shared" si="1375"/>
        <v>4.3984662935544035E-4</v>
      </c>
      <c r="AQ1126" s="13">
        <f t="shared" si="1376"/>
        <v>1.0064038805813687E-4</v>
      </c>
      <c r="AR1126" s="13">
        <f t="shared" si="1377"/>
        <v>5.8003454774132777E-4</v>
      </c>
      <c r="AS1126" s="13">
        <f t="shared" si="1378"/>
        <v>7.5799441080188774E-4</v>
      </c>
      <c r="AT1126" s="13">
        <f t="shared" si="1379"/>
        <v>4.9527698741759268E-4</v>
      </c>
      <c r="AU1126" s="13">
        <f t="shared" si="1380"/>
        <v>2.1574415393199017E-4</v>
      </c>
      <c r="AV1126" s="13">
        <f t="shared" si="1381"/>
        <v>7.0484104559130436E-5</v>
      </c>
      <c r="AW1126" s="13">
        <f t="shared" si="1382"/>
        <v>6.1203180434103059E-7</v>
      </c>
      <c r="AX1126" s="13">
        <f t="shared" si="1383"/>
        <v>7.4975666053546115E-4</v>
      </c>
      <c r="AY1126" s="13">
        <f t="shared" si="1384"/>
        <v>6.862010185326278E-4</v>
      </c>
      <c r="AZ1126" s="13">
        <f t="shared" si="1385"/>
        <v>3.1401644201395199E-4</v>
      </c>
      <c r="BA1126" s="13">
        <f t="shared" si="1386"/>
        <v>9.5799261141641794E-5</v>
      </c>
      <c r="BB1126" s="13">
        <f t="shared" si="1387"/>
        <v>2.1919628737649141E-5</v>
      </c>
      <c r="BC1126" s="13">
        <f t="shared" si="1388"/>
        <v>4.0123075545310208E-6</v>
      </c>
      <c r="BD1126" s="13">
        <f t="shared" si="1389"/>
        <v>8.8477661796729505E-5</v>
      </c>
      <c r="BE1126" s="13">
        <f t="shared" si="1390"/>
        <v>1.156234113707469E-4</v>
      </c>
      <c r="BF1126" s="13">
        <f t="shared" si="1391"/>
        <v>7.5548861630875144E-5</v>
      </c>
      <c r="BG1126" s="13">
        <f t="shared" si="1392"/>
        <v>3.290931266171563E-5</v>
      </c>
      <c r="BH1126" s="13">
        <f t="shared" si="1393"/>
        <v>1.0751547109585598E-5</v>
      </c>
      <c r="BI1126" s="13">
        <f t="shared" si="1394"/>
        <v>2.8100438666192949E-6</v>
      </c>
      <c r="BJ1126" s="14">
        <f t="shared" si="1395"/>
        <v>0.45586454210467042</v>
      </c>
      <c r="BK1126" s="14">
        <f t="shared" si="1396"/>
        <v>0.28302583583867741</v>
      </c>
      <c r="BL1126" s="14">
        <f t="shared" si="1397"/>
        <v>0.24748177661866155</v>
      </c>
      <c r="BM1126" s="14">
        <f t="shared" si="1398"/>
        <v>0.38272588798551932</v>
      </c>
      <c r="BN1126" s="14">
        <f t="shared" si="1399"/>
        <v>0.61680978570399247</v>
      </c>
    </row>
    <row r="1127" spans="1:66" x14ac:dyDescent="0.25">
      <c r="A1127" t="s">
        <v>344</v>
      </c>
      <c r="B1127" t="s">
        <v>424</v>
      </c>
      <c r="C1127" t="s">
        <v>421</v>
      </c>
      <c r="D1127" s="25" t="s">
        <v>534</v>
      </c>
      <c r="E1127" s="10">
        <f>VLOOKUP(A1127,home!$A$2:$E$405,3,FALSE)</f>
        <v>1.3090999999999999</v>
      </c>
      <c r="F1127" s="10">
        <f>VLOOKUP(B1127,home!$B$2:$E$405,3,FALSE)</f>
        <v>1.3889</v>
      </c>
      <c r="G1127" s="10">
        <f>VLOOKUP(C1127,away!$B$2:$E$405,4,FALSE)</f>
        <v>1.5278</v>
      </c>
      <c r="H1127" s="10">
        <f>VLOOKUP(A1127,away!$A$2:$E$405,3,FALSE)</f>
        <v>1.3545</v>
      </c>
      <c r="I1127" s="10">
        <f>VLOOKUP(C1127,away!$B$2:$E$405,3,FALSE)</f>
        <v>0.67120000000000002</v>
      </c>
      <c r="J1127" s="10">
        <f>VLOOKUP(B1127,home!$B$2:$E$405,4,FALSE)</f>
        <v>0.87250000000000005</v>
      </c>
      <c r="K1127" s="12">
        <f t="shared" ref="K1127:K1190" si="1400">E1127*F1127*G1127</f>
        <v>2.7778596949220002</v>
      </c>
      <c r="L1127" s="12">
        <f t="shared" ref="L1127:L1190" si="1401">H1127*I1127*J1127</f>
        <v>0.7932249990000001</v>
      </c>
      <c r="M1127" s="13">
        <f t="shared" ref="M1127:M1190" si="1402">_xlfn.POISSON.DIST(0,K1127,FALSE) * _xlfn.POISSON.DIST(0,L1127,FALSE)</f>
        <v>2.8125329754495519E-2</v>
      </c>
      <c r="N1127" s="13">
        <f t="shared" ref="N1127:N1190" si="1403">_xlfn.POISSON.DIST(1,K1127,FALSE) * _xlfn.POISSON.DIST(0,L1127,FALSE)</f>
        <v>7.8128219931403564E-2</v>
      </c>
      <c r="O1127" s="13">
        <f t="shared" ref="O1127:O1190" si="1404">_xlfn.POISSON.DIST(0,K1127,FALSE) * _xlfn.POISSON.DIST(1,L1127,FALSE)</f>
        <v>2.2309714666384383E-2</v>
      </c>
      <c r="P1127" s="13">
        <f t="shared" ref="P1127:P1190" si="1405">_xlfn.POISSON.DIST(1,K1127,FALSE) * _xlfn.POISSON.DIST(1,L1127,FALSE)</f>
        <v>6.1973257176959382E-2</v>
      </c>
      <c r="Q1127" s="13">
        <f t="shared" ref="Q1127:Q1190" si="1406">_xlfn.POISSON.DIST(2,K1127,FALSE) * _xlfn.POISSON.DIST(0,L1127,FALSE)</f>
        <v>0.10851461659172386</v>
      </c>
      <c r="R1127" s="13">
        <f t="shared" ref="R1127:R1190" si="1407">_xlfn.POISSON.DIST(0,K1127,FALSE) * _xlfn.POISSON.DIST(2,L1127,FALSE)</f>
        <v>8.8483116969665185E-3</v>
      </c>
      <c r="S1127" s="13">
        <f t="shared" ref="S1127:S1190" si="1408">_xlfn.POISSON.DIST(2,K1127,FALSE) * _xlfn.POISSON.DIST(2,L1127,FALSE)</f>
        <v>3.4139018445709587E-2</v>
      </c>
      <c r="T1127" s="13">
        <f t="shared" ref="T1127:T1190" si="1409">_xlfn.POISSON.DIST(2,K1127,FALSE) * _xlfn.POISSON.DIST(1,L1127,FALSE)</f>
        <v>8.6076506637455558E-2</v>
      </c>
      <c r="U1127" s="13">
        <f t="shared" ref="U1127:U1190" si="1410">_xlfn.POISSON.DIST(1,K1127,FALSE) * _xlfn.POISSON.DIST(2,L1127,FALSE)</f>
        <v>2.4579368431110176E-2</v>
      </c>
      <c r="V1127" s="13">
        <f t="shared" ref="V1127:V1190" si="1411">_xlfn.POISSON.DIST(3,K1127,FALSE) * _xlfn.POISSON.DIST(3,L1127,FALSE)</f>
        <v>8.3582473654444656E-3</v>
      </c>
      <c r="W1127" s="13">
        <f t="shared" ref="W1127:W1190" si="1412">_xlfn.POISSON.DIST(3,K1127,FALSE) * _xlfn.POISSON.DIST(0,L1127,FALSE)</f>
        <v>0.10047945991335461</v>
      </c>
      <c r="X1127" s="13">
        <f t="shared" ref="X1127:X1190" si="1413">_xlfn.POISSON.DIST(3,K1127,FALSE) * _xlfn.POISSON.DIST(1,L1127,FALSE)</f>
        <v>7.9702819489291254E-2</v>
      </c>
      <c r="Y1127" s="13">
        <f t="shared" ref="Y1127:Y1190" si="1414">_xlfn.POISSON.DIST(3,K1127,FALSE) * _xlfn.POISSON.DIST(2,L1127,FALSE)</f>
        <v>3.1611134454845126E-2</v>
      </c>
      <c r="Z1127" s="13">
        <f t="shared" ref="Z1127:Z1190" si="1415">_xlfn.POISSON.DIST(0,K1127,FALSE) * _xlfn.POISSON.DIST(3,L1127,FALSE)</f>
        <v>2.3395673456593192E-3</v>
      </c>
      <c r="AA1127" s="13">
        <f t="shared" ref="AA1127:AA1190" si="1416">_xlfn.POISSON.DIST(1,K1127,FALSE) * _xlfn.POISSON.DIST(3,L1127,FALSE)</f>
        <v>6.4989898330626685E-3</v>
      </c>
      <c r="AB1127" s="13">
        <f t="shared" ref="AB1127:AB1190" si="1417">_xlfn.POISSON.DIST(2,K1127,FALSE) * _xlfn.POISSON.DIST(3,L1127,FALSE)</f>
        <v>9.0266409574863253E-3</v>
      </c>
      <c r="AC1127" s="13">
        <f t="shared" ref="AC1127:AC1190" si="1418">_xlfn.POISSON.DIST(4,K1127,FALSE) * _xlfn.POISSON.DIST(4,L1127,FALSE)</f>
        <v>1.1510705342142223E-3</v>
      </c>
      <c r="AD1127" s="13">
        <f t="shared" ref="AD1127:AD1190" si="1419">_xlfn.POISSON.DIST(4,K1127,FALSE) * _xlfn.POISSON.DIST(0,L1127,FALSE)</f>
        <v>6.9779460465209664E-2</v>
      </c>
      <c r="AE1127" s="13">
        <f t="shared" ref="AE1127:AE1190" si="1420">_xlfn.POISSON.DIST(4,K1127,FALSE) * _xlfn.POISSON.DIST(1,L1127,FALSE)</f>
        <v>5.535081245773648E-2</v>
      </c>
      <c r="AF1127" s="13">
        <f t="shared" ref="AF1127:AF1190" si="1421">_xlfn.POISSON.DIST(4,K1127,FALSE) * _xlfn.POISSON.DIST(2,L1127,FALSE)</f>
        <v>2.1952824078218604E-2</v>
      </c>
      <c r="AG1127" s="13">
        <f t="shared" ref="AG1127:AG1190" si="1422">_xlfn.POISSON.DIST(4,K1127,FALSE) * _xlfn.POISSON.DIST(3,L1127,FALSE)</f>
        <v>5.8045096191640441E-3</v>
      </c>
      <c r="AH1127" s="13">
        <f t="shared" ref="AH1127:AH1190" si="1423">_xlfn.POISSON.DIST(0,K1127,FALSE) * _xlfn.POISSON.DIST(4,L1127,FALSE)</f>
        <v>4.6395082635526148E-4</v>
      </c>
      <c r="AI1127" s="13">
        <f t="shared" ref="AI1127:AI1190" si="1424">_xlfn.POISSON.DIST(1,K1127,FALSE) * _xlfn.POISSON.DIST(4,L1127,FALSE)</f>
        <v>1.2887903009580364E-3</v>
      </c>
      <c r="AJ1127" s="13">
        <f t="shared" ref="AJ1127:AJ1190" si="1425">_xlfn.POISSON.DIST(2,K1127,FALSE) * _xlfn.POISSON.DIST(4,L1127,FALSE)</f>
        <v>1.7900393161188626E-3</v>
      </c>
      <c r="AK1127" s="13">
        <f t="shared" ref="AK1127:AK1190" si="1426">_xlfn.POISSON.DIST(3,K1127,FALSE) * _xlfn.POISSON.DIST(4,L1127,FALSE)</f>
        <v>1.6574926895241097E-3</v>
      </c>
      <c r="AL1127" s="13">
        <f t="shared" ref="AL1127:AL1190" si="1427">_xlfn.POISSON.DIST(5,K1127,FALSE) * _xlfn.POISSON.DIST(5,L1127,FALSE)</f>
        <v>1.0145387217623765E-4</v>
      </c>
      <c r="AM1127" s="13">
        <f t="shared" ref="AM1127:AM1190" si="1428">_xlfn.POISSON.DIST(5,K1127,FALSE) * _xlfn.POISSON.DIST(0,L1127,FALSE)</f>
        <v>3.8767510151941811E-2</v>
      </c>
      <c r="AN1127" s="13">
        <f t="shared" ref="AN1127:AN1190" si="1429">_xlfn.POISSON.DIST(5,K1127,FALSE) * _xlfn.POISSON.DIST(1,L1127,FALSE)</f>
        <v>3.075135820150654E-2</v>
      </c>
      <c r="AO1127" s="13">
        <f t="shared" ref="AO1127:AO1190" si="1430">_xlfn.POISSON.DIST(5,K1127,FALSE) * _xlfn.POISSON.DIST(2,L1127,FALSE)</f>
        <v>1.2196373039319334E-2</v>
      </c>
      <c r="AP1127" s="13">
        <f t="shared" ref="AP1127:AP1190" si="1431">_xlfn.POISSON.DIST(5,K1127,FALSE) * _xlfn.POISSON.DIST(3,L1127,FALSE)</f>
        <v>3.2248226639725692E-3</v>
      </c>
      <c r="AQ1127" s="13">
        <f t="shared" ref="AQ1127:AQ1190" si="1432">_xlfn.POISSON.DIST(5,K1127,FALSE) * _xlfn.POISSON.DIST(4,L1127,FALSE)</f>
        <v>6.3950248860120465E-4</v>
      </c>
      <c r="AR1127" s="13">
        <f t="shared" ref="AR1127:AR1190" si="1433">_xlfn.POISSON.DIST(0,K1127,FALSE) * _xlfn.POISSON.DIST(5,L1127,FALSE)</f>
        <v>7.360347875434031E-5</v>
      </c>
      <c r="AS1127" s="13">
        <f t="shared" ref="AS1127:AS1190" si="1434">_xlfn.POISSON.DIST(1,K1127,FALSE) * _xlfn.POISSON.DIST(5,L1127,FALSE)</f>
        <v>2.0446013703772969E-4</v>
      </c>
      <c r="AT1127" s="13">
        <f t="shared" ref="AT1127:AT1190" si="1435">_xlfn.POISSON.DIST(2,K1127,FALSE) * _xlfn.POISSON.DIST(5,L1127,FALSE)</f>
        <v>2.8398078694766917E-4</v>
      </c>
      <c r="AU1127" s="13">
        <f t="shared" ref="AU1127:AU1190" si="1436">_xlfn.POISSON.DIST(3,K1127,FALSE) * _xlfn.POISSON.DIST(5,L1127,FALSE)</f>
        <v>2.6295292739805391E-4</v>
      </c>
      <c r="AV1127" s="13">
        <f t="shared" ref="AV1127:AV1190" si="1437">_xlfn.POISSON.DIST(4,K1127,FALSE) * _xlfn.POISSON.DIST(5,L1127,FALSE)</f>
        <v>1.8261158467020125E-4</v>
      </c>
      <c r="AW1127" s="13">
        <f t="shared" ref="AW1127:AW1190" si="1438">_xlfn.POISSON.DIST(6,K1127,FALSE) * _xlfn.POISSON.DIST(6,L1127,FALSE)</f>
        <v>6.2097315508623468E-6</v>
      </c>
      <c r="AX1127" s="13">
        <f t="shared" ref="AX1127:AX1190" si="1439">_xlfn.POISSON.DIST(6,K1127,FALSE) * _xlfn.POISSON.DIST(0,L1127,FALSE)</f>
        <v>1.7948450653926445E-2</v>
      </c>
      <c r="AY1127" s="13">
        <f t="shared" ref="AY1127:AY1190" si="1440">_xlfn.POISSON.DIST(6,K1127,FALSE) * _xlfn.POISSON.DIST(1,L1127,FALSE)</f>
        <v>1.4237159752012354E-2</v>
      </c>
      <c r="AZ1127" s="13">
        <f t="shared" ref="AZ1127:AZ1190" si="1441">_xlfn.POISSON.DIST(6,K1127,FALSE) * _xlfn.POISSON.DIST(2,L1127,FALSE)</f>
        <v>5.6466355150264205E-3</v>
      </c>
      <c r="BA1127" s="13">
        <f t="shared" ref="BA1127:BA1190" si="1442">_xlfn.POISSON.DIST(6,K1127,FALSE) * _xlfn.POISSON.DIST(3,L1127,FALSE)</f>
        <v>1.4930174835867326E-3</v>
      </c>
      <c r="BB1127" s="13">
        <f t="shared" ref="BB1127:BB1190" si="1443">_xlfn.POISSON.DIST(6,K1127,FALSE) * _xlfn.POISSON.DIST(4,L1127,FALSE)</f>
        <v>2.9607469798126714E-4</v>
      </c>
      <c r="BC1127" s="13">
        <f t="shared" ref="BC1127:BC1190" si="1444">_xlfn.POISSON.DIST(6,K1127,FALSE) * _xlfn.POISSON.DIST(5,L1127,FALSE)</f>
        <v>4.6970770402023201E-5</v>
      </c>
      <c r="BD1127" s="13">
        <f t="shared" ref="BD1127:BD1190" si="1445">_xlfn.POISSON.DIST(0,K1127,FALSE) * _xlfn.POISSON.DIST(6,L1127,FALSE)</f>
        <v>9.730686560218018E-6</v>
      </c>
      <c r="BE1127" s="13">
        <f t="shared" ref="BE1127:BE1190" si="1446">_xlfn.POISSON.DIST(1,K1127,FALSE) * _xlfn.POISSON.DIST(6,L1127,FALSE)</f>
        <v>2.7030481999548828E-5</v>
      </c>
      <c r="BF1127" s="13">
        <f t="shared" ref="BF1127:BF1190" si="1447">_xlfn.POISSON.DIST(2,K1127,FALSE) * _xlfn.POISSON.DIST(6,L1127,FALSE)</f>
        <v>3.7543443240430676E-5</v>
      </c>
      <c r="BG1127" s="13">
        <f t="shared" ref="BG1127:BG1190" si="1448">_xlfn.POISSON.DIST(3,K1127,FALSE) * _xlfn.POISSON.DIST(6,L1127,FALSE)</f>
        <v>3.4763472595394729E-5</v>
      </c>
      <c r="BH1127" s="13">
        <f t="shared" ref="BH1127:BH1190" si="1449">_xlfn.POISSON.DIST(4,K1127,FALSE) * _xlfn.POISSON.DIST(6,L1127,FALSE)</f>
        <v>2.4142012344568131E-5</v>
      </c>
      <c r="BI1127" s="13">
        <f t="shared" ref="BI1127:BI1190" si="1450">_xlfn.POISSON.DIST(5,K1127,FALSE) * _xlfn.POISSON.DIST(6,L1127,FALSE)</f>
        <v>1.3412624609257038E-5</v>
      </c>
      <c r="BJ1127" s="14">
        <f t="shared" ref="BJ1127:BJ1190" si="1451">SUM(N1127,Q1127,T1127,W1127,X1127,Y1127,AD1127,AE1127,AF1127,AG1127,AM1127,AN1127,AO1127,AP1127,AQ1127,AX1127,AY1127,AZ1127,BA1127,BB1127,BC1127)</f>
        <v>0.76264823905667956</v>
      </c>
      <c r="BK1127" s="14">
        <f t="shared" ref="BK1127:BK1190" si="1452">SUM(M1127,P1127,S1127,V1127,AC1127,AL1127,AY1127)</f>
        <v>0.14808553690101178</v>
      </c>
      <c r="BL1127" s="14">
        <f t="shared" ref="BL1127:BL1190" si="1453">SUM(O1127,R1127,U1127,AA1127,AB1127,AH1127,AI1127,AJ1127,AK1127,AR1127,AS1127,AT1127,AU1127,AV1127,BD1127,BE1127,BF1127,BG1127,BH1127,BI1127)</f>
        <v>7.761753035412379E-2</v>
      </c>
      <c r="BM1127" s="14">
        <f t="shared" ref="BM1127:BM1190" si="1454">SUM(S1127:BI1127)</f>
        <v>0.66856047381907979</v>
      </c>
      <c r="BN1127" s="14">
        <f t="shared" ref="BN1127:BN1190" si="1455">SUM(M1127:R1127)</f>
        <v>0.30789944981793321</v>
      </c>
    </row>
    <row r="1128" spans="1:66" x14ac:dyDescent="0.25">
      <c r="A1128" t="s">
        <v>340</v>
      </c>
      <c r="B1128" t="s">
        <v>430</v>
      </c>
      <c r="C1128" t="s">
        <v>385</v>
      </c>
      <c r="D1128" s="25" t="s">
        <v>534</v>
      </c>
      <c r="E1128" s="10">
        <f>VLOOKUP(A1128,home!$A$2:$E$405,3,FALSE)</f>
        <v>1.3684000000000001</v>
      </c>
      <c r="F1128" s="10">
        <f>VLOOKUP(B1128,home!$B$2:$E$405,3,FALSE)</f>
        <v>1.32</v>
      </c>
      <c r="G1128" s="10">
        <f>VLOOKUP(C1128,away!$B$2:$E$405,4,FALSE)</f>
        <v>1.1538999999999999</v>
      </c>
      <c r="H1128" s="10">
        <f>VLOOKUP(A1128,away!$A$2:$E$405,3,FALSE)</f>
        <v>1.1395</v>
      </c>
      <c r="I1128" s="10">
        <f>VLOOKUP(C1128,away!$B$2:$E$405,3,FALSE)</f>
        <v>0.60040000000000004</v>
      </c>
      <c r="J1128" s="10">
        <f>VLOOKUP(B1128,home!$B$2:$E$405,4,FALSE)</f>
        <v>1.105</v>
      </c>
      <c r="K1128" s="12">
        <f t="shared" si="1400"/>
        <v>2.0842757232000002</v>
      </c>
      <c r="L1128" s="12">
        <f t="shared" si="1401"/>
        <v>0.75599215899999994</v>
      </c>
      <c r="M1128" s="13">
        <f t="shared" si="1402"/>
        <v>5.8410016864716995E-2</v>
      </c>
      <c r="N1128" s="13">
        <f t="shared" si="1403"/>
        <v>0.12174258014283219</v>
      </c>
      <c r="O1128" s="13">
        <f t="shared" si="1404"/>
        <v>4.4157514756783811E-2</v>
      </c>
      <c r="P1128" s="13">
        <f t="shared" si="1405"/>
        <v>9.2036436004410235E-2</v>
      </c>
      <c r="Q1128" s="13">
        <f t="shared" si="1406"/>
        <v>0.12687255213571783</v>
      </c>
      <c r="R1128" s="13">
        <f t="shared" si="1407"/>
        <v>1.6691367458527673E-2</v>
      </c>
      <c r="S1128" s="13">
        <f t="shared" si="1408"/>
        <v>3.6255363408012886E-2</v>
      </c>
      <c r="T1128" s="13">
        <f t="shared" si="1409"/>
        <v>9.5914654606921376E-2</v>
      </c>
      <c r="U1128" s="13">
        <f t="shared" si="1410"/>
        <v>3.4789411980819702E-2</v>
      </c>
      <c r="V1128" s="13">
        <f t="shared" si="1411"/>
        <v>6.3474927631877983E-3</v>
      </c>
      <c r="W1128" s="13">
        <f t="shared" si="1412"/>
        <v>8.8145793452301002E-2</v>
      </c>
      <c r="X1128" s="13">
        <f t="shared" si="1413"/>
        <v>6.6637528698773096E-2</v>
      </c>
      <c r="Y1128" s="13">
        <f t="shared" si="1414"/>
        <v>2.518872459570496E-2</v>
      </c>
      <c r="Z1128" s="13">
        <f t="shared" si="1415"/>
        <v>4.2061809738782267E-3</v>
      </c>
      <c r="AA1128" s="13">
        <f t="shared" si="1416"/>
        <v>8.7668408912401179E-3</v>
      </c>
      <c r="AB1128" s="13">
        <f t="shared" si="1417"/>
        <v>9.1362568193844203E-3</v>
      </c>
      <c r="AC1128" s="13">
        <f t="shared" si="1418"/>
        <v>6.2510747604372133E-4</v>
      </c>
      <c r="AD1128" s="13">
        <f t="shared" si="1419"/>
        <v>4.5930034348708126E-2</v>
      </c>
      <c r="AE1128" s="13">
        <f t="shared" si="1420"/>
        <v>3.4722745830224014E-2</v>
      </c>
      <c r="AF1128" s="13">
        <f t="shared" si="1421"/>
        <v>1.3125061793299647E-2</v>
      </c>
      <c r="AG1128" s="13">
        <f t="shared" si="1422"/>
        <v>3.3074812673750042E-3</v>
      </c>
      <c r="AH1128" s="13">
        <f t="shared" si="1423"/>
        <v>7.949599588967306E-4</v>
      </c>
      <c r="AI1128" s="13">
        <f t="shared" si="1424"/>
        <v>1.6569157432445251E-3</v>
      </c>
      <c r="AJ1128" s="13">
        <f t="shared" si="1425"/>
        <v>1.7267346295162249E-3</v>
      </c>
      <c r="AK1128" s="13">
        <f t="shared" si="1426"/>
        <v>1.1996636895698046E-3</v>
      </c>
      <c r="AL1128" s="13">
        <f t="shared" si="1427"/>
        <v>3.9399176581665678E-5</v>
      </c>
      <c r="AM1128" s="13">
        <f t="shared" si="1428"/>
        <v>1.9146171111750897E-2</v>
      </c>
      <c r="AN1128" s="13">
        <f t="shared" si="1429"/>
        <v>1.4474355235355988E-2</v>
      </c>
      <c r="AO1128" s="13">
        <f t="shared" si="1430"/>
        <v>5.4712495322548618E-3</v>
      </c>
      <c r="AP1128" s="13">
        <f t="shared" si="1431"/>
        <v>1.3787405821056979E-3</v>
      </c>
      <c r="AQ1128" s="13">
        <f t="shared" si="1432"/>
        <v>2.6057926734175077E-4</v>
      </c>
      <c r="AR1128" s="13">
        <f t="shared" si="1433"/>
        <v>1.2019669912897814E-4</v>
      </c>
      <c r="AS1128" s="13">
        <f t="shared" si="1434"/>
        <v>2.5052306200330364E-4</v>
      </c>
      <c r="AT1128" s="13">
        <f t="shared" si="1435"/>
        <v>2.6107956811760721E-4</v>
      </c>
      <c r="AU1128" s="13">
        <f t="shared" si="1436"/>
        <v>1.8138726855035652E-4</v>
      </c>
      <c r="AV1128" s="13">
        <f t="shared" si="1437"/>
        <v>9.4515270084266745E-5</v>
      </c>
      <c r="AW1128" s="13">
        <f t="shared" si="1438"/>
        <v>1.7244758066085793E-6</v>
      </c>
      <c r="AX1128" s="13">
        <f t="shared" si="1439"/>
        <v>6.6509832734092536E-3</v>
      </c>
      <c r="AY1128" s="13">
        <f t="shared" si="1440"/>
        <v>5.0280912043375479E-3</v>
      </c>
      <c r="AZ1128" s="13">
        <f t="shared" si="1441"/>
        <v>1.9005987626080263E-3</v>
      </c>
      <c r="BA1128" s="13">
        <f t="shared" si="1442"/>
        <v>4.7894592064559008E-4</v>
      </c>
      <c r="BB1128" s="13">
        <f t="shared" si="1443"/>
        <v>9.0519840148275567E-5</v>
      </c>
      <c r="BC1128" s="13">
        <f t="shared" si="1444"/>
        <v>1.3686457877205947E-5</v>
      </c>
      <c r="BD1128" s="13">
        <f t="shared" si="1445"/>
        <v>1.514462701319826E-5</v>
      </c>
      <c r="BE1128" s="13">
        <f t="shared" si="1446"/>
        <v>3.1565578420528055E-5</v>
      </c>
      <c r="BF1128" s="13">
        <f t="shared" si="1447"/>
        <v>3.289568439533623E-5</v>
      </c>
      <c r="BG1128" s="13">
        <f t="shared" si="1448"/>
        <v>2.2854558794416126E-5</v>
      </c>
      <c r="BH1128" s="13">
        <f t="shared" si="1449"/>
        <v>1.1908800514912149E-5</v>
      </c>
      <c r="BI1128" s="13">
        <f t="shared" si="1450"/>
        <v>4.9642447611326105E-6</v>
      </c>
      <c r="BJ1128" s="14">
        <f t="shared" si="1451"/>
        <v>0.6764810780596926</v>
      </c>
      <c r="BK1128" s="14">
        <f t="shared" si="1452"/>
        <v>0.19874190689729085</v>
      </c>
      <c r="BL1128" s="14">
        <f t="shared" si="1453"/>
        <v>0.11994670128976705</v>
      </c>
      <c r="BM1128" s="14">
        <f t="shared" si="1454"/>
        <v>0.53443903312910912</v>
      </c>
      <c r="BN1128" s="14">
        <f t="shared" si="1455"/>
        <v>0.45991046736298874</v>
      </c>
    </row>
    <row r="1129" spans="1:66" x14ac:dyDescent="0.25">
      <c r="A1129" t="s">
        <v>340</v>
      </c>
      <c r="B1129" t="s">
        <v>353</v>
      </c>
      <c r="C1129" t="s">
        <v>352</v>
      </c>
      <c r="D1129" s="25" t="s">
        <v>534</v>
      </c>
      <c r="E1129" s="10">
        <f>VLOOKUP(A1129,home!$A$2:$E$405,3,FALSE)</f>
        <v>1.3684000000000001</v>
      </c>
      <c r="F1129" s="10">
        <f>VLOOKUP(B1129,home!$B$2:$E$405,3,FALSE)</f>
        <v>1.5769</v>
      </c>
      <c r="G1129" s="10">
        <f>VLOOKUP(C1129,away!$B$2:$E$405,4,FALSE)</f>
        <v>0.88460000000000005</v>
      </c>
      <c r="H1129" s="10">
        <f>VLOOKUP(A1129,away!$A$2:$E$405,3,FALSE)</f>
        <v>1.1395</v>
      </c>
      <c r="I1129" s="10">
        <f>VLOOKUP(C1129,away!$B$2:$E$405,3,FALSE)</f>
        <v>0.78520000000000001</v>
      </c>
      <c r="J1129" s="10">
        <f>VLOOKUP(B1129,home!$B$2:$E$405,4,FALSE)</f>
        <v>0.5081</v>
      </c>
      <c r="K1129" s="12">
        <f t="shared" si="1400"/>
        <v>1.9088163826160001</v>
      </c>
      <c r="L1129" s="12">
        <f t="shared" si="1401"/>
        <v>0.45461505673999997</v>
      </c>
      <c r="M1129" s="13">
        <f t="shared" si="1402"/>
        <v>9.4096781179628317E-2</v>
      </c>
      <c r="N1129" s="13">
        <f t="shared" si="1403"/>
        <v>0.17961347746710743</v>
      </c>
      <c r="O1129" s="13">
        <f t="shared" si="1404"/>
        <v>4.2777813515028087E-2</v>
      </c>
      <c r="P1129" s="13">
        <f t="shared" si="1405"/>
        <v>8.1654991249977743E-2</v>
      </c>
      <c r="Q1129" s="13">
        <f t="shared" si="1406"/>
        <v>0.17142457416392226</v>
      </c>
      <c r="R1129" s="13">
        <f t="shared" si="1407"/>
        <v>9.7237190591738139E-3</v>
      </c>
      <c r="S1129" s="13">
        <f t="shared" si="1408"/>
        <v>1.7714574059939911E-2</v>
      </c>
      <c r="T1129" s="13">
        <f t="shared" si="1409"/>
        <v>7.7932192510161841E-2</v>
      </c>
      <c r="U1129" s="13">
        <f t="shared" si="1410"/>
        <v>1.8560794240106412E-2</v>
      </c>
      <c r="V1129" s="13">
        <f t="shared" si="1411"/>
        <v>1.7080326727060319E-3</v>
      </c>
      <c r="W1129" s="13">
        <f t="shared" si="1412"/>
        <v>0.10907267851568875</v>
      </c>
      <c r="X1129" s="13">
        <f t="shared" si="1413"/>
        <v>4.9586081932193618E-2</v>
      </c>
      <c r="Y1129" s="13">
        <f t="shared" si="1414"/>
        <v>1.1271289725559243E-2</v>
      </c>
      <c r="Z1129" s="13">
        <f t="shared" si="1415"/>
        <v>1.473516363936708E-3</v>
      </c>
      <c r="AA1129" s="13">
        <f t="shared" si="1416"/>
        <v>2.8126721755351485E-3</v>
      </c>
      <c r="AB1129" s="13">
        <f t="shared" si="1417"/>
        <v>2.6844373637948389E-3</v>
      </c>
      <c r="AC1129" s="13">
        <f t="shared" si="1418"/>
        <v>9.2636931356772235E-5</v>
      </c>
      <c r="AD1129" s="13">
        <f t="shared" si="1419"/>
        <v>5.2049928911638753E-2</v>
      </c>
      <c r="AE1129" s="13">
        <f t="shared" si="1420"/>
        <v>2.3662681385477616E-2</v>
      </c>
      <c r="AF1129" s="13">
        <f t="shared" si="1421"/>
        <v>5.3787056203397224E-3</v>
      </c>
      <c r="AG1129" s="13">
        <f t="shared" si="1422"/>
        <v>8.1508018692616686E-4</v>
      </c>
      <c r="AH1129" s="13">
        <f t="shared" si="1423"/>
        <v>1.6747068134960116E-4</v>
      </c>
      <c r="AI1129" s="13">
        <f t="shared" si="1424"/>
        <v>3.196707801679825E-4</v>
      </c>
      <c r="AJ1129" s="13">
        <f t="shared" si="1425"/>
        <v>3.0509641111414152E-4</v>
      </c>
      <c r="AK1129" s="13">
        <f t="shared" si="1426"/>
        <v>1.9412434260400653E-4</v>
      </c>
      <c r="AL1129" s="13">
        <f t="shared" si="1427"/>
        <v>3.2155267053915636E-6</v>
      </c>
      <c r="AM1129" s="13">
        <f t="shared" si="1428"/>
        <v>1.9870751404106848E-2</v>
      </c>
      <c r="AN1129" s="13">
        <f t="shared" si="1429"/>
        <v>9.033542777044469E-3</v>
      </c>
      <c r="AO1129" s="13">
        <f t="shared" si="1430"/>
        <v>2.0533922810746438E-3</v>
      </c>
      <c r="AP1129" s="13">
        <f t="shared" si="1431"/>
        <v>3.1116768279007583E-4</v>
      </c>
      <c r="AQ1129" s="13">
        <f t="shared" si="1432"/>
        <v>3.5365378441816138E-5</v>
      </c>
      <c r="AR1129" s="13">
        <f t="shared" si="1433"/>
        <v>1.5226938660807079E-5</v>
      </c>
      <c r="AS1129" s="13">
        <f t="shared" si="1434"/>
        <v>2.9065429972837486E-5</v>
      </c>
      <c r="AT1129" s="13">
        <f t="shared" si="1435"/>
        <v>2.7740284449965164E-5</v>
      </c>
      <c r="AU1129" s="13">
        <f t="shared" si="1436"/>
        <v>1.7650369805507125E-5</v>
      </c>
      <c r="AV1129" s="13">
        <f t="shared" si="1437"/>
        <v>8.4228287609956993E-6</v>
      </c>
      <c r="AW1129" s="13">
        <f t="shared" si="1438"/>
        <v>7.7509973626571598E-8</v>
      </c>
      <c r="AX1129" s="13">
        <f t="shared" si="1439"/>
        <v>6.3216026358414983E-3</v>
      </c>
      <c r="AY1129" s="13">
        <f t="shared" si="1440"/>
        <v>2.8738957409808162E-3</v>
      </c>
      <c r="AZ1129" s="13">
        <f t="shared" si="1441"/>
        <v>6.532581376754189E-4</v>
      </c>
      <c r="BA1129" s="13">
        <f t="shared" si="1442"/>
        <v>9.8993661775059128E-5</v>
      </c>
      <c r="BB1129" s="13">
        <f t="shared" si="1443"/>
        <v>1.1251002291192212E-5</v>
      </c>
      <c r="BC1129" s="13">
        <f t="shared" si="1444"/>
        <v>1.0229750089984434E-6</v>
      </c>
      <c r="BD1129" s="13">
        <f t="shared" si="1445"/>
        <v>1.1537325972098853E-6</v>
      </c>
      <c r="BE1129" s="13">
        <f t="shared" si="1446"/>
        <v>2.2022636827123355E-6</v>
      </c>
      <c r="BF1129" s="13">
        <f t="shared" si="1447"/>
        <v>2.1018584982007762E-6</v>
      </c>
      <c r="BG1129" s="13">
        <f t="shared" si="1448"/>
        <v>1.3373539784354345E-6</v>
      </c>
      <c r="BH1129" s="13">
        <f t="shared" si="1449"/>
        <v>6.3819079584856083E-7</v>
      </c>
      <c r="BI1129" s="13">
        <f t="shared" si="1450"/>
        <v>2.4363780927009522E-7</v>
      </c>
      <c r="BJ1129" s="14">
        <f t="shared" si="1451"/>
        <v>0.72207093409604639</v>
      </c>
      <c r="BK1129" s="14">
        <f t="shared" si="1452"/>
        <v>0.198144127361295</v>
      </c>
      <c r="BL1129" s="14">
        <f t="shared" si="1453"/>
        <v>7.7651581457885838E-2</v>
      </c>
      <c r="BM1129" s="14">
        <f t="shared" si="1454"/>
        <v>0.41717498441331879</v>
      </c>
      <c r="BN1129" s="14">
        <f t="shared" si="1455"/>
        <v>0.57929135663483755</v>
      </c>
    </row>
    <row r="1130" spans="1:66" x14ac:dyDescent="0.25">
      <c r="A1130" t="s">
        <v>340</v>
      </c>
      <c r="B1130" t="s">
        <v>378</v>
      </c>
      <c r="C1130" t="s">
        <v>394</v>
      </c>
      <c r="D1130" s="25" t="s">
        <v>534</v>
      </c>
      <c r="E1130" s="10">
        <f>VLOOKUP(A1130,home!$A$2:$E$405,3,FALSE)</f>
        <v>1.3684000000000001</v>
      </c>
      <c r="F1130" s="10">
        <f>VLOOKUP(B1130,home!$B$2:$E$405,3,FALSE)</f>
        <v>0.69230000000000003</v>
      </c>
      <c r="G1130" s="10">
        <f>VLOOKUP(C1130,away!$B$2:$E$405,4,FALSE)</f>
        <v>1.0385</v>
      </c>
      <c r="H1130" s="10">
        <f>VLOOKUP(A1130,away!$A$2:$E$405,3,FALSE)</f>
        <v>1.1395</v>
      </c>
      <c r="I1130" s="10">
        <f>VLOOKUP(C1130,away!$B$2:$E$405,3,FALSE)</f>
        <v>0.87760000000000005</v>
      </c>
      <c r="J1130" s="10">
        <f>VLOOKUP(B1130,home!$B$2:$E$405,4,FALSE)</f>
        <v>1.0623</v>
      </c>
      <c r="K1130" s="12">
        <f t="shared" si="1400"/>
        <v>0.98381603782000004</v>
      </c>
      <c r="L1130" s="12">
        <f t="shared" si="1401"/>
        <v>1.0623267699600001</v>
      </c>
      <c r="M1130" s="13">
        <f t="shared" si="1402"/>
        <v>0.12923241774339903</v>
      </c>
      <c r="N1130" s="13">
        <f t="shared" si="1403"/>
        <v>0.1271409251822099</v>
      </c>
      <c r="O1130" s="13">
        <f t="shared" si="1404"/>
        <v>0.1372870569154665</v>
      </c>
      <c r="P1130" s="13">
        <f t="shared" si="1405"/>
        <v>0.13506520837854308</v>
      </c>
      <c r="Q1130" s="13">
        <f t="shared" si="1406"/>
        <v>6.2541640628765396E-2</v>
      </c>
      <c r="R1130" s="13">
        <f t="shared" si="1407"/>
        <v>7.2921857865161102E-2</v>
      </c>
      <c r="S1130" s="13">
        <f t="shared" si="1408"/>
        <v>3.5290314212339073E-2</v>
      </c>
      <c r="T1130" s="13">
        <f t="shared" si="1409"/>
        <v>6.6439659077155461E-2</v>
      </c>
      <c r="U1130" s="13">
        <f t="shared" si="1410"/>
        <v>7.1741693275375995E-2</v>
      </c>
      <c r="V1130" s="13">
        <f t="shared" si="1411"/>
        <v>4.0981234740256733E-3</v>
      </c>
      <c r="W1130" s="13">
        <f t="shared" si="1412"/>
        <v>2.0509823027384771E-2</v>
      </c>
      <c r="X1130" s="13">
        <f t="shared" si="1413"/>
        <v>2.1788134049132896E-2</v>
      </c>
      <c r="Y1130" s="13">
        <f t="shared" si="1414"/>
        <v>1.1573059033935422E-2</v>
      </c>
      <c r="Z1130" s="13">
        <f t="shared" si="1415"/>
        <v>2.5822280575126279E-2</v>
      </c>
      <c r="AA1130" s="13">
        <f t="shared" si="1416"/>
        <v>2.5404373762897087E-2</v>
      </c>
      <c r="AB1130" s="13">
        <f t="shared" si="1417"/>
        <v>1.2496615169355886E-2</v>
      </c>
      <c r="AC1130" s="13">
        <f t="shared" si="1418"/>
        <v>2.6769304030167996E-4</v>
      </c>
      <c r="AD1130" s="13">
        <f t="shared" si="1419"/>
        <v>5.0444732067977706E-3</v>
      </c>
      <c r="AE1130" s="13">
        <f t="shared" si="1420"/>
        <v>5.3588789279272395E-3</v>
      </c>
      <c r="AF1130" s="13">
        <f t="shared" si="1421"/>
        <v>2.8464402710558258E-3</v>
      </c>
      <c r="AG1130" s="13">
        <f t="shared" si="1422"/>
        <v>1.0079498996782676E-3</v>
      </c>
      <c r="AH1130" s="13">
        <f t="shared" si="1423"/>
        <v>6.857924979093686E-3</v>
      </c>
      <c r="AI1130" s="13">
        <f t="shared" si="1424"/>
        <v>6.7469365805987568E-3</v>
      </c>
      <c r="AJ1130" s="13">
        <f t="shared" si="1425"/>
        <v>3.3188722070737436E-3</v>
      </c>
      <c r="AK1130" s="13">
        <f t="shared" si="1426"/>
        <v>1.0883865682647365E-3</v>
      </c>
      <c r="AL1130" s="13">
        <f t="shared" si="1427"/>
        <v>1.1191005136690312E-5</v>
      </c>
      <c r="AM1130" s="13">
        <f t="shared" si="1428"/>
        <v>9.9256672864018666E-4</v>
      </c>
      <c r="AN1130" s="13">
        <f t="shared" si="1429"/>
        <v>1.0544302068060936E-3</v>
      </c>
      <c r="AO1130" s="13">
        <f t="shared" si="1430"/>
        <v>5.6007471787228606E-4</v>
      </c>
      <c r="AP1130" s="13">
        <f t="shared" si="1431"/>
        <v>1.9832745532450801E-4</v>
      </c>
      <c r="AQ1130" s="13">
        <f t="shared" si="1432"/>
        <v>5.267214125231769E-5</v>
      </c>
      <c r="AR1130" s="13">
        <f t="shared" si="1433"/>
        <v>1.45707145833372E-3</v>
      </c>
      <c r="AS1130" s="13">
        <f t="shared" si="1434"/>
        <v>1.4334902689584897E-3</v>
      </c>
      <c r="AT1130" s="13">
        <f t="shared" si="1435"/>
        <v>7.051453583301337E-4</v>
      </c>
      <c r="AU1130" s="13">
        <f t="shared" si="1436"/>
        <v>2.3124443750650544E-4</v>
      </c>
      <c r="AV1130" s="13">
        <f t="shared" si="1437"/>
        <v>5.687549656889119E-5</v>
      </c>
      <c r="AW1130" s="13">
        <f t="shared" si="1438"/>
        <v>3.2489170096831374E-7</v>
      </c>
      <c r="AX1130" s="13">
        <f t="shared" si="1439"/>
        <v>1.6275051104045789E-4</v>
      </c>
      <c r="AY1130" s="13">
        <f t="shared" si="1440"/>
        <v>1.7289422470294897E-4</v>
      </c>
      <c r="AZ1130" s="13">
        <f t="shared" si="1441"/>
        <v>9.1835081636711094E-5</v>
      </c>
      <c r="BA1130" s="13">
        <f t="shared" si="1442"/>
        <v>3.2519621881380083E-5</v>
      </c>
      <c r="BB1130" s="13">
        <f t="shared" si="1443"/>
        <v>8.6366162183917568E-6</v>
      </c>
      <c r="BC1130" s="13">
        <f t="shared" si="1444"/>
        <v>1.8349817221336542E-6</v>
      </c>
      <c r="BD1130" s="13">
        <f t="shared" si="1445"/>
        <v>2.5798100265542781E-4</v>
      </c>
      <c r="BE1130" s="13">
        <f t="shared" si="1446"/>
        <v>2.5380584786529394E-4</v>
      </c>
      <c r="BF1130" s="13">
        <f t="shared" si="1447"/>
        <v>1.2484913181118958E-4</v>
      </c>
      <c r="BG1130" s="13">
        <f t="shared" si="1448"/>
        <v>4.0942859394583819E-5</v>
      </c>
      <c r="BH1130" s="13">
        <f t="shared" si="1449"/>
        <v>1.0070060426650203E-5</v>
      </c>
      <c r="BI1130" s="13">
        <f t="shared" si="1450"/>
        <v>1.9814173899109971E-6</v>
      </c>
      <c r="BJ1130" s="14">
        <f t="shared" si="1451"/>
        <v>0.32757952559114045</v>
      </c>
      <c r="BK1130" s="14">
        <f t="shared" si="1452"/>
        <v>0.30413784207844813</v>
      </c>
      <c r="BL1130" s="14">
        <f t="shared" si="1453"/>
        <v>0.34243717466252832</v>
      </c>
      <c r="BM1130" s="14">
        <f t="shared" si="1454"/>
        <v>0.33561514686069627</v>
      </c>
      <c r="BN1130" s="14">
        <f t="shared" si="1455"/>
        <v>0.66418910671354514</v>
      </c>
    </row>
    <row r="1131" spans="1:66" x14ac:dyDescent="0.25">
      <c r="A1131" t="s">
        <v>340</v>
      </c>
      <c r="B1131" t="s">
        <v>341</v>
      </c>
      <c r="C1131" t="s">
        <v>405</v>
      </c>
      <c r="D1131" s="25" t="s">
        <v>534</v>
      </c>
      <c r="E1131" s="10">
        <f>VLOOKUP(A1131,home!$A$2:$E$405,3,FALSE)</f>
        <v>1.3684000000000001</v>
      </c>
      <c r="F1131" s="10">
        <f>VLOOKUP(B1131,home!$B$2:$E$405,3,FALSE)</f>
        <v>0.80769999999999997</v>
      </c>
      <c r="G1131" s="10">
        <f>VLOOKUP(C1131,away!$B$2:$E$405,4,FALSE)</f>
        <v>0.96160000000000001</v>
      </c>
      <c r="H1131" s="10">
        <f>VLOOKUP(A1131,away!$A$2:$E$405,3,FALSE)</f>
        <v>1.1395</v>
      </c>
      <c r="I1131" s="10">
        <f>VLOOKUP(C1131,away!$B$2:$E$405,3,FALSE)</f>
        <v>0.73899999999999999</v>
      </c>
      <c r="J1131" s="10">
        <f>VLOOKUP(B1131,home!$B$2:$E$405,4,FALSE)</f>
        <v>1.1547000000000001</v>
      </c>
      <c r="K1131" s="12">
        <f t="shared" si="1400"/>
        <v>1.0628148234880002</v>
      </c>
      <c r="L1131" s="12">
        <f t="shared" si="1401"/>
        <v>0.97236190035000003</v>
      </c>
      <c r="M1131" s="13">
        <f t="shared" si="1402"/>
        <v>0.13065739018814668</v>
      </c>
      <c r="N1131" s="13">
        <f t="shared" si="1403"/>
        <v>0.13886461109021789</v>
      </c>
      <c r="O1131" s="13">
        <f t="shared" si="1404"/>
        <v>0.12704626821811776</v>
      </c>
      <c r="P1131" s="13">
        <f t="shared" si="1405"/>
        <v>0.13502665713104797</v>
      </c>
      <c r="Q1131" s="13">
        <f t="shared" si="1406"/>
        <v>7.3793683562289838E-2</v>
      </c>
      <c r="R1131" s="13">
        <f t="shared" si="1407"/>
        <v>6.1767475398472375E-2</v>
      </c>
      <c r="S1131" s="13">
        <f t="shared" si="1408"/>
        <v>3.4885508790836871E-2</v>
      </c>
      <c r="T1131" s="13">
        <f t="shared" si="1409"/>
        <v>7.1754166382454715E-2</v>
      </c>
      <c r="U1131" s="13">
        <f t="shared" si="1410"/>
        <v>6.5647388462926823E-2</v>
      </c>
      <c r="V1131" s="13">
        <f t="shared" si="1411"/>
        <v>4.0057891759334233E-3</v>
      </c>
      <c r="W1131" s="13">
        <f t="shared" si="1412"/>
        <v>2.6143006923261474E-2</v>
      </c>
      <c r="X1131" s="13">
        <f t="shared" si="1413"/>
        <v>2.5420463892765737E-2</v>
      </c>
      <c r="Y1131" s="13">
        <f t="shared" si="1414"/>
        <v>1.2358945289274123E-2</v>
      </c>
      <c r="Z1131" s="13">
        <f t="shared" si="1415"/>
        <v>2.0020113252760166E-2</v>
      </c>
      <c r="AA1131" s="13">
        <f t="shared" si="1416"/>
        <v>2.1277673132942071E-2</v>
      </c>
      <c r="AB1131" s="13">
        <f t="shared" si="1417"/>
        <v>1.1307113207511594E-2</v>
      </c>
      <c r="AC1131" s="13">
        <f t="shared" si="1418"/>
        <v>2.5873408347738017E-4</v>
      </c>
      <c r="AD1131" s="13">
        <f t="shared" si="1419"/>
        <v>6.9462938221479262E-3</v>
      </c>
      <c r="AE1131" s="13">
        <f t="shared" si="1420"/>
        <v>6.7543114612932231E-3</v>
      </c>
      <c r="AF1131" s="13">
        <f t="shared" si="1421"/>
        <v>3.2838175640294309E-3</v>
      </c>
      <c r="AG1131" s="13">
        <f t="shared" si="1422"/>
        <v>1.0643530289874555E-3</v>
      </c>
      <c r="AH1131" s="13">
        <f t="shared" si="1423"/>
        <v>4.8666988419190224E-3</v>
      </c>
      <c r="AI1131" s="13">
        <f t="shared" si="1424"/>
        <v>5.1723996706434213E-3</v>
      </c>
      <c r="AJ1131" s="13">
        <f t="shared" si="1425"/>
        <v>2.7486515214821382E-3</v>
      </c>
      <c r="AK1131" s="13">
        <f t="shared" si="1426"/>
        <v>9.7376919387802071E-4</v>
      </c>
      <c r="AL1131" s="13">
        <f t="shared" si="1427"/>
        <v>1.0695452688135995E-5</v>
      </c>
      <c r="AM1131" s="13">
        <f t="shared" si="1428"/>
        <v>1.4765248084963871E-3</v>
      </c>
      <c r="AN1131" s="13">
        <f t="shared" si="1429"/>
        <v>1.435716468703467E-3</v>
      </c>
      <c r="AO1131" s="13">
        <f t="shared" si="1430"/>
        <v>6.9801799693614713E-4</v>
      </c>
      <c r="AP1131" s="13">
        <f t="shared" si="1431"/>
        <v>2.2624203532644425E-4</v>
      </c>
      <c r="AQ1131" s="13">
        <f t="shared" si="1432"/>
        <v>5.4997283852268271E-5</v>
      </c>
      <c r="AR1131" s="13">
        <f t="shared" si="1433"/>
        <v>9.4643850687190542E-4</v>
      </c>
      <c r="AS1131" s="13">
        <f t="shared" si="1434"/>
        <v>1.0058888746233108E-3</v>
      </c>
      <c r="AT1131" s="13">
        <f t="shared" si="1435"/>
        <v>5.3453680336565845E-4</v>
      </c>
      <c r="AU1131" s="13">
        <f t="shared" si="1436"/>
        <v>1.8937121277230409E-4</v>
      </c>
      <c r="AV1131" s="13">
        <f t="shared" si="1437"/>
        <v>5.0316633019076208E-5</v>
      </c>
      <c r="AW1131" s="13">
        <f t="shared" si="1438"/>
        <v>3.0703098575056912E-7</v>
      </c>
      <c r="AX1131" s="13">
        <f t="shared" si="1439"/>
        <v>2.6154540895295675E-4</v>
      </c>
      <c r="AY1131" s="13">
        <f t="shared" si="1440"/>
        <v>2.5431679087731495E-4</v>
      </c>
      <c r="AZ1131" s="13">
        <f t="shared" si="1441"/>
        <v>1.2364397903418973E-4</v>
      </c>
      <c r="BA1131" s="13">
        <f t="shared" si="1442"/>
        <v>4.007556480684011E-5</v>
      </c>
      <c r="BB1131" s="13">
        <f t="shared" si="1443"/>
        <v>9.7419880882946549E-6</v>
      </c>
      <c r="BC1131" s="13">
        <f t="shared" si="1444"/>
        <v>1.894547610144252E-6</v>
      </c>
      <c r="BD1131" s="13">
        <f t="shared" si="1445"/>
        <v>1.53380124184397E-4</v>
      </c>
      <c r="BE1131" s="13">
        <f t="shared" si="1446"/>
        <v>1.6301466961160746E-4</v>
      </c>
      <c r="BF1131" s="13">
        <f t="shared" si="1447"/>
        <v>8.6627203654607605E-5</v>
      </c>
      <c r="BG1131" s="13">
        <f t="shared" si="1448"/>
        <v>3.0689558720476945E-5</v>
      </c>
      <c r="BH1131" s="13">
        <f t="shared" si="1449"/>
        <v>8.1543294836070782E-6</v>
      </c>
      <c r="BI1131" s="13">
        <f t="shared" si="1450"/>
        <v>1.733308450156571E-6</v>
      </c>
      <c r="BJ1131" s="14">
        <f t="shared" si="1451"/>
        <v>0.37096636988940629</v>
      </c>
      <c r="BK1131" s="14">
        <f t="shared" si="1452"/>
        <v>0.30509909161300774</v>
      </c>
      <c r="BL1131" s="14">
        <f t="shared" si="1453"/>
        <v>0.30397758887265047</v>
      </c>
      <c r="BM1131" s="14">
        <f t="shared" si="1454"/>
        <v>0.33265306827964053</v>
      </c>
      <c r="BN1131" s="14">
        <f t="shared" si="1455"/>
        <v>0.66715608558829254</v>
      </c>
    </row>
    <row r="1132" spans="1:66" x14ac:dyDescent="0.25">
      <c r="A1132" t="s">
        <v>342</v>
      </c>
      <c r="B1132" t="s">
        <v>512</v>
      </c>
      <c r="C1132" t="s">
        <v>406</v>
      </c>
      <c r="D1132" s="25" t="s">
        <v>534</v>
      </c>
      <c r="E1132" s="10">
        <f>VLOOKUP(A1132,home!$A$2:$E$405,3,FALSE)</f>
        <v>1.1741999999999999</v>
      </c>
      <c r="F1132" s="10" t="e">
        <f>VLOOKUP(B1132,home!$B$2:$E$405,3,FALSE)</f>
        <v>#N/A</v>
      </c>
      <c r="G1132" s="10">
        <f>VLOOKUP(C1132,away!$B$2:$E$405,4,FALSE)</f>
        <v>0.93679999999999997</v>
      </c>
      <c r="H1132" s="10">
        <f>VLOOKUP(A1132,away!$A$2:$E$405,3,FALSE)</f>
        <v>0.85970000000000002</v>
      </c>
      <c r="I1132" s="10">
        <f>VLOOKUP(C1132,away!$B$2:$E$405,3,FALSE)</f>
        <v>0.98870000000000002</v>
      </c>
      <c r="J1132" s="10" t="e">
        <f>VLOOKUP(B1132,home!$B$2:$E$405,4,FALSE)</f>
        <v>#N/A</v>
      </c>
      <c r="K1132" s="12" t="e">
        <f t="shared" si="1400"/>
        <v>#N/A</v>
      </c>
      <c r="L1132" s="12" t="e">
        <f t="shared" si="1401"/>
        <v>#N/A</v>
      </c>
      <c r="M1132" s="13" t="e">
        <f t="shared" si="1402"/>
        <v>#N/A</v>
      </c>
      <c r="N1132" s="13" t="e">
        <f t="shared" si="1403"/>
        <v>#N/A</v>
      </c>
      <c r="O1132" s="13" t="e">
        <f t="shared" si="1404"/>
        <v>#N/A</v>
      </c>
      <c r="P1132" s="13" t="e">
        <f t="shared" si="1405"/>
        <v>#N/A</v>
      </c>
      <c r="Q1132" s="13" t="e">
        <f t="shared" si="1406"/>
        <v>#N/A</v>
      </c>
      <c r="R1132" s="13" t="e">
        <f t="shared" si="1407"/>
        <v>#N/A</v>
      </c>
      <c r="S1132" s="13" t="e">
        <f t="shared" si="1408"/>
        <v>#N/A</v>
      </c>
      <c r="T1132" s="13" t="e">
        <f t="shared" si="1409"/>
        <v>#N/A</v>
      </c>
      <c r="U1132" s="13" t="e">
        <f t="shared" si="1410"/>
        <v>#N/A</v>
      </c>
      <c r="V1132" s="13" t="e">
        <f t="shared" si="1411"/>
        <v>#N/A</v>
      </c>
      <c r="W1132" s="13" t="e">
        <f t="shared" si="1412"/>
        <v>#N/A</v>
      </c>
      <c r="X1132" s="13" t="e">
        <f t="shared" si="1413"/>
        <v>#N/A</v>
      </c>
      <c r="Y1132" s="13" t="e">
        <f t="shared" si="1414"/>
        <v>#N/A</v>
      </c>
      <c r="Z1132" s="13" t="e">
        <f t="shared" si="1415"/>
        <v>#N/A</v>
      </c>
      <c r="AA1132" s="13" t="e">
        <f t="shared" si="1416"/>
        <v>#N/A</v>
      </c>
      <c r="AB1132" s="13" t="e">
        <f t="shared" si="1417"/>
        <v>#N/A</v>
      </c>
      <c r="AC1132" s="13" t="e">
        <f t="shared" si="1418"/>
        <v>#N/A</v>
      </c>
      <c r="AD1132" s="13" t="e">
        <f t="shared" si="1419"/>
        <v>#N/A</v>
      </c>
      <c r="AE1132" s="13" t="e">
        <f t="shared" si="1420"/>
        <v>#N/A</v>
      </c>
      <c r="AF1132" s="13" t="e">
        <f t="shared" si="1421"/>
        <v>#N/A</v>
      </c>
      <c r="AG1132" s="13" t="e">
        <f t="shared" si="1422"/>
        <v>#N/A</v>
      </c>
      <c r="AH1132" s="13" t="e">
        <f t="shared" si="1423"/>
        <v>#N/A</v>
      </c>
      <c r="AI1132" s="13" t="e">
        <f t="shared" si="1424"/>
        <v>#N/A</v>
      </c>
      <c r="AJ1132" s="13" t="e">
        <f t="shared" si="1425"/>
        <v>#N/A</v>
      </c>
      <c r="AK1132" s="13" t="e">
        <f t="shared" si="1426"/>
        <v>#N/A</v>
      </c>
      <c r="AL1132" s="13" t="e">
        <f t="shared" si="1427"/>
        <v>#N/A</v>
      </c>
      <c r="AM1132" s="13" t="e">
        <f t="shared" si="1428"/>
        <v>#N/A</v>
      </c>
      <c r="AN1132" s="13" t="e">
        <f t="shared" si="1429"/>
        <v>#N/A</v>
      </c>
      <c r="AO1132" s="13" t="e">
        <f t="shared" si="1430"/>
        <v>#N/A</v>
      </c>
      <c r="AP1132" s="13" t="e">
        <f t="shared" si="1431"/>
        <v>#N/A</v>
      </c>
      <c r="AQ1132" s="13" t="e">
        <f t="shared" si="1432"/>
        <v>#N/A</v>
      </c>
      <c r="AR1132" s="13" t="e">
        <f t="shared" si="1433"/>
        <v>#N/A</v>
      </c>
      <c r="AS1132" s="13" t="e">
        <f t="shared" si="1434"/>
        <v>#N/A</v>
      </c>
      <c r="AT1132" s="13" t="e">
        <f t="shared" si="1435"/>
        <v>#N/A</v>
      </c>
      <c r="AU1132" s="13" t="e">
        <f t="shared" si="1436"/>
        <v>#N/A</v>
      </c>
      <c r="AV1132" s="13" t="e">
        <f t="shared" si="1437"/>
        <v>#N/A</v>
      </c>
      <c r="AW1132" s="13" t="e">
        <f t="shared" si="1438"/>
        <v>#N/A</v>
      </c>
      <c r="AX1132" s="13" t="e">
        <f t="shared" si="1439"/>
        <v>#N/A</v>
      </c>
      <c r="AY1132" s="13" t="e">
        <f t="shared" si="1440"/>
        <v>#N/A</v>
      </c>
      <c r="AZ1132" s="13" t="e">
        <f t="shared" si="1441"/>
        <v>#N/A</v>
      </c>
      <c r="BA1132" s="13" t="e">
        <f t="shared" si="1442"/>
        <v>#N/A</v>
      </c>
      <c r="BB1132" s="13" t="e">
        <f t="shared" si="1443"/>
        <v>#N/A</v>
      </c>
      <c r="BC1132" s="13" t="e">
        <f t="shared" si="1444"/>
        <v>#N/A</v>
      </c>
      <c r="BD1132" s="13" t="e">
        <f t="shared" si="1445"/>
        <v>#N/A</v>
      </c>
      <c r="BE1132" s="13" t="e">
        <f t="shared" si="1446"/>
        <v>#N/A</v>
      </c>
      <c r="BF1132" s="13" t="e">
        <f t="shared" si="1447"/>
        <v>#N/A</v>
      </c>
      <c r="BG1132" s="13" t="e">
        <f t="shared" si="1448"/>
        <v>#N/A</v>
      </c>
      <c r="BH1132" s="13" t="e">
        <f t="shared" si="1449"/>
        <v>#N/A</v>
      </c>
      <c r="BI1132" s="13" t="e">
        <f t="shared" si="1450"/>
        <v>#N/A</v>
      </c>
      <c r="BJ1132" s="14" t="e">
        <f t="shared" si="1451"/>
        <v>#N/A</v>
      </c>
      <c r="BK1132" s="14" t="e">
        <f t="shared" si="1452"/>
        <v>#N/A</v>
      </c>
      <c r="BL1132" s="14" t="e">
        <f t="shared" si="1453"/>
        <v>#N/A</v>
      </c>
      <c r="BM1132" s="14" t="e">
        <f t="shared" si="1454"/>
        <v>#N/A</v>
      </c>
      <c r="BN1132" s="14" t="e">
        <f t="shared" si="1455"/>
        <v>#N/A</v>
      </c>
    </row>
    <row r="1133" spans="1:66" x14ac:dyDescent="0.25">
      <c r="A1133" t="s">
        <v>342</v>
      </c>
      <c r="B1133" t="s">
        <v>393</v>
      </c>
      <c r="C1133" t="s">
        <v>516</v>
      </c>
      <c r="D1133" s="25" t="s">
        <v>534</v>
      </c>
      <c r="E1133" s="10">
        <f>VLOOKUP(A1133,home!$A$2:$E$405,3,FALSE)</f>
        <v>1.1741999999999999</v>
      </c>
      <c r="F1133" s="10">
        <f>VLOOKUP(B1133,home!$B$2:$E$405,3,FALSE)</f>
        <v>1.1496999999999999</v>
      </c>
      <c r="G1133" s="10" t="e">
        <f>VLOOKUP(C1133,away!$B$2:$E$405,4,FALSE)</f>
        <v>#N/A</v>
      </c>
      <c r="H1133" s="10">
        <f>VLOOKUP(A1133,away!$A$2:$E$405,3,FALSE)</f>
        <v>0.85970000000000002</v>
      </c>
      <c r="I1133" s="10" t="e">
        <f>VLOOKUP(C1133,away!$B$2:$E$405,3,FALSE)</f>
        <v>#N/A</v>
      </c>
      <c r="J1133" s="10">
        <f>VLOOKUP(B1133,home!$B$2:$E$405,4,FALSE)</f>
        <v>0.69789999999999996</v>
      </c>
      <c r="K1133" s="12" t="e">
        <f t="shared" si="1400"/>
        <v>#N/A</v>
      </c>
      <c r="L1133" s="12" t="e">
        <f t="shared" si="1401"/>
        <v>#N/A</v>
      </c>
      <c r="M1133" s="13" t="e">
        <f t="shared" si="1402"/>
        <v>#N/A</v>
      </c>
      <c r="N1133" s="13" t="e">
        <f t="shared" si="1403"/>
        <v>#N/A</v>
      </c>
      <c r="O1133" s="13" t="e">
        <f t="shared" si="1404"/>
        <v>#N/A</v>
      </c>
      <c r="P1133" s="13" t="e">
        <f t="shared" si="1405"/>
        <v>#N/A</v>
      </c>
      <c r="Q1133" s="13" t="e">
        <f t="shared" si="1406"/>
        <v>#N/A</v>
      </c>
      <c r="R1133" s="13" t="e">
        <f t="shared" si="1407"/>
        <v>#N/A</v>
      </c>
      <c r="S1133" s="13" t="e">
        <f t="shared" si="1408"/>
        <v>#N/A</v>
      </c>
      <c r="T1133" s="13" t="e">
        <f t="shared" si="1409"/>
        <v>#N/A</v>
      </c>
      <c r="U1133" s="13" t="e">
        <f t="shared" si="1410"/>
        <v>#N/A</v>
      </c>
      <c r="V1133" s="13" t="e">
        <f t="shared" si="1411"/>
        <v>#N/A</v>
      </c>
      <c r="W1133" s="13" t="e">
        <f t="shared" si="1412"/>
        <v>#N/A</v>
      </c>
      <c r="X1133" s="13" t="e">
        <f t="shared" si="1413"/>
        <v>#N/A</v>
      </c>
      <c r="Y1133" s="13" t="e">
        <f t="shared" si="1414"/>
        <v>#N/A</v>
      </c>
      <c r="Z1133" s="13" t="e">
        <f t="shared" si="1415"/>
        <v>#N/A</v>
      </c>
      <c r="AA1133" s="13" t="e">
        <f t="shared" si="1416"/>
        <v>#N/A</v>
      </c>
      <c r="AB1133" s="13" t="e">
        <f t="shared" si="1417"/>
        <v>#N/A</v>
      </c>
      <c r="AC1133" s="13" t="e">
        <f t="shared" si="1418"/>
        <v>#N/A</v>
      </c>
      <c r="AD1133" s="13" t="e">
        <f t="shared" si="1419"/>
        <v>#N/A</v>
      </c>
      <c r="AE1133" s="13" t="e">
        <f t="shared" si="1420"/>
        <v>#N/A</v>
      </c>
      <c r="AF1133" s="13" t="e">
        <f t="shared" si="1421"/>
        <v>#N/A</v>
      </c>
      <c r="AG1133" s="13" t="e">
        <f t="shared" si="1422"/>
        <v>#N/A</v>
      </c>
      <c r="AH1133" s="13" t="e">
        <f t="shared" si="1423"/>
        <v>#N/A</v>
      </c>
      <c r="AI1133" s="13" t="e">
        <f t="shared" si="1424"/>
        <v>#N/A</v>
      </c>
      <c r="AJ1133" s="13" t="e">
        <f t="shared" si="1425"/>
        <v>#N/A</v>
      </c>
      <c r="AK1133" s="13" t="e">
        <f t="shared" si="1426"/>
        <v>#N/A</v>
      </c>
      <c r="AL1133" s="13" t="e">
        <f t="shared" si="1427"/>
        <v>#N/A</v>
      </c>
      <c r="AM1133" s="13" t="e">
        <f t="shared" si="1428"/>
        <v>#N/A</v>
      </c>
      <c r="AN1133" s="13" t="e">
        <f t="shared" si="1429"/>
        <v>#N/A</v>
      </c>
      <c r="AO1133" s="13" t="e">
        <f t="shared" si="1430"/>
        <v>#N/A</v>
      </c>
      <c r="AP1133" s="13" t="e">
        <f t="shared" si="1431"/>
        <v>#N/A</v>
      </c>
      <c r="AQ1133" s="13" t="e">
        <f t="shared" si="1432"/>
        <v>#N/A</v>
      </c>
      <c r="AR1133" s="13" t="e">
        <f t="shared" si="1433"/>
        <v>#N/A</v>
      </c>
      <c r="AS1133" s="13" t="e">
        <f t="shared" si="1434"/>
        <v>#N/A</v>
      </c>
      <c r="AT1133" s="13" t="e">
        <f t="shared" si="1435"/>
        <v>#N/A</v>
      </c>
      <c r="AU1133" s="13" t="e">
        <f t="shared" si="1436"/>
        <v>#N/A</v>
      </c>
      <c r="AV1133" s="13" t="e">
        <f t="shared" si="1437"/>
        <v>#N/A</v>
      </c>
      <c r="AW1133" s="13" t="e">
        <f t="shared" si="1438"/>
        <v>#N/A</v>
      </c>
      <c r="AX1133" s="13" t="e">
        <f t="shared" si="1439"/>
        <v>#N/A</v>
      </c>
      <c r="AY1133" s="13" t="e">
        <f t="shared" si="1440"/>
        <v>#N/A</v>
      </c>
      <c r="AZ1133" s="13" t="e">
        <f t="shared" si="1441"/>
        <v>#N/A</v>
      </c>
      <c r="BA1133" s="13" t="e">
        <f t="shared" si="1442"/>
        <v>#N/A</v>
      </c>
      <c r="BB1133" s="13" t="e">
        <f t="shared" si="1443"/>
        <v>#N/A</v>
      </c>
      <c r="BC1133" s="13" t="e">
        <f t="shared" si="1444"/>
        <v>#N/A</v>
      </c>
      <c r="BD1133" s="13" t="e">
        <f t="shared" si="1445"/>
        <v>#N/A</v>
      </c>
      <c r="BE1133" s="13" t="e">
        <f t="shared" si="1446"/>
        <v>#N/A</v>
      </c>
      <c r="BF1133" s="13" t="e">
        <f t="shared" si="1447"/>
        <v>#N/A</v>
      </c>
      <c r="BG1133" s="13" t="e">
        <f t="shared" si="1448"/>
        <v>#N/A</v>
      </c>
      <c r="BH1133" s="13" t="e">
        <f t="shared" si="1449"/>
        <v>#N/A</v>
      </c>
      <c r="BI1133" s="13" t="e">
        <f t="shared" si="1450"/>
        <v>#N/A</v>
      </c>
      <c r="BJ1133" s="14" t="e">
        <f t="shared" si="1451"/>
        <v>#N/A</v>
      </c>
      <c r="BK1133" s="14" t="e">
        <f t="shared" si="1452"/>
        <v>#N/A</v>
      </c>
      <c r="BL1133" s="14" t="e">
        <f t="shared" si="1453"/>
        <v>#N/A</v>
      </c>
      <c r="BM1133" s="14" t="e">
        <f t="shared" si="1454"/>
        <v>#N/A</v>
      </c>
      <c r="BN1133" s="14" t="e">
        <f t="shared" si="1455"/>
        <v>#N/A</v>
      </c>
    </row>
    <row r="1134" spans="1:66" x14ac:dyDescent="0.25">
      <c r="A1134" t="s">
        <v>342</v>
      </c>
      <c r="B1134" t="s">
        <v>436</v>
      </c>
      <c r="C1134" t="s">
        <v>515</v>
      </c>
      <c r="D1134" s="25" t="s">
        <v>534</v>
      </c>
      <c r="E1134" s="10">
        <f>VLOOKUP(A1134,home!$A$2:$E$405,3,FALSE)</f>
        <v>1.1741999999999999</v>
      </c>
      <c r="F1134" s="10">
        <f>VLOOKUP(B1134,home!$B$2:$E$405,3,FALSE)</f>
        <v>0.85160000000000002</v>
      </c>
      <c r="G1134" s="10" t="e">
        <f>VLOOKUP(C1134,away!$B$2:$E$405,4,FALSE)</f>
        <v>#N/A</v>
      </c>
      <c r="H1134" s="10">
        <f>VLOOKUP(A1134,away!$A$2:$E$405,3,FALSE)</f>
        <v>0.85970000000000002</v>
      </c>
      <c r="I1134" s="10" t="e">
        <f>VLOOKUP(C1134,away!$B$2:$E$405,3,FALSE)</f>
        <v>#N/A</v>
      </c>
      <c r="J1134" s="10">
        <f>VLOOKUP(B1134,home!$B$2:$E$405,4,FALSE)</f>
        <v>0.69789999999999996</v>
      </c>
      <c r="K1134" s="12" t="e">
        <f t="shared" si="1400"/>
        <v>#N/A</v>
      </c>
      <c r="L1134" s="12" t="e">
        <f t="shared" si="1401"/>
        <v>#N/A</v>
      </c>
      <c r="M1134" s="13" t="e">
        <f t="shared" si="1402"/>
        <v>#N/A</v>
      </c>
      <c r="N1134" s="13" t="e">
        <f t="shared" si="1403"/>
        <v>#N/A</v>
      </c>
      <c r="O1134" s="13" t="e">
        <f t="shared" si="1404"/>
        <v>#N/A</v>
      </c>
      <c r="P1134" s="13" t="e">
        <f t="shared" si="1405"/>
        <v>#N/A</v>
      </c>
      <c r="Q1134" s="13" t="e">
        <f t="shared" si="1406"/>
        <v>#N/A</v>
      </c>
      <c r="R1134" s="13" t="e">
        <f t="shared" si="1407"/>
        <v>#N/A</v>
      </c>
      <c r="S1134" s="13" t="e">
        <f t="shared" si="1408"/>
        <v>#N/A</v>
      </c>
      <c r="T1134" s="13" t="e">
        <f t="shared" si="1409"/>
        <v>#N/A</v>
      </c>
      <c r="U1134" s="13" t="e">
        <f t="shared" si="1410"/>
        <v>#N/A</v>
      </c>
      <c r="V1134" s="13" t="e">
        <f t="shared" si="1411"/>
        <v>#N/A</v>
      </c>
      <c r="W1134" s="13" t="e">
        <f t="shared" si="1412"/>
        <v>#N/A</v>
      </c>
      <c r="X1134" s="13" t="e">
        <f t="shared" si="1413"/>
        <v>#N/A</v>
      </c>
      <c r="Y1134" s="13" t="e">
        <f t="shared" si="1414"/>
        <v>#N/A</v>
      </c>
      <c r="Z1134" s="13" t="e">
        <f t="shared" si="1415"/>
        <v>#N/A</v>
      </c>
      <c r="AA1134" s="13" t="e">
        <f t="shared" si="1416"/>
        <v>#N/A</v>
      </c>
      <c r="AB1134" s="13" t="e">
        <f t="shared" si="1417"/>
        <v>#N/A</v>
      </c>
      <c r="AC1134" s="13" t="e">
        <f t="shared" si="1418"/>
        <v>#N/A</v>
      </c>
      <c r="AD1134" s="13" t="e">
        <f t="shared" si="1419"/>
        <v>#N/A</v>
      </c>
      <c r="AE1134" s="13" t="e">
        <f t="shared" si="1420"/>
        <v>#N/A</v>
      </c>
      <c r="AF1134" s="13" t="e">
        <f t="shared" si="1421"/>
        <v>#N/A</v>
      </c>
      <c r="AG1134" s="13" t="e">
        <f t="shared" si="1422"/>
        <v>#N/A</v>
      </c>
      <c r="AH1134" s="13" t="e">
        <f t="shared" si="1423"/>
        <v>#N/A</v>
      </c>
      <c r="AI1134" s="13" t="e">
        <f t="shared" si="1424"/>
        <v>#N/A</v>
      </c>
      <c r="AJ1134" s="13" t="e">
        <f t="shared" si="1425"/>
        <v>#N/A</v>
      </c>
      <c r="AK1134" s="13" t="e">
        <f t="shared" si="1426"/>
        <v>#N/A</v>
      </c>
      <c r="AL1134" s="13" t="e">
        <f t="shared" si="1427"/>
        <v>#N/A</v>
      </c>
      <c r="AM1134" s="13" t="e">
        <f t="shared" si="1428"/>
        <v>#N/A</v>
      </c>
      <c r="AN1134" s="13" t="e">
        <f t="shared" si="1429"/>
        <v>#N/A</v>
      </c>
      <c r="AO1134" s="13" t="e">
        <f t="shared" si="1430"/>
        <v>#N/A</v>
      </c>
      <c r="AP1134" s="13" t="e">
        <f t="shared" si="1431"/>
        <v>#N/A</v>
      </c>
      <c r="AQ1134" s="13" t="e">
        <f t="shared" si="1432"/>
        <v>#N/A</v>
      </c>
      <c r="AR1134" s="13" t="e">
        <f t="shared" si="1433"/>
        <v>#N/A</v>
      </c>
      <c r="AS1134" s="13" t="e">
        <f t="shared" si="1434"/>
        <v>#N/A</v>
      </c>
      <c r="AT1134" s="13" t="e">
        <f t="shared" si="1435"/>
        <v>#N/A</v>
      </c>
      <c r="AU1134" s="13" t="e">
        <f t="shared" si="1436"/>
        <v>#N/A</v>
      </c>
      <c r="AV1134" s="13" t="e">
        <f t="shared" si="1437"/>
        <v>#N/A</v>
      </c>
      <c r="AW1134" s="13" t="e">
        <f t="shared" si="1438"/>
        <v>#N/A</v>
      </c>
      <c r="AX1134" s="13" t="e">
        <f t="shared" si="1439"/>
        <v>#N/A</v>
      </c>
      <c r="AY1134" s="13" t="e">
        <f t="shared" si="1440"/>
        <v>#N/A</v>
      </c>
      <c r="AZ1134" s="13" t="e">
        <f t="shared" si="1441"/>
        <v>#N/A</v>
      </c>
      <c r="BA1134" s="13" t="e">
        <f t="shared" si="1442"/>
        <v>#N/A</v>
      </c>
      <c r="BB1134" s="13" t="e">
        <f t="shared" si="1443"/>
        <v>#N/A</v>
      </c>
      <c r="BC1134" s="13" t="e">
        <f t="shared" si="1444"/>
        <v>#N/A</v>
      </c>
      <c r="BD1134" s="13" t="e">
        <f t="shared" si="1445"/>
        <v>#N/A</v>
      </c>
      <c r="BE1134" s="13" t="e">
        <f t="shared" si="1446"/>
        <v>#N/A</v>
      </c>
      <c r="BF1134" s="13" t="e">
        <f t="shared" si="1447"/>
        <v>#N/A</v>
      </c>
      <c r="BG1134" s="13" t="e">
        <f t="shared" si="1448"/>
        <v>#N/A</v>
      </c>
      <c r="BH1134" s="13" t="e">
        <f t="shared" si="1449"/>
        <v>#N/A</v>
      </c>
      <c r="BI1134" s="13" t="e">
        <f t="shared" si="1450"/>
        <v>#N/A</v>
      </c>
      <c r="BJ1134" s="14" t="e">
        <f t="shared" si="1451"/>
        <v>#N/A</v>
      </c>
      <c r="BK1134" s="14" t="e">
        <f t="shared" si="1452"/>
        <v>#N/A</v>
      </c>
      <c r="BL1134" s="14" t="e">
        <f t="shared" si="1453"/>
        <v>#N/A</v>
      </c>
      <c r="BM1134" s="14" t="e">
        <f t="shared" si="1454"/>
        <v>#N/A</v>
      </c>
      <c r="BN1134" s="14" t="e">
        <f t="shared" si="1455"/>
        <v>#N/A</v>
      </c>
    </row>
    <row r="1135" spans="1:66" x14ac:dyDescent="0.25">
      <c r="A1135" t="s">
        <v>342</v>
      </c>
      <c r="B1135" t="s">
        <v>386</v>
      </c>
      <c r="C1135" t="s">
        <v>429</v>
      </c>
      <c r="D1135" s="25" t="s">
        <v>534</v>
      </c>
      <c r="E1135" s="10">
        <f>VLOOKUP(A1135,home!$A$2:$E$405,3,FALSE)</f>
        <v>1.1741999999999999</v>
      </c>
      <c r="F1135" s="10">
        <f>VLOOKUP(B1135,home!$B$2:$E$405,3,FALSE)</f>
        <v>0.89419999999999999</v>
      </c>
      <c r="G1135" s="10">
        <f>VLOOKUP(C1135,away!$B$2:$E$405,4,FALSE)</f>
        <v>1.0385</v>
      </c>
      <c r="H1135" s="10">
        <f>VLOOKUP(A1135,away!$A$2:$E$405,3,FALSE)</f>
        <v>0.85970000000000002</v>
      </c>
      <c r="I1135" s="10">
        <f>VLOOKUP(C1135,away!$B$2:$E$405,3,FALSE)</f>
        <v>0.69279999999999997</v>
      </c>
      <c r="J1135" s="10">
        <f>VLOOKUP(B1135,home!$B$2:$E$405,4,FALSE)</f>
        <v>0.69789999999999996</v>
      </c>
      <c r="K1135" s="12">
        <f t="shared" si="1400"/>
        <v>1.0903934711399998</v>
      </c>
      <c r="L1135" s="12">
        <f t="shared" si="1401"/>
        <v>0.41566935166399993</v>
      </c>
      <c r="M1135" s="13">
        <f t="shared" si="1402"/>
        <v>0.22178145413928441</v>
      </c>
      <c r="N1135" s="13">
        <f t="shared" si="1403"/>
        <v>0.24182904961341103</v>
      </c>
      <c r="O1135" s="13">
        <f t="shared" si="1404"/>
        <v>9.2187753253175492E-2</v>
      </c>
      <c r="P1135" s="13">
        <f t="shared" si="1405"/>
        <v>0.10052092426632785</v>
      </c>
      <c r="Q1135" s="13">
        <f t="shared" si="1406"/>
        <v>0.13184440841522724</v>
      </c>
      <c r="R1135" s="13">
        <f t="shared" si="1407"/>
        <v>1.9159811813054126E-2</v>
      </c>
      <c r="S1135" s="13">
        <f t="shared" si="1408"/>
        <v>1.139010501866734E-2</v>
      </c>
      <c r="T1135" s="13">
        <f t="shared" si="1409"/>
        <v>5.480367976648113E-2</v>
      </c>
      <c r="U1135" s="13">
        <f t="shared" si="1410"/>
        <v>2.0891733709225264E-2</v>
      </c>
      <c r="V1135" s="13">
        <f t="shared" si="1411"/>
        <v>5.736096717426488E-4</v>
      </c>
      <c r="W1135" s="13">
        <f t="shared" si="1412"/>
        <v>4.7920760714093152E-2</v>
      </c>
      <c r="X1135" s="13">
        <f t="shared" si="1413"/>
        <v>1.9919191537272778E-2</v>
      </c>
      <c r="Y1135" s="13">
        <f t="shared" si="1414"/>
        <v>4.1398987159846044E-3</v>
      </c>
      <c r="Z1135" s="13">
        <f t="shared" si="1415"/>
        <v>2.6547155181121519E-3</v>
      </c>
      <c r="AA1135" s="13">
        <f t="shared" si="1416"/>
        <v>2.8946844686835328E-3</v>
      </c>
      <c r="AB1135" s="13">
        <f t="shared" si="1417"/>
        <v>1.5781725228314416E-3</v>
      </c>
      <c r="AC1135" s="13">
        <f t="shared" si="1418"/>
        <v>1.6249040805578398E-5</v>
      </c>
      <c r="AD1135" s="13">
        <f t="shared" si="1419"/>
        <v>1.306312115367734E-2</v>
      </c>
      <c r="AE1135" s="13">
        <f t="shared" si="1420"/>
        <v>5.4299391006573427E-3</v>
      </c>
      <c r="AF1135" s="13">
        <f t="shared" si="1421"/>
        <v>1.1285296327726202E-3</v>
      </c>
      <c r="AG1135" s="13">
        <f t="shared" si="1422"/>
        <v>1.5636506026273566E-4</v>
      </c>
      <c r="AH1135" s="13">
        <f t="shared" si="1423"/>
        <v>2.7587096956650944E-4</v>
      </c>
      <c r="AI1135" s="13">
        <f t="shared" si="1424"/>
        <v>3.0080790409238347E-4</v>
      </c>
      <c r="AJ1135" s="13">
        <f t="shared" si="1425"/>
        <v>1.6399948734482109E-4</v>
      </c>
      <c r="AK1135" s="13">
        <f t="shared" si="1426"/>
        <v>5.9607990090366654E-5</v>
      </c>
      <c r="AL1135" s="13">
        <f t="shared" si="1427"/>
        <v>2.9459065575288734E-7</v>
      </c>
      <c r="AM1135" s="13">
        <f t="shared" si="1428"/>
        <v>2.8487884037361197E-3</v>
      </c>
      <c r="AN1135" s="13">
        <f t="shared" si="1429"/>
        <v>1.1841540288089142E-3</v>
      </c>
      <c r="AO1135" s="13">
        <f t="shared" si="1430"/>
        <v>2.4610826871265736E-4</v>
      </c>
      <c r="AP1135" s="13">
        <f t="shared" si="1431"/>
        <v>3.409988816497993E-5</v>
      </c>
      <c r="AQ1135" s="13">
        <f t="shared" si="1432"/>
        <v>3.5435696013380267E-6</v>
      </c>
      <c r="AR1135" s="13">
        <f t="shared" si="1433"/>
        <v>2.293422141252601E-5</v>
      </c>
      <c r="AS1135" s="13">
        <f t="shared" si="1434"/>
        <v>2.5007325293897548E-5</v>
      </c>
      <c r="AT1135" s="13">
        <f t="shared" si="1435"/>
        <v>1.3633912115570032E-5</v>
      </c>
      <c r="AU1135" s="13">
        <f t="shared" si="1436"/>
        <v>4.955442918971369E-6</v>
      </c>
      <c r="AV1135" s="13">
        <f t="shared" si="1437"/>
        <v>1.3508456513633307E-6</v>
      </c>
      <c r="AW1135" s="13">
        <f t="shared" si="1438"/>
        <v>3.7089221097593576E-9</v>
      </c>
      <c r="AX1135" s="13">
        <f t="shared" si="1439"/>
        <v>5.17716712682201E-4</v>
      </c>
      <c r="AY1135" s="13">
        <f t="shared" si="1440"/>
        <v>2.1519897030622783E-4</v>
      </c>
      <c r="AZ1135" s="13">
        <f t="shared" si="1441"/>
        <v>4.4725808232975043E-5</v>
      </c>
      <c r="BA1135" s="13">
        <f t="shared" si="1442"/>
        <v>6.197049236949709E-6</v>
      </c>
      <c r="BB1135" s="13">
        <f t="shared" si="1443"/>
        <v>6.4398085963819265E-7</v>
      </c>
      <c r="BC1135" s="13">
        <f t="shared" si="1444"/>
        <v>5.3536621281966587E-8</v>
      </c>
      <c r="BD1135" s="13">
        <f t="shared" si="1445"/>
        <v>1.5888421575772181E-6</v>
      </c>
      <c r="BE1135" s="13">
        <f t="shared" si="1446"/>
        <v>1.7324631152941896E-6</v>
      </c>
      <c r="BF1135" s="13">
        <f t="shared" si="1447"/>
        <v>9.4453323495382451E-7</v>
      </c>
      <c r="BG1135" s="13">
        <f t="shared" si="1448"/>
        <v>3.4330429088946459E-7</v>
      </c>
      <c r="BH1135" s="13">
        <f t="shared" si="1449"/>
        <v>9.3584189350054865E-8</v>
      </c>
      <c r="BI1135" s="13">
        <f t="shared" si="1450"/>
        <v>2.0408717813845872E-8</v>
      </c>
      <c r="BJ1135" s="14">
        <f t="shared" si="1451"/>
        <v>0.52533617392680321</v>
      </c>
      <c r="BK1135" s="14">
        <f t="shared" si="1452"/>
        <v>0.33449783569778985</v>
      </c>
      <c r="BL1135" s="14">
        <f t="shared" si="1453"/>
        <v>0.13758504700116217</v>
      </c>
      <c r="BM1135" s="14">
        <f t="shared" si="1454"/>
        <v>0.19253517538200313</v>
      </c>
      <c r="BN1135" s="14">
        <f t="shared" si="1455"/>
        <v>0.80732340150048021</v>
      </c>
    </row>
    <row r="1136" spans="1:66" x14ac:dyDescent="0.25">
      <c r="A1136" t="s">
        <v>342</v>
      </c>
      <c r="B1136" t="s">
        <v>363</v>
      </c>
      <c r="C1136" t="s">
        <v>398</v>
      </c>
      <c r="D1136" s="25" t="s">
        <v>534</v>
      </c>
      <c r="E1136" s="10">
        <f>VLOOKUP(A1136,home!$A$2:$E$405,3,FALSE)</f>
        <v>1.1741999999999999</v>
      </c>
      <c r="F1136" s="10">
        <f>VLOOKUP(B1136,home!$B$2:$E$405,3,FALSE)</f>
        <v>1.1071</v>
      </c>
      <c r="G1136" s="10">
        <f>VLOOKUP(C1136,away!$B$2:$E$405,4,FALSE)</f>
        <v>1.5754999999999999</v>
      </c>
      <c r="H1136" s="10">
        <f>VLOOKUP(A1136,away!$A$2:$E$405,3,FALSE)</f>
        <v>0.85970000000000002</v>
      </c>
      <c r="I1136" s="10">
        <f>VLOOKUP(C1136,away!$B$2:$E$405,3,FALSE)</f>
        <v>0.98870000000000002</v>
      </c>
      <c r="J1136" s="10">
        <f>VLOOKUP(B1136,home!$B$2:$E$405,4,FALSE)</f>
        <v>1.2795000000000001</v>
      </c>
      <c r="K1136" s="12">
        <f t="shared" si="1400"/>
        <v>2.0480819699099997</v>
      </c>
      <c r="L1136" s="12">
        <f t="shared" si="1401"/>
        <v>1.0875563065050002</v>
      </c>
      <c r="M1136" s="13">
        <f t="shared" si="1402"/>
        <v>4.3471997821320142E-2</v>
      </c>
      <c r="N1136" s="13">
        <f t="shared" si="1403"/>
        <v>8.9034214933812569E-2</v>
      </c>
      <c r="O1136" s="13">
        <f t="shared" si="1404"/>
        <v>4.7278245386948352E-2</v>
      </c>
      <c r="P1136" s="13">
        <f t="shared" si="1405"/>
        <v>9.682972194598953E-2</v>
      </c>
      <c r="Q1136" s="13">
        <f t="shared" si="1406"/>
        <v>9.1174685155516605E-2</v>
      </c>
      <c r="R1136" s="13">
        <f t="shared" si="1407"/>
        <v>2.5708876965533308E-2</v>
      </c>
      <c r="S1136" s="13">
        <f t="shared" si="1408"/>
        <v>5.3919738694061949E-2</v>
      </c>
      <c r="T1136" s="13">
        <f t="shared" si="1409"/>
        <v>9.9157603834489905E-2</v>
      </c>
      <c r="U1136" s="13">
        <f t="shared" si="1410"/>
        <v>5.2653887379743268E-2</v>
      </c>
      <c r="V1136" s="13">
        <f t="shared" si="1411"/>
        <v>1.3344562954464189E-2</v>
      </c>
      <c r="W1136" s="13">
        <f t="shared" si="1412"/>
        <v>6.2244409593078136E-2</v>
      </c>
      <c r="X1136" s="13">
        <f t="shared" si="1413"/>
        <v>6.7694300197632451E-2</v>
      </c>
      <c r="Y1136" s="13">
        <f t="shared" si="1414"/>
        <v>3.6810681547188931E-2</v>
      </c>
      <c r="Z1136" s="13">
        <f t="shared" si="1415"/>
        <v>9.3199504256756289E-3</v>
      </c>
      <c r="AA1136" s="13">
        <f t="shared" si="1416"/>
        <v>1.9088022427281279E-2</v>
      </c>
      <c r="AB1136" s="13">
        <f t="shared" si="1417"/>
        <v>1.9546917287276255E-2</v>
      </c>
      <c r="AC1136" s="13">
        <f t="shared" si="1418"/>
        <v>1.8577336922761085E-3</v>
      </c>
      <c r="AD1136" s="13">
        <f t="shared" si="1419"/>
        <v>3.1870413253819105E-2</v>
      </c>
      <c r="AE1136" s="13">
        <f t="shared" si="1420"/>
        <v>3.4660868925111506E-2</v>
      </c>
      <c r="AF1136" s="13">
        <f t="shared" si="1421"/>
        <v>1.8847823294224107E-2</v>
      </c>
      <c r="AG1136" s="13">
        <f t="shared" si="1422"/>
        <v>6.8326896958417586E-3</v>
      </c>
      <c r="AH1136" s="13">
        <f t="shared" si="1423"/>
        <v>2.5339927154393719E-3</v>
      </c>
      <c r="AI1136" s="13">
        <f t="shared" si="1424"/>
        <v>5.1898247923746581E-3</v>
      </c>
      <c r="AJ1136" s="13">
        <f t="shared" si="1425"/>
        <v>5.3145932921272237E-3</v>
      </c>
      <c r="AK1136" s="13">
        <f t="shared" si="1426"/>
        <v>3.6282408996701305E-3</v>
      </c>
      <c r="AL1136" s="13">
        <f t="shared" si="1427"/>
        <v>1.6551697266102742E-4</v>
      </c>
      <c r="AM1136" s="13">
        <f t="shared" si="1428"/>
        <v>1.3054643751745523E-2</v>
      </c>
      <c r="AN1136" s="13">
        <f t="shared" si="1429"/>
        <v>1.4197660141386938E-2</v>
      </c>
      <c r="AO1136" s="13">
        <f t="shared" si="1430"/>
        <v>7.7203774121900196E-3</v>
      </c>
      <c r="AP1136" s="13">
        <f t="shared" si="1431"/>
        <v>2.79878171440867E-3</v>
      </c>
      <c r="AQ1136" s="13">
        <f t="shared" si="1432"/>
        <v>7.6095817600900614E-4</v>
      </c>
      <c r="AR1136" s="13">
        <f t="shared" si="1433"/>
        <v>5.5117195166276415E-4</v>
      </c>
      <c r="AS1136" s="13">
        <f t="shared" si="1434"/>
        <v>1.1288453365206131E-3</v>
      </c>
      <c r="AT1136" s="13">
        <f t="shared" si="1435"/>
        <v>1.1559838902724271E-3</v>
      </c>
      <c r="AU1136" s="13">
        <f t="shared" si="1436"/>
        <v>7.8918325439112562E-4</v>
      </c>
      <c r="AV1136" s="13">
        <f t="shared" si="1437"/>
        <v>4.0407799856834046E-4</v>
      </c>
      <c r="AW1136" s="13">
        <f t="shared" si="1438"/>
        <v>1.0240923431768457E-5</v>
      </c>
      <c r="AX1136" s="13">
        <f t="shared" si="1439"/>
        <v>4.4561634152580354E-3</v>
      </c>
      <c r="AY1136" s="13">
        <f t="shared" si="1440"/>
        <v>4.8463286250807359E-3</v>
      </c>
      <c r="AZ1136" s="13">
        <f t="shared" si="1441"/>
        <v>2.6353276298011308E-3</v>
      </c>
      <c r="BA1136" s="13">
        <f t="shared" si="1442"/>
        <v>9.5535572783236487E-4</v>
      </c>
      <c r="BB1136" s="13">
        <f t="shared" si="1443"/>
        <v>2.5975078668994067E-4</v>
      </c>
      <c r="BC1136" s="13">
        <f t="shared" si="1444"/>
        <v>5.6498721236856039E-5</v>
      </c>
      <c r="BD1136" s="13">
        <f t="shared" si="1445"/>
        <v>9.9905088666584667E-5</v>
      </c>
      <c r="BE1136" s="13">
        <f t="shared" si="1446"/>
        <v>2.046138108002919E-4</v>
      </c>
      <c r="BF1136" s="13">
        <f t="shared" si="1447"/>
        <v>2.0953292834732695E-4</v>
      </c>
      <c r="BG1136" s="13">
        <f t="shared" si="1448"/>
        <v>1.4304687088353469E-4</v>
      </c>
      <c r="BH1136" s="13">
        <f t="shared" si="1449"/>
        <v>7.3242929277152815E-5</v>
      </c>
      <c r="BI1136" s="13">
        <f t="shared" si="1450"/>
        <v>3.0001504575185995E-5</v>
      </c>
      <c r="BJ1136" s="14">
        <f t="shared" si="1451"/>
        <v>0.59006953653235394</v>
      </c>
      <c r="BK1136" s="14">
        <f t="shared" si="1452"/>
        <v>0.21443560070585369</v>
      </c>
      <c r="BL1136" s="14">
        <f t="shared" si="1453"/>
        <v>0.18573220671035914</v>
      </c>
      <c r="BM1136" s="14">
        <f t="shared" si="1454"/>
        <v>0.60122346446347286</v>
      </c>
      <c r="BN1136" s="14">
        <f t="shared" si="1455"/>
        <v>0.39349774220912054</v>
      </c>
    </row>
    <row r="1137" spans="1:66" x14ac:dyDescent="0.25">
      <c r="A1137" t="s">
        <v>40</v>
      </c>
      <c r="B1137" t="s">
        <v>235</v>
      </c>
      <c r="C1137" t="s">
        <v>236</v>
      </c>
      <c r="D1137" s="25" t="s">
        <v>534</v>
      </c>
      <c r="E1137" s="10">
        <f>VLOOKUP(A1137,home!$A$2:$E$405,3,FALSE)</f>
        <v>1.5047999999999999</v>
      </c>
      <c r="F1137" s="10">
        <f>VLOOKUP(B1137,home!$B$2:$E$405,3,FALSE)</f>
        <v>0.63129999999999997</v>
      </c>
      <c r="G1137" s="10">
        <f>VLOOKUP(C1137,away!$B$2:$E$405,4,FALSE)</f>
        <v>0.89710000000000001</v>
      </c>
      <c r="H1137" s="10">
        <f>VLOOKUP(A1137,away!$A$2:$E$405,3,FALSE)</f>
        <v>1.2</v>
      </c>
      <c r="I1137" s="10">
        <f>VLOOKUP(C1137,away!$B$2:$E$405,3,FALSE)</f>
        <v>0.91669999999999996</v>
      </c>
      <c r="J1137" s="10">
        <f>VLOOKUP(B1137,home!$B$2:$E$405,4,FALSE)</f>
        <v>0.625</v>
      </c>
      <c r="K1137" s="12">
        <f t="shared" si="1400"/>
        <v>0.85222727330399994</v>
      </c>
      <c r="L1137" s="12">
        <f t="shared" si="1401"/>
        <v>0.68752499999999994</v>
      </c>
      <c r="M1137" s="13">
        <f t="shared" si="1402"/>
        <v>0.21443421592758757</v>
      </c>
      <c r="N1137" s="13">
        <f t="shared" si="1403"/>
        <v>0.18274668714304909</v>
      </c>
      <c r="O1137" s="13">
        <f t="shared" si="1404"/>
        <v>0.1474288843056146</v>
      </c>
      <c r="P1137" s="13">
        <f t="shared" si="1405"/>
        <v>0.1256429160780248</v>
      </c>
      <c r="Q1137" s="13">
        <f t="shared" si="1406"/>
        <v>7.7870855444629933E-2</v>
      </c>
      <c r="R1137" s="13">
        <f t="shared" si="1407"/>
        <v>5.0680521841108842E-2</v>
      </c>
      <c r="S1137" s="13">
        <f t="shared" si="1408"/>
        <v>1.8404411689038024E-2</v>
      </c>
      <c r="T1137" s="13">
        <f t="shared" si="1409"/>
        <v>5.3538159889569177E-2</v>
      </c>
      <c r="U1137" s="13">
        <f t="shared" si="1410"/>
        <v>4.3191322938271999E-2</v>
      </c>
      <c r="V1137" s="13">
        <f t="shared" si="1411"/>
        <v>1.198183551335283E-3</v>
      </c>
      <c r="W1137" s="13">
        <f t="shared" si="1412"/>
        <v>2.2121222268475637E-2</v>
      </c>
      <c r="X1137" s="13">
        <f t="shared" si="1413"/>
        <v>1.5208893340133709E-2</v>
      </c>
      <c r="Y1137" s="13">
        <f t="shared" si="1414"/>
        <v>5.2282471968377138E-3</v>
      </c>
      <c r="Z1137" s="13">
        <f t="shared" si="1415"/>
        <v>1.1614708592936118E-2</v>
      </c>
      <c r="AA1137" s="13">
        <f t="shared" si="1416"/>
        <v>9.8983714343784859E-3</v>
      </c>
      <c r="AB1137" s="13">
        <f t="shared" si="1417"/>
        <v>4.2178310488352891E-3</v>
      </c>
      <c r="AC1137" s="13">
        <f t="shared" si="1418"/>
        <v>4.3878047497946218E-5</v>
      </c>
      <c r="AD1137" s="13">
        <f t="shared" si="1419"/>
        <v>4.713077234003678E-3</v>
      </c>
      <c r="AE1137" s="13">
        <f t="shared" si="1420"/>
        <v>3.2403584253083784E-3</v>
      </c>
      <c r="AF1137" s="13">
        <f t="shared" si="1421"/>
        <v>1.1139137131800712E-3</v>
      </c>
      <c r="AG1137" s="13">
        <f t="shared" si="1422"/>
        <v>2.5528117521804282E-4</v>
      </c>
      <c r="AH1137" s="13">
        <f t="shared" si="1423"/>
        <v>1.9963506313396009E-3</v>
      </c>
      <c r="AI1137" s="13">
        <f t="shared" si="1424"/>
        <v>1.7013444551052669E-3</v>
      </c>
      <c r="AJ1137" s="13">
        <f t="shared" si="1425"/>
        <v>7.2496607296262049E-4</v>
      </c>
      <c r="AK1137" s="13">
        <f t="shared" si="1426"/>
        <v>2.0594528653294759E-4</v>
      </c>
      <c r="AL1137" s="13">
        <f t="shared" si="1427"/>
        <v>1.0283742854384257E-6</v>
      </c>
      <c r="AM1137" s="13">
        <f t="shared" si="1428"/>
        <v>8.0332259200122287E-4</v>
      </c>
      <c r="AN1137" s="13">
        <f t="shared" si="1429"/>
        <v>5.5230436506564068E-4</v>
      </c>
      <c r="AO1137" s="13">
        <f t="shared" si="1430"/>
        <v>1.8986152929587727E-4</v>
      </c>
      <c r="AP1137" s="13">
        <f t="shared" si="1431"/>
        <v>4.3511515976382677E-5</v>
      </c>
      <c r="AQ1137" s="13">
        <f t="shared" si="1432"/>
        <v>7.4788137554156241E-6</v>
      </c>
      <c r="AR1137" s="13">
        <f t="shared" si="1433"/>
        <v>2.7450819356235188E-4</v>
      </c>
      <c r="AS1137" s="13">
        <f t="shared" si="1434"/>
        <v>2.3394336929924978E-4</v>
      </c>
      <c r="AT1137" s="13">
        <f t="shared" si="1435"/>
        <v>9.968645986272515E-5</v>
      </c>
      <c r="AU1137" s="13">
        <f t="shared" si="1436"/>
        <v>2.8318506624712968E-5</v>
      </c>
      <c r="AV1137" s="13">
        <f t="shared" si="1437"/>
        <v>6.0334509212050964E-6</v>
      </c>
      <c r="AW1137" s="13">
        <f t="shared" si="1438"/>
        <v>1.6737578661131604E-8</v>
      </c>
      <c r="AX1137" s="13">
        <f t="shared" si="1439"/>
        <v>1.1410223702745059E-4</v>
      </c>
      <c r="AY1137" s="13">
        <f t="shared" si="1440"/>
        <v>7.8448140512297956E-5</v>
      </c>
      <c r="AZ1137" s="13">
        <f t="shared" si="1441"/>
        <v>2.6967528902858824E-5</v>
      </c>
      <c r="BA1137" s="13">
        <f t="shared" si="1442"/>
        <v>6.1802834363126708E-6</v>
      </c>
      <c r="BB1137" s="13">
        <f t="shared" si="1443"/>
        <v>1.0622748423877172E-6</v>
      </c>
      <c r="BC1137" s="13">
        <f t="shared" si="1444"/>
        <v>1.460681022025231E-7</v>
      </c>
      <c r="BD1137" s="13">
        <f t="shared" si="1445"/>
        <v>3.145520762982598E-5</v>
      </c>
      <c r="BE1137" s="13">
        <f t="shared" si="1446"/>
        <v>2.6806985829577768E-5</v>
      </c>
      <c r="BF1137" s="13">
        <f t="shared" si="1447"/>
        <v>1.1422822219520012E-5</v>
      </c>
      <c r="BG1137" s="13">
        <f t="shared" si="1448"/>
        <v>3.2449468778592952E-6</v>
      </c>
      <c r="BH1137" s="13">
        <f t="shared" si="1449"/>
        <v>6.9135805743358861E-7</v>
      </c>
      <c r="BI1137" s="13">
        <f t="shared" si="1450"/>
        <v>1.1783883843267553E-7</v>
      </c>
      <c r="BJ1137" s="14">
        <f t="shared" si="1451"/>
        <v>0.36786008117932345</v>
      </c>
      <c r="BK1137" s="14">
        <f t="shared" si="1452"/>
        <v>0.35980308180828136</v>
      </c>
      <c r="BL1137" s="14">
        <f t="shared" si="1453"/>
        <v>0.26076176715387256</v>
      </c>
      <c r="BM1137" s="14">
        <f t="shared" si="1454"/>
        <v>0.20115712659146506</v>
      </c>
      <c r="BN1137" s="14">
        <f t="shared" si="1455"/>
        <v>0.79880408074001485</v>
      </c>
    </row>
    <row r="1138" spans="1:66" x14ac:dyDescent="0.25">
      <c r="A1138" t="s">
        <v>40</v>
      </c>
      <c r="B1138" t="s">
        <v>334</v>
      </c>
      <c r="C1138" t="s">
        <v>239</v>
      </c>
      <c r="D1138" s="25" t="s">
        <v>534</v>
      </c>
      <c r="E1138" s="10">
        <f>VLOOKUP(A1138,home!$A$2:$E$405,3,FALSE)</f>
        <v>1.5047999999999999</v>
      </c>
      <c r="F1138" s="10">
        <f>VLOOKUP(B1138,home!$B$2:$E$405,3,FALSE)</f>
        <v>0.8639</v>
      </c>
      <c r="G1138" s="10">
        <f>VLOOKUP(C1138,away!$B$2:$E$405,4,FALSE)</f>
        <v>0.432</v>
      </c>
      <c r="H1138" s="10">
        <f>VLOOKUP(A1138,away!$A$2:$E$405,3,FALSE)</f>
        <v>1.2</v>
      </c>
      <c r="I1138" s="10">
        <f>VLOOKUP(C1138,away!$B$2:$E$405,3,FALSE)</f>
        <v>0.83330000000000004</v>
      </c>
      <c r="J1138" s="10">
        <f>VLOOKUP(B1138,home!$B$2:$E$405,4,FALSE)</f>
        <v>1.0417000000000001</v>
      </c>
      <c r="K1138" s="12">
        <f t="shared" si="1400"/>
        <v>0.56159858303999999</v>
      </c>
      <c r="L1138" s="12">
        <f t="shared" si="1401"/>
        <v>1.0416583320000001</v>
      </c>
      <c r="M1138" s="13">
        <f t="shared" si="1402"/>
        <v>0.20124002783532133</v>
      </c>
      <c r="N1138" s="13">
        <f t="shared" si="1403"/>
        <v>0.11301611448324662</v>
      </c>
      <c r="O1138" s="13">
        <f t="shared" si="1404"/>
        <v>0.20962335172657443</v>
      </c>
      <c r="P1138" s="13">
        <f t="shared" si="1405"/>
        <v>0.11772417730173973</v>
      </c>
      <c r="Q1138" s="13">
        <f t="shared" si="1406"/>
        <v>3.1734844877238856E-2</v>
      </c>
      <c r="R1138" s="13">
        <f t="shared" si="1407"/>
        <v>0.10917795545387643</v>
      </c>
      <c r="S1138" s="13">
        <f t="shared" si="1408"/>
        <v>1.7216979731180179E-2</v>
      </c>
      <c r="T1138" s="13">
        <f t="shared" si="1409"/>
        <v>3.3056865581103372E-2</v>
      </c>
      <c r="U1138" s="13">
        <f t="shared" si="1410"/>
        <v>6.1314185082101243E-2</v>
      </c>
      <c r="V1138" s="13">
        <f t="shared" si="1411"/>
        <v>1.1190919047027153E-3</v>
      </c>
      <c r="W1138" s="13">
        <f t="shared" si="1412"/>
        <v>5.9407479720171817E-3</v>
      </c>
      <c r="X1138" s="13">
        <f t="shared" si="1413"/>
        <v>6.1882296233638006E-3</v>
      </c>
      <c r="Y1138" s="13">
        <f t="shared" si="1414"/>
        <v>3.2230104737530629E-3</v>
      </c>
      <c r="Z1138" s="13">
        <f t="shared" si="1415"/>
        <v>3.7908708989751745E-2</v>
      </c>
      <c r="AA1138" s="13">
        <f t="shared" si="1416"/>
        <v>2.1289477253520289E-2</v>
      </c>
      <c r="AB1138" s="13">
        <f t="shared" si="1417"/>
        <v>5.9780701296196512E-3</v>
      </c>
      <c r="AC1138" s="13">
        <f t="shared" si="1418"/>
        <v>4.0916367143535205E-5</v>
      </c>
      <c r="AD1138" s="13">
        <f t="shared" si="1419"/>
        <v>8.3407891082065049E-4</v>
      </c>
      <c r="AE1138" s="13">
        <f t="shared" si="1420"/>
        <v>8.6882524700181564E-4</v>
      </c>
      <c r="AF1138" s="13">
        <f t="shared" si="1421"/>
        <v>4.5250952879569969E-4</v>
      </c>
      <c r="AG1138" s="13">
        <f t="shared" si="1422"/>
        <v>1.5712010699314485E-4</v>
      </c>
      <c r="AH1138" s="13">
        <f t="shared" si="1423"/>
        <v>9.8719806436345526E-3</v>
      </c>
      <c r="AI1138" s="13">
        <f t="shared" si="1424"/>
        <v>5.5440903412634721E-3</v>
      </c>
      <c r="AJ1138" s="13">
        <f t="shared" si="1425"/>
        <v>1.5567766399496577E-3</v>
      </c>
      <c r="AK1138" s="13">
        <f t="shared" si="1426"/>
        <v>2.9142785170183333E-4</v>
      </c>
      <c r="AL1138" s="13">
        <f t="shared" si="1427"/>
        <v>9.5743291470628032E-7</v>
      </c>
      <c r="AM1138" s="13">
        <f t="shared" si="1428"/>
        <v>9.3683506892084775E-5</v>
      </c>
      <c r="AN1138" s="13">
        <f t="shared" si="1429"/>
        <v>9.758620552511953E-5</v>
      </c>
      <c r="AO1138" s="13">
        <f t="shared" si="1430"/>
        <v>5.0825742036752609E-5</v>
      </c>
      <c r="AP1138" s="13">
        <f t="shared" si="1431"/>
        <v>1.764768589088867E-5</v>
      </c>
      <c r="AQ1138" s="13">
        <f t="shared" si="1432"/>
        <v>4.5957147621907568E-6</v>
      </c>
      <c r="AR1138" s="13">
        <f t="shared" si="1433"/>
        <v>2.0566461781569316E-3</v>
      </c>
      <c r="AS1138" s="13">
        <f t="shared" si="1434"/>
        <v>1.1550095794675642E-3</v>
      </c>
      <c r="AT1138" s="13">
        <f t="shared" si="1435"/>
        <v>3.2432587161330506E-4</v>
      </c>
      <c r="AU1138" s="13">
        <f t="shared" si="1436"/>
        <v>6.0713649980415037E-5</v>
      </c>
      <c r="AV1138" s="13">
        <f t="shared" si="1437"/>
        <v>8.5241749500468998E-6</v>
      </c>
      <c r="AW1138" s="13">
        <f t="shared" si="1438"/>
        <v>1.5558121123348122E-8</v>
      </c>
      <c r="AX1138" s="13">
        <f t="shared" si="1439"/>
        <v>8.7687541208021472E-6</v>
      </c>
      <c r="AY1138" s="13">
        <f t="shared" si="1440"/>
        <v>9.1340457911928922E-6</v>
      </c>
      <c r="AZ1138" s="13">
        <f t="shared" si="1441"/>
        <v>4.7572774516328054E-6</v>
      </c>
      <c r="BA1138" s="13">
        <f t="shared" si="1442"/>
        <v>1.6518192317096798E-6</v>
      </c>
      <c r="BB1138" s="13">
        <f t="shared" si="1443"/>
        <v>4.3015781641705663E-7</v>
      </c>
      <c r="BC1138" s="13">
        <f t="shared" si="1444"/>
        <v>8.9615494709150718E-8</v>
      </c>
      <c r="BD1138" s="13">
        <f t="shared" si="1445"/>
        <v>3.5705377124218727E-4</v>
      </c>
      <c r="BE1138" s="13">
        <f t="shared" si="1446"/>
        <v>2.0052089199870069E-4</v>
      </c>
      <c r="BF1138" s="13">
        <f t="shared" si="1447"/>
        <v>5.6306124408193572E-5</v>
      </c>
      <c r="BG1138" s="13">
        <f t="shared" si="1448"/>
        <v>1.0540479894705157E-5</v>
      </c>
      <c r="BH1138" s="13">
        <f t="shared" si="1449"/>
        <v>1.4798796433570057E-6</v>
      </c>
      <c r="BI1138" s="13">
        <f t="shared" si="1450"/>
        <v>1.6621966215580701E-7</v>
      </c>
      <c r="BJ1138" s="14">
        <f t="shared" si="1451"/>
        <v>0.19576151732934774</v>
      </c>
      <c r="BK1138" s="14">
        <f t="shared" si="1452"/>
        <v>0.33735128461879338</v>
      </c>
      <c r="BL1138" s="14">
        <f t="shared" si="1453"/>
        <v>0.42887860194325905</v>
      </c>
      <c r="BM1138" s="14">
        <f t="shared" si="1454"/>
        <v>0.21737452271548446</v>
      </c>
      <c r="BN1138" s="14">
        <f t="shared" si="1455"/>
        <v>0.78251647167799732</v>
      </c>
    </row>
    <row r="1139" spans="1:66" x14ac:dyDescent="0.25">
      <c r="A1139" t="s">
        <v>40</v>
      </c>
      <c r="B1139" t="s">
        <v>520</v>
      </c>
      <c r="C1139" t="s">
        <v>319</v>
      </c>
      <c r="D1139" s="25" t="s">
        <v>534</v>
      </c>
      <c r="E1139" s="10">
        <f>VLOOKUP(A1139,home!$A$2:$E$405,3,FALSE)</f>
        <v>1.5047999999999999</v>
      </c>
      <c r="F1139" s="10" t="e">
        <f>VLOOKUP(B1139,home!$B$2:$E$405,3,FALSE)</f>
        <v>#N/A</v>
      </c>
      <c r="G1139" s="10">
        <f>VLOOKUP(C1139,away!$B$2:$E$405,4,FALSE)</f>
        <v>1.2959000000000001</v>
      </c>
      <c r="H1139" s="10">
        <f>VLOOKUP(A1139,away!$A$2:$E$405,3,FALSE)</f>
        <v>1.2</v>
      </c>
      <c r="I1139" s="10">
        <f>VLOOKUP(C1139,away!$B$2:$E$405,3,FALSE)</f>
        <v>1.0832999999999999</v>
      </c>
      <c r="J1139" s="10" t="e">
        <f>VLOOKUP(B1139,home!$B$2:$E$405,4,FALSE)</f>
        <v>#N/A</v>
      </c>
      <c r="K1139" s="12" t="e">
        <f t="shared" si="1400"/>
        <v>#N/A</v>
      </c>
      <c r="L1139" s="12" t="e">
        <f t="shared" si="1401"/>
        <v>#N/A</v>
      </c>
      <c r="M1139" s="13" t="e">
        <f t="shared" si="1402"/>
        <v>#N/A</v>
      </c>
      <c r="N1139" s="13" t="e">
        <f t="shared" si="1403"/>
        <v>#N/A</v>
      </c>
      <c r="O1139" s="13" t="e">
        <f t="shared" si="1404"/>
        <v>#N/A</v>
      </c>
      <c r="P1139" s="13" t="e">
        <f t="shared" si="1405"/>
        <v>#N/A</v>
      </c>
      <c r="Q1139" s="13" t="e">
        <f t="shared" si="1406"/>
        <v>#N/A</v>
      </c>
      <c r="R1139" s="13" t="e">
        <f t="shared" si="1407"/>
        <v>#N/A</v>
      </c>
      <c r="S1139" s="13" t="e">
        <f t="shared" si="1408"/>
        <v>#N/A</v>
      </c>
      <c r="T1139" s="13" t="e">
        <f t="shared" si="1409"/>
        <v>#N/A</v>
      </c>
      <c r="U1139" s="13" t="e">
        <f t="shared" si="1410"/>
        <v>#N/A</v>
      </c>
      <c r="V1139" s="13" t="e">
        <f t="shared" si="1411"/>
        <v>#N/A</v>
      </c>
      <c r="W1139" s="13" t="e">
        <f t="shared" si="1412"/>
        <v>#N/A</v>
      </c>
      <c r="X1139" s="13" t="e">
        <f t="shared" si="1413"/>
        <v>#N/A</v>
      </c>
      <c r="Y1139" s="13" t="e">
        <f t="shared" si="1414"/>
        <v>#N/A</v>
      </c>
      <c r="Z1139" s="13" t="e">
        <f t="shared" si="1415"/>
        <v>#N/A</v>
      </c>
      <c r="AA1139" s="13" t="e">
        <f t="shared" si="1416"/>
        <v>#N/A</v>
      </c>
      <c r="AB1139" s="13" t="e">
        <f t="shared" si="1417"/>
        <v>#N/A</v>
      </c>
      <c r="AC1139" s="13" t="e">
        <f t="shared" si="1418"/>
        <v>#N/A</v>
      </c>
      <c r="AD1139" s="13" t="e">
        <f t="shared" si="1419"/>
        <v>#N/A</v>
      </c>
      <c r="AE1139" s="13" t="e">
        <f t="shared" si="1420"/>
        <v>#N/A</v>
      </c>
      <c r="AF1139" s="13" t="e">
        <f t="shared" si="1421"/>
        <v>#N/A</v>
      </c>
      <c r="AG1139" s="13" t="e">
        <f t="shared" si="1422"/>
        <v>#N/A</v>
      </c>
      <c r="AH1139" s="13" t="e">
        <f t="shared" si="1423"/>
        <v>#N/A</v>
      </c>
      <c r="AI1139" s="13" t="e">
        <f t="shared" si="1424"/>
        <v>#N/A</v>
      </c>
      <c r="AJ1139" s="13" t="e">
        <f t="shared" si="1425"/>
        <v>#N/A</v>
      </c>
      <c r="AK1139" s="13" t="e">
        <f t="shared" si="1426"/>
        <v>#N/A</v>
      </c>
      <c r="AL1139" s="13" t="e">
        <f t="shared" si="1427"/>
        <v>#N/A</v>
      </c>
      <c r="AM1139" s="13" t="e">
        <f t="shared" si="1428"/>
        <v>#N/A</v>
      </c>
      <c r="AN1139" s="13" t="e">
        <f t="shared" si="1429"/>
        <v>#N/A</v>
      </c>
      <c r="AO1139" s="13" t="e">
        <f t="shared" si="1430"/>
        <v>#N/A</v>
      </c>
      <c r="AP1139" s="13" t="e">
        <f t="shared" si="1431"/>
        <v>#N/A</v>
      </c>
      <c r="AQ1139" s="13" t="e">
        <f t="shared" si="1432"/>
        <v>#N/A</v>
      </c>
      <c r="AR1139" s="13" t="e">
        <f t="shared" si="1433"/>
        <v>#N/A</v>
      </c>
      <c r="AS1139" s="13" t="e">
        <f t="shared" si="1434"/>
        <v>#N/A</v>
      </c>
      <c r="AT1139" s="13" t="e">
        <f t="shared" si="1435"/>
        <v>#N/A</v>
      </c>
      <c r="AU1139" s="13" t="e">
        <f t="shared" si="1436"/>
        <v>#N/A</v>
      </c>
      <c r="AV1139" s="13" t="e">
        <f t="shared" si="1437"/>
        <v>#N/A</v>
      </c>
      <c r="AW1139" s="13" t="e">
        <f t="shared" si="1438"/>
        <v>#N/A</v>
      </c>
      <c r="AX1139" s="13" t="e">
        <f t="shared" si="1439"/>
        <v>#N/A</v>
      </c>
      <c r="AY1139" s="13" t="e">
        <f t="shared" si="1440"/>
        <v>#N/A</v>
      </c>
      <c r="AZ1139" s="13" t="e">
        <f t="shared" si="1441"/>
        <v>#N/A</v>
      </c>
      <c r="BA1139" s="13" t="e">
        <f t="shared" si="1442"/>
        <v>#N/A</v>
      </c>
      <c r="BB1139" s="13" t="e">
        <f t="shared" si="1443"/>
        <v>#N/A</v>
      </c>
      <c r="BC1139" s="13" t="e">
        <f t="shared" si="1444"/>
        <v>#N/A</v>
      </c>
      <c r="BD1139" s="13" t="e">
        <f t="shared" si="1445"/>
        <v>#N/A</v>
      </c>
      <c r="BE1139" s="13" t="e">
        <f t="shared" si="1446"/>
        <v>#N/A</v>
      </c>
      <c r="BF1139" s="13" t="e">
        <f t="shared" si="1447"/>
        <v>#N/A</v>
      </c>
      <c r="BG1139" s="13" t="e">
        <f t="shared" si="1448"/>
        <v>#N/A</v>
      </c>
      <c r="BH1139" s="13" t="e">
        <f t="shared" si="1449"/>
        <v>#N/A</v>
      </c>
      <c r="BI1139" s="13" t="e">
        <f t="shared" si="1450"/>
        <v>#N/A</v>
      </c>
      <c r="BJ1139" s="14" t="e">
        <f t="shared" si="1451"/>
        <v>#N/A</v>
      </c>
      <c r="BK1139" s="14" t="e">
        <f t="shared" si="1452"/>
        <v>#N/A</v>
      </c>
      <c r="BL1139" s="14" t="e">
        <f t="shared" si="1453"/>
        <v>#N/A</v>
      </c>
      <c r="BM1139" s="14" t="e">
        <f t="shared" si="1454"/>
        <v>#N/A</v>
      </c>
      <c r="BN1139" s="14" t="e">
        <f t="shared" si="1455"/>
        <v>#N/A</v>
      </c>
    </row>
    <row r="1140" spans="1:66" x14ac:dyDescent="0.25">
      <c r="A1140" t="s">
        <v>40</v>
      </c>
      <c r="B1140" t="s">
        <v>238</v>
      </c>
      <c r="C1140" t="s">
        <v>320</v>
      </c>
      <c r="D1140" s="25" t="s">
        <v>534</v>
      </c>
      <c r="E1140" s="10">
        <f>VLOOKUP(A1140,home!$A$2:$E$405,3,FALSE)</f>
        <v>1.5047999999999999</v>
      </c>
      <c r="F1140" s="10">
        <f>VLOOKUP(B1140,home!$B$2:$E$405,3,FALSE)</f>
        <v>0.7974</v>
      </c>
      <c r="G1140" s="10">
        <f>VLOOKUP(C1140,away!$B$2:$E$405,4,FALSE)</f>
        <v>0.99680000000000002</v>
      </c>
      <c r="H1140" s="10">
        <f>VLOOKUP(A1140,away!$A$2:$E$405,3,FALSE)</f>
        <v>1.2</v>
      </c>
      <c r="I1140" s="10">
        <f>VLOOKUP(C1140,away!$B$2:$E$405,3,FALSE)</f>
        <v>1.6667000000000001</v>
      </c>
      <c r="J1140" s="10">
        <f>VLOOKUP(B1140,home!$B$2:$E$405,4,FALSE)</f>
        <v>1.1667000000000001</v>
      </c>
      <c r="K1140" s="12">
        <f t="shared" si="1400"/>
        <v>1.196087751936</v>
      </c>
      <c r="L1140" s="12">
        <f t="shared" si="1401"/>
        <v>2.3334466680000001</v>
      </c>
      <c r="M1140" s="13">
        <f t="shared" si="1402"/>
        <v>2.931856282827567E-2</v>
      </c>
      <c r="N1140" s="13">
        <f t="shared" si="1403"/>
        <v>3.5067573903266612E-2</v>
      </c>
      <c r="O1140" s="13">
        <f t="shared" si="1404"/>
        <v>6.8413302742188528E-2</v>
      </c>
      <c r="P1140" s="13">
        <f t="shared" si="1405"/>
        <v>8.1828313479421252E-2</v>
      </c>
      <c r="Q1140" s="13">
        <f t="shared" si="1406"/>
        <v>2.097194781790386E-2</v>
      </c>
      <c r="R1140" s="13">
        <f t="shared" si="1407"/>
        <v>7.9819396665317566E-2</v>
      </c>
      <c r="S1140" s="13">
        <f t="shared" si="1408"/>
        <v>5.7095848508208119E-2</v>
      </c>
      <c r="T1140" s="13">
        <f t="shared" si="1409"/>
        <v>4.8936921757157643E-2</v>
      </c>
      <c r="U1140" s="13">
        <f t="shared" si="1410"/>
        <v>9.5471002718307524E-2</v>
      </c>
      <c r="V1140" s="13">
        <f t="shared" si="1411"/>
        <v>1.7706101297849018E-2</v>
      </c>
      <c r="W1140" s="13">
        <f t="shared" si="1412"/>
        <v>8.3614299730785744E-3</v>
      </c>
      <c r="X1140" s="13">
        <f t="shared" si="1413"/>
        <v>1.9510950910395532E-2</v>
      </c>
      <c r="Y1140" s="13">
        <f t="shared" si="1414"/>
        <v>2.2763881695687015E-2</v>
      </c>
      <c r="Z1140" s="13">
        <f t="shared" si="1415"/>
        <v>6.2084768396818514E-2</v>
      </c>
      <c r="AA1140" s="13">
        <f t="shared" si="1416"/>
        <v>7.4258831061217875E-2</v>
      </c>
      <c r="AB1140" s="13">
        <f t="shared" si="1417"/>
        <v>4.4410039152703661E-2</v>
      </c>
      <c r="AC1140" s="13">
        <f t="shared" si="1418"/>
        <v>3.088615768755926E-3</v>
      </c>
      <c r="AD1140" s="13">
        <f t="shared" si="1419"/>
        <v>2.5002509948674604E-3</v>
      </c>
      <c r="AE1140" s="13">
        <f t="shared" si="1420"/>
        <v>5.8342023531371611E-3</v>
      </c>
      <c r="AF1140" s="13">
        <f t="shared" si="1421"/>
        <v>6.8069000206828368E-3</v>
      </c>
      <c r="AG1140" s="13">
        <f t="shared" si="1422"/>
        <v>5.2945127242238314E-3</v>
      </c>
      <c r="AH1140" s="13">
        <f t="shared" si="1423"/>
        <v>3.6217873987276973E-2</v>
      </c>
      <c r="AI1140" s="13">
        <f t="shared" si="1424"/>
        <v>4.3319755477343437E-2</v>
      </c>
      <c r="AJ1140" s="13">
        <f t="shared" si="1425"/>
        <v>2.590711447165648E-2</v>
      </c>
      <c r="AK1140" s="13">
        <f t="shared" si="1426"/>
        <v>1.0329060769184066E-2</v>
      </c>
      <c r="AL1140" s="13">
        <f t="shared" si="1427"/>
        <v>3.4481392669015475E-4</v>
      </c>
      <c r="AM1140" s="13">
        <f t="shared" si="1428"/>
        <v>5.9810391834535354E-4</v>
      </c>
      <c r="AN1140" s="13">
        <f t="shared" si="1429"/>
        <v>1.3956435953807096E-3</v>
      </c>
      <c r="AO1140" s="13">
        <f t="shared" si="1430"/>
        <v>1.628329948678329E-3</v>
      </c>
      <c r="AP1140" s="13">
        <f t="shared" si="1431"/>
        <v>1.2665403643826857E-3</v>
      </c>
      <c r="AQ1140" s="13">
        <f t="shared" si="1432"/>
        <v>7.3885109828907101E-4</v>
      </c>
      <c r="AR1140" s="13">
        <f t="shared" si="1433"/>
        <v>1.6902495475531069E-2</v>
      </c>
      <c r="AS1140" s="13">
        <f t="shared" si="1434"/>
        <v>2.0216867815436364E-2</v>
      </c>
      <c r="AT1140" s="13">
        <f t="shared" si="1435"/>
        <v>1.2090573988276281E-2</v>
      </c>
      <c r="AU1140" s="13">
        <f t="shared" si="1436"/>
        <v>4.8204624870844164E-3</v>
      </c>
      <c r="AV1140" s="13">
        <f t="shared" si="1437"/>
        <v>1.4414240348671549E-3</v>
      </c>
      <c r="AW1140" s="13">
        <f t="shared" si="1438"/>
        <v>2.6732724332870126E-5</v>
      </c>
      <c r="AX1140" s="13">
        <f t="shared" si="1439"/>
        <v>1.1923079518630112E-4</v>
      </c>
      <c r="AY1140" s="13">
        <f t="shared" si="1440"/>
        <v>2.7821870175046481E-4</v>
      </c>
      <c r="AZ1140" s="13">
        <f t="shared" si="1441"/>
        <v>3.2460425128745405E-4</v>
      </c>
      <c r="BA1140" s="13">
        <f t="shared" si="1442"/>
        <v>2.5248223619511474E-4</v>
      </c>
      <c r="BB1140" s="13">
        <f t="shared" si="1443"/>
        <v>1.472884581946699E-4</v>
      </c>
      <c r="BC1140" s="13">
        <f t="shared" si="1444"/>
        <v>6.8737952401841965E-5</v>
      </c>
      <c r="BD1140" s="13">
        <f t="shared" si="1445"/>
        <v>6.5735119580438419E-3</v>
      </c>
      <c r="BE1140" s="13">
        <f t="shared" si="1446"/>
        <v>7.8624971402210704E-3</v>
      </c>
      <c r="BF1140" s="13">
        <f t="shared" si="1447"/>
        <v>4.7021182645251266E-3</v>
      </c>
      <c r="BG1140" s="13">
        <f t="shared" si="1448"/>
        <v>1.8747153547843543E-3</v>
      </c>
      <c r="BH1140" s="13">
        <f t="shared" si="1449"/>
        <v>5.6058101855597988E-4</v>
      </c>
      <c r="BI1140" s="13">
        <f t="shared" si="1450"/>
        <v>1.34100818052523E-4</v>
      </c>
      <c r="BJ1140" s="14">
        <f t="shared" si="1451"/>
        <v>0.18286660347049255</v>
      </c>
      <c r="BK1140" s="14">
        <f t="shared" si="1452"/>
        <v>0.18966047451095064</v>
      </c>
      <c r="BL1140" s="14">
        <f t="shared" si="1453"/>
        <v>0.55532572540057423</v>
      </c>
      <c r="BM1140" s="14">
        <f t="shared" si="1454"/>
        <v>0.67426698836504473</v>
      </c>
      <c r="BN1140" s="14">
        <f t="shared" si="1455"/>
        <v>0.31541909743637347</v>
      </c>
    </row>
    <row r="1141" spans="1:66" x14ac:dyDescent="0.25">
      <c r="A1141" t="s">
        <v>10</v>
      </c>
      <c r="B1141" t="s">
        <v>246</v>
      </c>
      <c r="C1141" t="s">
        <v>46</v>
      </c>
      <c r="D1141" s="25" t="s">
        <v>535</v>
      </c>
      <c r="E1141" s="10">
        <f>VLOOKUP(A1141,home!$A$2:$E$405,3,FALSE)</f>
        <v>1.5425</v>
      </c>
      <c r="F1141" s="10">
        <f>VLOOKUP(B1141,home!$B$2:$E$405,3,FALSE)</f>
        <v>0.76270000000000004</v>
      </c>
      <c r="G1141" s="10">
        <f>VLOOKUP(C1141,away!$B$2:$E$405,4,FALSE)</f>
        <v>1.0678000000000001</v>
      </c>
      <c r="H1141" s="10">
        <f>VLOOKUP(A1141,away!$A$2:$E$405,3,FALSE)</f>
        <v>1.4443999999999999</v>
      </c>
      <c r="I1141" s="10">
        <f>VLOOKUP(C1141,away!$B$2:$E$405,3,FALSE)</f>
        <v>1.181</v>
      </c>
      <c r="J1141" s="10">
        <f>VLOOKUP(B1141,home!$B$2:$E$405,4,FALSE)</f>
        <v>0.8145</v>
      </c>
      <c r="K1141" s="12">
        <f t="shared" si="1400"/>
        <v>1.2562290600500001</v>
      </c>
      <c r="L1141" s="12">
        <f t="shared" si="1401"/>
        <v>1.3894037477999999</v>
      </c>
      <c r="M1141" s="13">
        <f t="shared" si="1402"/>
        <v>7.096043520829709E-2</v>
      </c>
      <c r="N1141" s="13">
        <f t="shared" si="1403"/>
        <v>8.9142560822457986E-2</v>
      </c>
      <c r="O1141" s="13">
        <f t="shared" si="1404"/>
        <v>9.8592694623927044E-2</v>
      </c>
      <c r="P1141" s="13">
        <f t="shared" si="1405"/>
        <v>0.12385500809521256</v>
      </c>
      <c r="Q1141" s="13">
        <f t="shared" si="1406"/>
        <v>5.5991737696223197E-2</v>
      </c>
      <c r="R1141" s="13">
        <f t="shared" si="1407"/>
        <v>6.8492529708092581E-2</v>
      </c>
      <c r="S1141" s="13">
        <f t="shared" si="1408"/>
        <v>5.4044422730906289E-2</v>
      </c>
      <c r="T1141" s="13">
        <f t="shared" si="1409"/>
        <v>7.7795130200967039E-2</v>
      </c>
      <c r="U1141" s="13">
        <f t="shared" si="1410"/>
        <v>8.6042306215643849E-2</v>
      </c>
      <c r="V1141" s="13">
        <f t="shared" si="1411"/>
        <v>1.0481071279272893E-2</v>
      </c>
      <c r="W1141" s="13">
        <f t="shared" si="1412"/>
        <v>2.3446149338897534E-2</v>
      </c>
      <c r="X1141" s="13">
        <f t="shared" si="1413"/>
        <v>3.2576167762942726E-2</v>
      </c>
      <c r="Y1141" s="13">
        <f t="shared" si="1414"/>
        <v>2.2630724789397084E-2</v>
      </c>
      <c r="Z1141" s="13">
        <f t="shared" si="1415"/>
        <v>3.1721259157575565E-2</v>
      </c>
      <c r="AA1141" s="13">
        <f t="shared" si="1416"/>
        <v>3.9849167575123606E-2</v>
      </c>
      <c r="AB1141" s="13">
        <f t="shared" si="1417"/>
        <v>2.5029841163336241E-2</v>
      </c>
      <c r="AC1141" s="13">
        <f t="shared" si="1418"/>
        <v>1.1433599973089824E-3</v>
      </c>
      <c r="AD1141" s="13">
        <f t="shared" si="1419"/>
        <v>7.3634335364488029E-3</v>
      </c>
      <c r="AE1141" s="13">
        <f t="shared" si="1420"/>
        <v>1.0230782152218173E-2</v>
      </c>
      <c r="AF1141" s="13">
        <f t="shared" si="1421"/>
        <v>7.1073435326086407E-3</v>
      </c>
      <c r="AG1141" s="13">
        <f t="shared" si="1422"/>
        <v>3.2916565803695133E-3</v>
      </c>
      <c r="AH1141" s="13">
        <f t="shared" si="1423"/>
        <v>1.1018409089617631E-2</v>
      </c>
      <c r="AI1141" s="13">
        <f t="shared" si="1424"/>
        <v>1.3841645693896733E-2</v>
      </c>
      <c r="AJ1141" s="13">
        <f t="shared" si="1425"/>
        <v>8.6941387797945142E-3</v>
      </c>
      <c r="AK1141" s="13">
        <f t="shared" si="1426"/>
        <v>3.6406099290951714E-3</v>
      </c>
      <c r="AL1141" s="13">
        <f t="shared" si="1427"/>
        <v>7.9825249834932285E-5</v>
      </c>
      <c r="AM1141" s="13">
        <f t="shared" si="1428"/>
        <v>1.8500318380467429E-3</v>
      </c>
      <c r="AN1141" s="13">
        <f t="shared" si="1429"/>
        <v>2.5704411693314669E-3</v>
      </c>
      <c r="AO1141" s="13">
        <f t="shared" si="1430"/>
        <v>1.7856902970842775E-3</v>
      </c>
      <c r="AP1141" s="13">
        <f t="shared" si="1431"/>
        <v>8.2701493039299696E-4</v>
      </c>
      <c r="AQ1141" s="13">
        <f t="shared" si="1432"/>
        <v>2.8726441094364626E-4</v>
      </c>
      <c r="AR1141" s="13">
        <f t="shared" si="1433"/>
        <v>3.0618037767816638E-3</v>
      </c>
      <c r="AS1141" s="13">
        <f t="shared" si="1434"/>
        <v>3.84632688056397E-3</v>
      </c>
      <c r="AT1141" s="13">
        <f t="shared" si="1435"/>
        <v>2.4159338009079631E-3</v>
      </c>
      <c r="AU1141" s="13">
        <f t="shared" si="1436"/>
        <v>1.0116554159525445E-3</v>
      </c>
      <c r="AV1141" s="13">
        <f t="shared" si="1437"/>
        <v>3.1771773306913959E-4</v>
      </c>
      <c r="AW1141" s="13">
        <f t="shared" si="1438"/>
        <v>3.8702149598835379E-6</v>
      </c>
      <c r="AX1141" s="13">
        <f t="shared" si="1439"/>
        <v>3.873439594953392E-4</v>
      </c>
      <c r="AY1141" s="13">
        <f t="shared" si="1440"/>
        <v>5.3817714901051555E-4</v>
      </c>
      <c r="AZ1141" s="13">
        <f t="shared" si="1441"/>
        <v>3.7387267390776474E-4</v>
      </c>
      <c r="BA1141" s="13">
        <f t="shared" si="1442"/>
        <v>1.7315336477581857E-4</v>
      </c>
      <c r="BB1141" s="13">
        <f t="shared" si="1443"/>
        <v>6.0144983490925661E-5</v>
      </c>
      <c r="BC1141" s="13">
        <f t="shared" si="1444"/>
        <v>1.6713133094732244E-5</v>
      </c>
      <c r="BD1141" s="13">
        <f t="shared" si="1445"/>
        <v>7.0901360708144066E-4</v>
      </c>
      <c r="BE1141" s="13">
        <f t="shared" si="1446"/>
        <v>8.9068349718657834E-4</v>
      </c>
      <c r="BF1141" s="13">
        <f t="shared" si="1447"/>
        <v>5.5945124623637123E-4</v>
      </c>
      <c r="BG1141" s="13">
        <f t="shared" si="1448"/>
        <v>2.3426630440110587E-4</v>
      </c>
      <c r="BH1141" s="13">
        <f t="shared" si="1449"/>
        <v>7.3573034844797182E-5</v>
      </c>
      <c r="BI1141" s="13">
        <f t="shared" si="1450"/>
        <v>1.8484916881621067E-5</v>
      </c>
      <c r="BJ1141" s="14">
        <f t="shared" si="1451"/>
        <v>0.33844553432210495</v>
      </c>
      <c r="BK1141" s="14">
        <f t="shared" si="1452"/>
        <v>0.26110229970984322</v>
      </c>
      <c r="BL1141" s="14">
        <f t="shared" si="1453"/>
        <v>0.3683402529924345</v>
      </c>
      <c r="BM1141" s="14">
        <f t="shared" si="1454"/>
        <v>0.49204007309369724</v>
      </c>
      <c r="BN1141" s="14">
        <f t="shared" si="1455"/>
        <v>0.5070349661542104</v>
      </c>
    </row>
    <row r="1142" spans="1:66" x14ac:dyDescent="0.25">
      <c r="A1142" t="s">
        <v>10</v>
      </c>
      <c r="B1142" t="s">
        <v>241</v>
      </c>
      <c r="C1142" t="s">
        <v>493</v>
      </c>
      <c r="D1142" s="25" t="s">
        <v>535</v>
      </c>
      <c r="E1142" s="10">
        <f>VLOOKUP(A1142,home!$A$2:$E$405,3,FALSE)</f>
        <v>1.5425</v>
      </c>
      <c r="F1142" s="10">
        <f>VLOOKUP(B1142,home!$B$2:$E$405,3,FALSE)</f>
        <v>1.1440999999999999</v>
      </c>
      <c r="G1142" s="10" t="e">
        <f>VLOOKUP(C1142,away!$B$2:$E$405,4,FALSE)</f>
        <v>#N/A</v>
      </c>
      <c r="H1142" s="10">
        <f>VLOOKUP(A1142,away!$A$2:$E$405,3,FALSE)</f>
        <v>1.4443999999999999</v>
      </c>
      <c r="I1142" s="10" t="e">
        <f>VLOOKUP(C1142,away!$B$2:$E$405,3,FALSE)</f>
        <v>#N/A</v>
      </c>
      <c r="J1142" s="10">
        <f>VLOOKUP(B1142,home!$B$2:$E$405,4,FALSE)</f>
        <v>1.0181</v>
      </c>
      <c r="K1142" s="12" t="e">
        <f t="shared" si="1400"/>
        <v>#N/A</v>
      </c>
      <c r="L1142" s="12" t="e">
        <f t="shared" si="1401"/>
        <v>#N/A</v>
      </c>
      <c r="M1142" s="13" t="e">
        <f t="shared" si="1402"/>
        <v>#N/A</v>
      </c>
      <c r="N1142" s="13" t="e">
        <f t="shared" si="1403"/>
        <v>#N/A</v>
      </c>
      <c r="O1142" s="13" t="e">
        <f t="shared" si="1404"/>
        <v>#N/A</v>
      </c>
      <c r="P1142" s="13" t="e">
        <f t="shared" si="1405"/>
        <v>#N/A</v>
      </c>
      <c r="Q1142" s="13" t="e">
        <f t="shared" si="1406"/>
        <v>#N/A</v>
      </c>
      <c r="R1142" s="13" t="e">
        <f t="shared" si="1407"/>
        <v>#N/A</v>
      </c>
      <c r="S1142" s="13" t="e">
        <f t="shared" si="1408"/>
        <v>#N/A</v>
      </c>
      <c r="T1142" s="13" t="e">
        <f t="shared" si="1409"/>
        <v>#N/A</v>
      </c>
      <c r="U1142" s="13" t="e">
        <f t="shared" si="1410"/>
        <v>#N/A</v>
      </c>
      <c r="V1142" s="13" t="e">
        <f t="shared" si="1411"/>
        <v>#N/A</v>
      </c>
      <c r="W1142" s="13" t="e">
        <f t="shared" si="1412"/>
        <v>#N/A</v>
      </c>
      <c r="X1142" s="13" t="e">
        <f t="shared" si="1413"/>
        <v>#N/A</v>
      </c>
      <c r="Y1142" s="13" t="e">
        <f t="shared" si="1414"/>
        <v>#N/A</v>
      </c>
      <c r="Z1142" s="13" t="e">
        <f t="shared" si="1415"/>
        <v>#N/A</v>
      </c>
      <c r="AA1142" s="13" t="e">
        <f t="shared" si="1416"/>
        <v>#N/A</v>
      </c>
      <c r="AB1142" s="13" t="e">
        <f t="shared" si="1417"/>
        <v>#N/A</v>
      </c>
      <c r="AC1142" s="13" t="e">
        <f t="shared" si="1418"/>
        <v>#N/A</v>
      </c>
      <c r="AD1142" s="13" t="e">
        <f t="shared" si="1419"/>
        <v>#N/A</v>
      </c>
      <c r="AE1142" s="13" t="e">
        <f t="shared" si="1420"/>
        <v>#N/A</v>
      </c>
      <c r="AF1142" s="13" t="e">
        <f t="shared" si="1421"/>
        <v>#N/A</v>
      </c>
      <c r="AG1142" s="13" t="e">
        <f t="shared" si="1422"/>
        <v>#N/A</v>
      </c>
      <c r="AH1142" s="13" t="e">
        <f t="shared" si="1423"/>
        <v>#N/A</v>
      </c>
      <c r="AI1142" s="13" t="e">
        <f t="shared" si="1424"/>
        <v>#N/A</v>
      </c>
      <c r="AJ1142" s="13" t="e">
        <f t="shared" si="1425"/>
        <v>#N/A</v>
      </c>
      <c r="AK1142" s="13" t="e">
        <f t="shared" si="1426"/>
        <v>#N/A</v>
      </c>
      <c r="AL1142" s="13" t="e">
        <f t="shared" si="1427"/>
        <v>#N/A</v>
      </c>
      <c r="AM1142" s="13" t="e">
        <f t="shared" si="1428"/>
        <v>#N/A</v>
      </c>
      <c r="AN1142" s="13" t="e">
        <f t="shared" si="1429"/>
        <v>#N/A</v>
      </c>
      <c r="AO1142" s="13" t="e">
        <f t="shared" si="1430"/>
        <v>#N/A</v>
      </c>
      <c r="AP1142" s="13" t="e">
        <f t="shared" si="1431"/>
        <v>#N/A</v>
      </c>
      <c r="AQ1142" s="13" t="e">
        <f t="shared" si="1432"/>
        <v>#N/A</v>
      </c>
      <c r="AR1142" s="13" t="e">
        <f t="shared" si="1433"/>
        <v>#N/A</v>
      </c>
      <c r="AS1142" s="13" t="e">
        <f t="shared" si="1434"/>
        <v>#N/A</v>
      </c>
      <c r="AT1142" s="13" t="e">
        <f t="shared" si="1435"/>
        <v>#N/A</v>
      </c>
      <c r="AU1142" s="13" t="e">
        <f t="shared" si="1436"/>
        <v>#N/A</v>
      </c>
      <c r="AV1142" s="13" t="e">
        <f t="shared" si="1437"/>
        <v>#N/A</v>
      </c>
      <c r="AW1142" s="13" t="e">
        <f t="shared" si="1438"/>
        <v>#N/A</v>
      </c>
      <c r="AX1142" s="13" t="e">
        <f t="shared" si="1439"/>
        <v>#N/A</v>
      </c>
      <c r="AY1142" s="13" t="e">
        <f t="shared" si="1440"/>
        <v>#N/A</v>
      </c>
      <c r="AZ1142" s="13" t="e">
        <f t="shared" si="1441"/>
        <v>#N/A</v>
      </c>
      <c r="BA1142" s="13" t="e">
        <f t="shared" si="1442"/>
        <v>#N/A</v>
      </c>
      <c r="BB1142" s="13" t="e">
        <f t="shared" si="1443"/>
        <v>#N/A</v>
      </c>
      <c r="BC1142" s="13" t="e">
        <f t="shared" si="1444"/>
        <v>#N/A</v>
      </c>
      <c r="BD1142" s="13" t="e">
        <f t="shared" si="1445"/>
        <v>#N/A</v>
      </c>
      <c r="BE1142" s="13" t="e">
        <f t="shared" si="1446"/>
        <v>#N/A</v>
      </c>
      <c r="BF1142" s="13" t="e">
        <f t="shared" si="1447"/>
        <v>#N/A</v>
      </c>
      <c r="BG1142" s="13" t="e">
        <f t="shared" si="1448"/>
        <v>#N/A</v>
      </c>
      <c r="BH1142" s="13" t="e">
        <f t="shared" si="1449"/>
        <v>#N/A</v>
      </c>
      <c r="BI1142" s="13" t="e">
        <f t="shared" si="1450"/>
        <v>#N/A</v>
      </c>
      <c r="BJ1142" s="14" t="e">
        <f t="shared" si="1451"/>
        <v>#N/A</v>
      </c>
      <c r="BK1142" s="14" t="e">
        <f t="shared" si="1452"/>
        <v>#N/A</v>
      </c>
      <c r="BL1142" s="14" t="e">
        <f t="shared" si="1453"/>
        <v>#N/A</v>
      </c>
      <c r="BM1142" s="14" t="e">
        <f t="shared" si="1454"/>
        <v>#N/A</v>
      </c>
      <c r="BN1142" s="14" t="e">
        <f t="shared" si="1455"/>
        <v>#N/A</v>
      </c>
    </row>
    <row r="1143" spans="1:66" x14ac:dyDescent="0.25">
      <c r="A1143" t="s">
        <v>10</v>
      </c>
      <c r="B1143" t="s">
        <v>243</v>
      </c>
      <c r="C1143" t="s">
        <v>12</v>
      </c>
      <c r="D1143" s="25" t="s">
        <v>535</v>
      </c>
      <c r="E1143" s="10">
        <f>VLOOKUP(A1143,home!$A$2:$E$405,3,FALSE)</f>
        <v>1.5425</v>
      </c>
      <c r="F1143" s="10">
        <f>VLOOKUP(B1143,home!$B$2:$E$405,3,FALSE)</f>
        <v>0.99150000000000005</v>
      </c>
      <c r="G1143" s="10">
        <f>VLOOKUP(C1143,away!$B$2:$E$405,4,FALSE)</f>
        <v>0.87709999999999999</v>
      </c>
      <c r="H1143" s="10">
        <f>VLOOKUP(A1143,away!$A$2:$E$405,3,FALSE)</f>
        <v>1.4443999999999999</v>
      </c>
      <c r="I1143" s="10">
        <f>VLOOKUP(C1143,away!$B$2:$E$405,3,FALSE)</f>
        <v>1.0589</v>
      </c>
      <c r="J1143" s="10">
        <f>VLOOKUP(B1143,home!$B$2:$E$405,4,FALSE)</f>
        <v>0.8145</v>
      </c>
      <c r="K1143" s="12">
        <f t="shared" si="1400"/>
        <v>1.341426872625</v>
      </c>
      <c r="L1143" s="12">
        <f t="shared" si="1401"/>
        <v>1.2457575178199998</v>
      </c>
      <c r="M1143" s="13">
        <f t="shared" si="1402"/>
        <v>7.5231564872872872E-2</v>
      </c>
      <c r="N1143" s="13">
        <f t="shared" si="1403"/>
        <v>0.10091764279010264</v>
      </c>
      <c r="O1143" s="13">
        <f t="shared" si="1404"/>
        <v>9.3720287517744374E-2</v>
      </c>
      <c r="P1143" s="13">
        <f t="shared" si="1405"/>
        <v>0.12571891218644363</v>
      </c>
      <c r="Q1143" s="13">
        <f t="shared" si="1406"/>
        <v>6.7686818980307151E-2</v>
      </c>
      <c r="R1143" s="13">
        <f t="shared" si="1407"/>
        <v>5.8376376373740997E-2</v>
      </c>
      <c r="S1143" s="13">
        <f t="shared" si="1408"/>
        <v>5.2521986310036961E-2</v>
      </c>
      <c r="T1143" s="13">
        <f t="shared" si="1409"/>
        <v>8.4321363602039082E-2</v>
      </c>
      <c r="U1143" s="13">
        <f t="shared" si="1410"/>
        <v>7.8307639994207312E-2</v>
      </c>
      <c r="V1143" s="13">
        <f t="shared" si="1411"/>
        <v>9.7521225830126661E-3</v>
      </c>
      <c r="W1143" s="13">
        <f t="shared" si="1412"/>
        <v>3.0265639300895961E-2</v>
      </c>
      <c r="X1143" s="13">
        <f t="shared" si="1413"/>
        <v>3.7703647690719579E-2</v>
      </c>
      <c r="Y1143" s="13">
        <f t="shared" si="1414"/>
        <v>2.3484801279975306E-2</v>
      </c>
      <c r="Z1143" s="13">
        <f t="shared" si="1415"/>
        <v>2.4240936576892563E-2</v>
      </c>
      <c r="AA1143" s="13">
        <f t="shared" si="1416"/>
        <v>3.2517443741841956E-2</v>
      </c>
      <c r="AB1143" s="13">
        <f t="shared" si="1417"/>
        <v>2.1809886432189222E-2</v>
      </c>
      <c r="AC1143" s="13">
        <f t="shared" si="1418"/>
        <v>1.0185437494861342E-3</v>
      </c>
      <c r="AD1143" s="13">
        <f t="shared" si="1419"/>
        <v>1.0149785468849291E-2</v>
      </c>
      <c r="AE1143" s="13">
        <f t="shared" si="1420"/>
        <v>1.2644171552079194E-2</v>
      </c>
      <c r="AF1143" s="13">
        <f t="shared" si="1421"/>
        <v>7.8757858838042188E-3</v>
      </c>
      <c r="AG1143" s="13">
        <f t="shared" si="1422"/>
        <v>3.2704398244965799E-3</v>
      </c>
      <c r="AH1143" s="13">
        <f t="shared" si="1423"/>
        <v>7.5495822449154325E-3</v>
      </c>
      <c r="AI1143" s="13">
        <f t="shared" si="1424"/>
        <v>1.0127212500422133E-2</v>
      </c>
      <c r="AJ1143" s="13">
        <f t="shared" si="1425"/>
        <v>6.7924574964250365E-3</v>
      </c>
      <c r="AK1143" s="13">
        <f t="shared" si="1426"/>
        <v>3.037195005622557E-3</v>
      </c>
      <c r="AL1143" s="13">
        <f t="shared" si="1427"/>
        <v>6.808323735712738E-5</v>
      </c>
      <c r="AM1143" s="13">
        <f t="shared" si="1428"/>
        <v>2.7230389958586339E-3</v>
      </c>
      <c r="AN1143" s="13">
        <f t="shared" si="1429"/>
        <v>3.3922463004079158E-3</v>
      </c>
      <c r="AO1143" s="13">
        <f t="shared" si="1430"/>
        <v>2.1129581655151223E-3</v>
      </c>
      <c r="AP1143" s="13">
        <f t="shared" si="1431"/>
        <v>8.7741117317653987E-4</v>
      </c>
      <c r="AQ1143" s="13">
        <f t="shared" si="1432"/>
        <v>2.7326039130098515E-4</v>
      </c>
      <c r="AR1143" s="13">
        <f t="shared" si="1433"/>
        <v>1.8809897676007568E-3</v>
      </c>
      <c r="AS1143" s="13">
        <f t="shared" si="1434"/>
        <v>2.5232102213923083E-3</v>
      </c>
      <c r="AT1143" s="13">
        <f t="shared" si="1435"/>
        <v>1.6923509981288595E-3</v>
      </c>
      <c r="AU1143" s="13">
        <f t="shared" si="1436"/>
        <v>7.5672170226793079E-4</v>
      </c>
      <c r="AV1143" s="13">
        <f t="shared" si="1437"/>
        <v>2.5377170663018424E-4</v>
      </c>
      <c r="AW1143" s="13">
        <f t="shared" si="1438"/>
        <v>3.1603720803499544E-6</v>
      </c>
      <c r="AX1143" s="13">
        <f t="shared" si="1439"/>
        <v>6.0879294737509388E-4</v>
      </c>
      <c r="AY1143" s="13">
        <f t="shared" si="1440"/>
        <v>7.5840839098831867E-4</v>
      </c>
      <c r="AZ1143" s="13">
        <f t="shared" si="1441"/>
        <v>4.7239647732573404E-4</v>
      </c>
      <c r="BA1143" s="13">
        <f t="shared" si="1442"/>
        <v>1.9616382100673947E-4</v>
      </c>
      <c r="BB1143" s="13">
        <f t="shared" si="1443"/>
        <v>6.109313868586064E-5</v>
      </c>
      <c r="BC1143" s="13">
        <f t="shared" si="1444"/>
        <v>1.5221447361026142E-5</v>
      </c>
      <c r="BD1143" s="13">
        <f t="shared" si="1445"/>
        <v>3.9054285732185648E-4</v>
      </c>
      <c r="BE1143" s="13">
        <f t="shared" si="1446"/>
        <v>5.2388468372328943E-4</v>
      </c>
      <c r="BF1143" s="13">
        <f t="shared" si="1447"/>
        <v>3.5137649645153481E-4</v>
      </c>
      <c r="BG1143" s="13">
        <f t="shared" si="1448"/>
        <v>1.5711529158297051E-4</v>
      </c>
      <c r="BH1143" s="13">
        <f t="shared" si="1449"/>
        <v>5.2689668557427291E-5</v>
      </c>
      <c r="BI1143" s="13">
        <f t="shared" si="1450"/>
        <v>1.4135867462527492E-5</v>
      </c>
      <c r="BJ1143" s="14">
        <f t="shared" si="1451"/>
        <v>0.38981108762227101</v>
      </c>
      <c r="BK1143" s="14">
        <f t="shared" si="1452"/>
        <v>0.26506962133019774</v>
      </c>
      <c r="BL1143" s="14">
        <f t="shared" si="1453"/>
        <v>0.32083487056822863</v>
      </c>
      <c r="BM1143" s="14">
        <f t="shared" si="1454"/>
        <v>0.47754966535747034</v>
      </c>
      <c r="BN1143" s="14">
        <f t="shared" si="1455"/>
        <v>0.52165160272121169</v>
      </c>
    </row>
    <row r="1144" spans="1:66" x14ac:dyDescent="0.25">
      <c r="A1144" t="s">
        <v>10</v>
      </c>
      <c r="B1144" t="s">
        <v>44</v>
      </c>
      <c r="C1144" t="s">
        <v>240</v>
      </c>
      <c r="D1144" s="25" t="s">
        <v>535</v>
      </c>
      <c r="E1144" s="10">
        <f>VLOOKUP(A1144,home!$A$2:$E$405,3,FALSE)</f>
        <v>1.5425</v>
      </c>
      <c r="F1144" s="10">
        <f>VLOOKUP(B1144,home!$B$2:$E$405,3,FALSE)</f>
        <v>0.91520000000000001</v>
      </c>
      <c r="G1144" s="10">
        <f>VLOOKUP(C1144,away!$B$2:$E$405,4,FALSE)</f>
        <v>0.80079999999999996</v>
      </c>
      <c r="H1144" s="10">
        <f>VLOOKUP(A1144,away!$A$2:$E$405,3,FALSE)</f>
        <v>1.4443999999999999</v>
      </c>
      <c r="I1144" s="10">
        <f>VLOOKUP(C1144,away!$B$2:$E$405,3,FALSE)</f>
        <v>1.0589</v>
      </c>
      <c r="J1144" s="10">
        <f>VLOOKUP(B1144,home!$B$2:$E$405,4,FALSE)</f>
        <v>1.4254</v>
      </c>
      <c r="K1144" s="12">
        <f t="shared" si="1400"/>
        <v>1.1304861568</v>
      </c>
      <c r="L1144" s="12">
        <f t="shared" si="1401"/>
        <v>2.1801138930639996</v>
      </c>
      <c r="M1144" s="13">
        <f t="shared" si="1402"/>
        <v>3.64942688013348E-2</v>
      </c>
      <c r="N1144" s="13">
        <f t="shared" si="1403"/>
        <v>4.125626568244712E-2</v>
      </c>
      <c r="O1144" s="13">
        <f t="shared" si="1404"/>
        <v>7.9561662431002073E-2</v>
      </c>
      <c r="P1144" s="13">
        <f t="shared" si="1405"/>
        <v>8.9943357990242473E-2</v>
      </c>
      <c r="Q1144" s="13">
        <f t="shared" si="1406"/>
        <v>2.3319818617634689E-2</v>
      </c>
      <c r="R1144" s="13">
        <f t="shared" si="1407"/>
        <v>8.672674281054786E-2</v>
      </c>
      <c r="S1144" s="13">
        <f t="shared" si="1408"/>
        <v>5.5418343155467113E-2</v>
      </c>
      <c r="T1144" s="13">
        <f t="shared" si="1409"/>
        <v>5.0839860552037895E-2</v>
      </c>
      <c r="U1144" s="13">
        <f t="shared" si="1410"/>
        <v>9.8043382171678281E-2</v>
      </c>
      <c r="V1144" s="13">
        <f t="shared" si="1411"/>
        <v>1.5175935051283604E-2</v>
      </c>
      <c r="W1144" s="13">
        <f t="shared" si="1412"/>
        <v>8.7875773754409747E-3</v>
      </c>
      <c r="X1144" s="13">
        <f t="shared" si="1413"/>
        <v>1.9157919522573747E-2</v>
      </c>
      <c r="Y1144" s="13">
        <f t="shared" si="1414"/>
        <v>2.0883223256682532E-2</v>
      </c>
      <c r="Z1144" s="13">
        <f t="shared" si="1415"/>
        <v>6.3024725633821249E-2</v>
      </c>
      <c r="AA1144" s="13">
        <f t="shared" si="1416"/>
        <v>7.1248579865153025E-2</v>
      </c>
      <c r="AB1144" s="13">
        <f t="shared" si="1417"/>
        <v>4.0272766614607353E-2</v>
      </c>
      <c r="AC1144" s="13">
        <f t="shared" si="1418"/>
        <v>2.3376522601823331E-3</v>
      </c>
      <c r="AD1144" s="13">
        <f t="shared" si="1419"/>
        <v>2.4835586436862253E-3</v>
      </c>
      <c r="AE1144" s="13">
        <f t="shared" si="1420"/>
        <v>5.4144407033395224E-3</v>
      </c>
      <c r="AF1144" s="13">
        <f t="shared" si="1421"/>
        <v>5.9020487002608554E-3</v>
      </c>
      <c r="AG1144" s="13">
        <f t="shared" si="1422"/>
        <v>4.2890461229930042E-3</v>
      </c>
      <c r="AH1144" s="13">
        <f t="shared" si="1423"/>
        <v>3.4350269990210125E-2</v>
      </c>
      <c r="AI1144" s="13">
        <f t="shared" si="1424"/>
        <v>3.8832504706275014E-2</v>
      </c>
      <c r="AJ1144" s="13">
        <f t="shared" si="1425"/>
        <v>2.1949804502157378E-2</v>
      </c>
      <c r="AK1144" s="13">
        <f t="shared" si="1426"/>
        <v>8.2713167113850766E-3</v>
      </c>
      <c r="AL1144" s="13">
        <f t="shared" si="1427"/>
        <v>2.3045404223754544E-4</v>
      </c>
      <c r="AM1144" s="13">
        <f t="shared" si="1428"/>
        <v>5.6152573325765165E-4</v>
      </c>
      <c r="AN1144" s="13">
        <f t="shared" si="1429"/>
        <v>1.224190052387956E-3</v>
      </c>
      <c r="AO1144" s="13">
        <f t="shared" si="1430"/>
        <v>1.3344368704808645E-3</v>
      </c>
      <c r="AP1144" s="13">
        <f t="shared" si="1431"/>
        <v>9.6974145358405919E-4</v>
      </c>
      <c r="AQ1144" s="13">
        <f t="shared" si="1432"/>
        <v>5.2853670390967135E-4</v>
      </c>
      <c r="AR1144" s="13">
        <f t="shared" si="1433"/>
        <v>1.4977500167231282E-2</v>
      </c>
      <c r="AS1144" s="13">
        <f t="shared" si="1434"/>
        <v>1.693185660252465E-2</v>
      </c>
      <c r="AT1144" s="13">
        <f t="shared" si="1435"/>
        <v>9.5706147490383989E-3</v>
      </c>
      <c r="AU1144" s="13">
        <f t="shared" si="1436"/>
        <v>3.6064824952846048E-3</v>
      </c>
      <c r="AV1144" s="13">
        <f t="shared" si="1437"/>
        <v>1.019269633915192E-3</v>
      </c>
      <c r="AW1144" s="13">
        <f t="shared" si="1438"/>
        <v>1.5777066663160186E-5</v>
      </c>
      <c r="AX1144" s="13">
        <f t="shared" si="1439"/>
        <v>1.0579951135579092E-4</v>
      </c>
      <c r="AY1144" s="13">
        <f t="shared" si="1440"/>
        <v>2.3065498458614217E-4</v>
      </c>
      <c r="AZ1144" s="13">
        <f t="shared" si="1441"/>
        <v>2.5142706820035566E-4</v>
      </c>
      <c r="BA1144" s="13">
        <f t="shared" si="1442"/>
        <v>1.8271321482531505E-4</v>
      </c>
      <c r="BB1144" s="13">
        <f t="shared" si="1443"/>
        <v>9.9583904521764128E-5</v>
      </c>
      <c r="BC1144" s="13">
        <f t="shared" si="1444"/>
        <v>4.3420850754691333E-5</v>
      </c>
      <c r="BD1144" s="13">
        <f t="shared" si="1445"/>
        <v>5.4421093663248885E-3</v>
      </c>
      <c r="BE1144" s="13">
        <f t="shared" si="1446"/>
        <v>6.1522293024219056E-3</v>
      </c>
      <c r="BF1144" s="13">
        <f t="shared" si="1447"/>
        <v>3.4775050299236431E-3</v>
      </c>
      <c r="BG1144" s="13">
        <f t="shared" si="1448"/>
        <v>1.3104237655103494E-3</v>
      </c>
      <c r="BH1144" s="13">
        <f t="shared" si="1449"/>
        <v>3.7035398161279487E-4</v>
      </c>
      <c r="BI1144" s="13">
        <f t="shared" si="1450"/>
        <v>8.373600986580518E-5</v>
      </c>
      <c r="BJ1144" s="14">
        <f t="shared" si="1451"/>
        <v>0.18786578952496086</v>
      </c>
      <c r="BK1144" s="14">
        <f t="shared" si="1452"/>
        <v>0.19983066628533402</v>
      </c>
      <c r="BL1144" s="14">
        <f t="shared" si="1453"/>
        <v>0.54219911090666972</v>
      </c>
      <c r="BM1144" s="14">
        <f t="shared" si="1454"/>
        <v>0.63540329809965379</v>
      </c>
      <c r="BN1144" s="14">
        <f t="shared" si="1455"/>
        <v>0.35730211633320902</v>
      </c>
    </row>
    <row r="1145" spans="1:66" x14ac:dyDescent="0.25">
      <c r="A1145" t="s">
        <v>13</v>
      </c>
      <c r="B1145" t="s">
        <v>61</v>
      </c>
      <c r="C1145" t="s">
        <v>15</v>
      </c>
      <c r="D1145" s="25" t="s">
        <v>535</v>
      </c>
      <c r="E1145" s="10">
        <f>VLOOKUP(A1145,home!$A$2:$E$405,3,FALSE)</f>
        <v>1.4837</v>
      </c>
      <c r="F1145" s="10">
        <f>VLOOKUP(B1145,home!$B$2:$E$405,3,FALSE)</f>
        <v>0.99119999999999997</v>
      </c>
      <c r="G1145" s="10">
        <f>VLOOKUP(C1145,away!$B$2:$E$405,4,FALSE)</f>
        <v>0.55510000000000004</v>
      </c>
      <c r="H1145" s="10">
        <f>VLOOKUP(A1145,away!$A$2:$E$405,3,FALSE)</f>
        <v>1.2190000000000001</v>
      </c>
      <c r="I1145" s="10">
        <f>VLOOKUP(C1145,away!$B$2:$E$405,3,FALSE)</f>
        <v>0.86860000000000004</v>
      </c>
      <c r="J1145" s="10">
        <f>VLOOKUP(B1145,home!$B$2:$E$405,4,FALSE)</f>
        <v>1.1099000000000001</v>
      </c>
      <c r="K1145" s="12">
        <f t="shared" si="1400"/>
        <v>0.81635417354399997</v>
      </c>
      <c r="L1145" s="12">
        <f t="shared" si="1401"/>
        <v>1.1751880916600002</v>
      </c>
      <c r="M1145" s="13">
        <f t="shared" si="1402"/>
        <v>0.1364847673344062</v>
      </c>
      <c r="N1145" s="13">
        <f t="shared" si="1403"/>
        <v>0.1114199094386243</v>
      </c>
      <c r="O1145" s="13">
        <f t="shared" si="1404"/>
        <v>0.16039527326437999</v>
      </c>
      <c r="P1145" s="13">
        <f t="shared" si="1405"/>
        <v>0.13093935074610694</v>
      </c>
      <c r="Q1145" s="13">
        <f t="shared" si="1406"/>
        <v>4.5479054043057736E-2</v>
      </c>
      <c r="R1145" s="13">
        <f t="shared" si="1407"/>
        <v>9.4247307549425494E-2</v>
      </c>
      <c r="S1145" s="13">
        <f t="shared" si="1408"/>
        <v>3.1404811519743017E-2</v>
      </c>
      <c r="T1145" s="13">
        <f t="shared" si="1409"/>
        <v>5.3446442731363043E-2</v>
      </c>
      <c r="U1145" s="13">
        <f t="shared" si="1410"/>
        <v>7.6939182863258432E-2</v>
      </c>
      <c r="V1145" s="13">
        <f t="shared" si="1411"/>
        <v>3.3476471900777856E-3</v>
      </c>
      <c r="W1145" s="13">
        <f t="shared" si="1412"/>
        <v>1.2375671858961101E-2</v>
      </c>
      <c r="X1145" s="13">
        <f t="shared" si="1413"/>
        <v>1.4543742194942864E-2</v>
      </c>
      <c r="Y1145" s="13">
        <f t="shared" si="1414"/>
        <v>8.5458163178349644E-3</v>
      </c>
      <c r="Z1145" s="13">
        <f t="shared" si="1415"/>
        <v>3.691943783436747E-2</v>
      </c>
      <c r="AA1145" s="13">
        <f t="shared" si="1416"/>
        <v>3.0139337160984138E-2</v>
      </c>
      <c r="AB1145" s="13">
        <f t="shared" si="1417"/>
        <v>1.2302186839609588E-2</v>
      </c>
      <c r="AC1145" s="13">
        <f t="shared" si="1418"/>
        <v>2.0072695572403391E-4</v>
      </c>
      <c r="AD1145" s="13">
        <f t="shared" si="1419"/>
        <v>2.5257328431184814E-3</v>
      </c>
      <c r="AE1145" s="13">
        <f t="shared" si="1420"/>
        <v>2.9682111599473949E-3</v>
      </c>
      <c r="AF1145" s="13">
        <f t="shared" si="1421"/>
        <v>1.7441032043512476E-3</v>
      </c>
      <c r="AG1145" s="13">
        <f t="shared" si="1422"/>
        <v>6.8321643879321102E-4</v>
      </c>
      <c r="AH1145" s="13">
        <f t="shared" si="1423"/>
        <v>1.0846820923432589E-2</v>
      </c>
      <c r="AI1145" s="13">
        <f t="shared" si="1424"/>
        <v>8.8548475305285767E-3</v>
      </c>
      <c r="AJ1145" s="13">
        <f t="shared" si="1425"/>
        <v>3.614345868821393E-3</v>
      </c>
      <c r="AK1145" s="13">
        <f t="shared" si="1426"/>
        <v>9.8352877821461949E-4</v>
      </c>
      <c r="AL1145" s="13">
        <f t="shared" si="1427"/>
        <v>7.7028543984987012E-6</v>
      </c>
      <c r="AM1145" s="13">
        <f t="shared" si="1428"/>
        <v>4.1237850954738522E-4</v>
      </c>
      <c r="AN1145" s="13">
        <f t="shared" si="1429"/>
        <v>4.8462231367658691E-4</v>
      </c>
      <c r="AO1145" s="13">
        <f t="shared" si="1430"/>
        <v>2.8476118599272114E-4</v>
      </c>
      <c r="AP1145" s="13">
        <f t="shared" si="1431"/>
        <v>1.1154931824854138E-4</v>
      </c>
      <c r="AQ1145" s="13">
        <f t="shared" si="1432"/>
        <v>3.2772857609619372E-5</v>
      </c>
      <c r="AR1145" s="13">
        <f t="shared" si="1433"/>
        <v>2.5494109563173012E-3</v>
      </c>
      <c r="AS1145" s="13">
        <f t="shared" si="1434"/>
        <v>2.0812222742684289E-3</v>
      </c>
      <c r="AT1145" s="13">
        <f t="shared" si="1435"/>
        <v>8.4950724483588366E-4</v>
      </c>
      <c r="AU1145" s="13">
        <f t="shared" si="1436"/>
        <v>2.3116626159254606E-4</v>
      </c>
      <c r="AV1145" s="13">
        <f t="shared" si="1437"/>
        <v>4.7178385608409747E-5</v>
      </c>
      <c r="AW1145" s="13">
        <f t="shared" si="1438"/>
        <v>2.0527458719583052E-7</v>
      </c>
      <c r="AX1145" s="13">
        <f t="shared" si="1439"/>
        <v>5.6107819558143657E-5</v>
      </c>
      <c r="AY1145" s="13">
        <f t="shared" si="1440"/>
        <v>6.5937241393738483E-5</v>
      </c>
      <c r="AZ1145" s="13">
        <f t="shared" si="1441"/>
        <v>3.874433044141616E-5</v>
      </c>
      <c r="BA1145" s="13">
        <f t="shared" si="1442"/>
        <v>1.5177291918030761E-5</v>
      </c>
      <c r="BB1145" s="13">
        <f t="shared" si="1443"/>
        <v>4.459043181429332E-6</v>
      </c>
      <c r="BC1145" s="13">
        <f t="shared" si="1444"/>
        <v>1.0480428894026945E-6</v>
      </c>
      <c r="BD1145" s="13">
        <f t="shared" si="1445"/>
        <v>4.9933956610193661E-4</v>
      </c>
      <c r="BE1145" s="13">
        <f t="shared" si="1446"/>
        <v>4.07637938802966E-4</v>
      </c>
      <c r="BF1145" s="13">
        <f t="shared" si="1447"/>
        <v>1.6638846631833749E-4</v>
      </c>
      <c r="BG1145" s="13">
        <f t="shared" si="1448"/>
        <v>4.5277306302853355E-5</v>
      </c>
      <c r="BH1145" s="13">
        <f t="shared" si="1449"/>
        <v>9.2405794917910952E-6</v>
      </c>
      <c r="BI1145" s="13">
        <f t="shared" si="1450"/>
        <v>1.5087171268177518E-6</v>
      </c>
      <c r="BJ1145" s="14">
        <f t="shared" si="1451"/>
        <v>0.25523945818545141</v>
      </c>
      <c r="BK1145" s="14">
        <f t="shared" si="1452"/>
        <v>0.30245094384185023</v>
      </c>
      <c r="BL1145" s="14">
        <f t="shared" si="1453"/>
        <v>0.40521070847542207</v>
      </c>
      <c r="BM1145" s="14">
        <f t="shared" si="1454"/>
        <v>0.32078915399428393</v>
      </c>
      <c r="BN1145" s="14">
        <f t="shared" si="1455"/>
        <v>0.67896566237600064</v>
      </c>
    </row>
    <row r="1146" spans="1:66" x14ac:dyDescent="0.25">
      <c r="A1146" t="s">
        <v>13</v>
      </c>
      <c r="B1146" t="s">
        <v>51</v>
      </c>
      <c r="C1146" t="s">
        <v>14</v>
      </c>
      <c r="D1146" s="25" t="s">
        <v>535</v>
      </c>
      <c r="E1146" s="10">
        <f>VLOOKUP(A1146,home!$A$2:$E$405,3,FALSE)</f>
        <v>1.4837</v>
      </c>
      <c r="F1146" s="10">
        <f>VLOOKUP(B1146,home!$B$2:$E$405,3,FALSE)</f>
        <v>1.3480000000000001</v>
      </c>
      <c r="G1146" s="10">
        <f>VLOOKUP(C1146,away!$B$2:$E$405,4,FALSE)</f>
        <v>0.83260000000000001</v>
      </c>
      <c r="H1146" s="10">
        <f>VLOOKUP(A1146,away!$A$2:$E$405,3,FALSE)</f>
        <v>1.2190000000000001</v>
      </c>
      <c r="I1146" s="10">
        <f>VLOOKUP(C1146,away!$B$2:$E$405,3,FALSE)</f>
        <v>0.82030000000000003</v>
      </c>
      <c r="J1146" s="10">
        <f>VLOOKUP(B1146,home!$B$2:$E$405,4,FALSE)</f>
        <v>0.82030000000000003</v>
      </c>
      <c r="K1146" s="12">
        <f t="shared" si="1400"/>
        <v>1.6652229797600002</v>
      </c>
      <c r="L1146" s="12">
        <f t="shared" si="1401"/>
        <v>0.82025545771000019</v>
      </c>
      <c r="M1146" s="13">
        <f t="shared" si="1402"/>
        <v>8.3285697979785342E-2</v>
      </c>
      <c r="N1146" s="13">
        <f t="shared" si="1403"/>
        <v>0.13868925816128957</v>
      </c>
      <c r="O1146" s="13">
        <f t="shared" si="1404"/>
        <v>6.8315548317105651E-2</v>
      </c>
      <c r="P1146" s="13">
        <f t="shared" si="1405"/>
        <v>0.11376062093254895</v>
      </c>
      <c r="Q1146" s="13">
        <f t="shared" si="1406"/>
        <v>0.11547426986802332</v>
      </c>
      <c r="R1146" s="13">
        <f t="shared" si="1407"/>
        <v>2.8018100676778568E-2</v>
      </c>
      <c r="S1146" s="13">
        <f t="shared" si="1408"/>
        <v>3.8846642307362865E-2</v>
      </c>
      <c r="T1146" s="13">
        <f t="shared" si="1409"/>
        <v>9.4718400084323542E-2</v>
      </c>
      <c r="U1146" s="13">
        <f t="shared" si="1410"/>
        <v>4.6656385096200889E-2</v>
      </c>
      <c r="V1146" s="13">
        <f t="shared" si="1411"/>
        <v>5.8956609694431096E-3</v>
      </c>
      <c r="W1146" s="13">
        <f t="shared" si="1412"/>
        <v>6.4096802585080062E-2</v>
      </c>
      <c r="X1146" s="13">
        <f t="shared" si="1413"/>
        <v>5.2575752142172361E-2</v>
      </c>
      <c r="Y1146" s="13">
        <f t="shared" si="1414"/>
        <v>2.1562773818912556E-2</v>
      </c>
      <c r="Z1146" s="13">
        <f t="shared" si="1415"/>
        <v>7.6606666649319567E-3</v>
      </c>
      <c r="AA1146" s="13">
        <f t="shared" si="1416"/>
        <v>1.2756718170726097E-2</v>
      </c>
      <c r="AB1146" s="13">
        <f t="shared" si="1417"/>
        <v>1.0621390122107529E-2</v>
      </c>
      <c r="AC1146" s="13">
        <f t="shared" si="1418"/>
        <v>5.0330824271175374E-4</v>
      </c>
      <c r="AD1146" s="13">
        <f t="shared" si="1419"/>
        <v>2.6683867148453885E-2</v>
      </c>
      <c r="AE1146" s="13">
        <f t="shared" si="1420"/>
        <v>2.1887587661327878E-2</v>
      </c>
      <c r="AF1146" s="13">
        <f t="shared" si="1421"/>
        <v>8.9767066176551259E-3</v>
      </c>
      <c r="AG1146" s="13">
        <f t="shared" si="1422"/>
        <v>2.4543975317976975E-3</v>
      </c>
      <c r="AH1146" s="13">
        <f t="shared" si="1423"/>
        <v>1.5709259104018756E-3</v>
      </c>
      <c r="AI1146" s="13">
        <f t="shared" si="1424"/>
        <v>2.6159419255016025E-3</v>
      </c>
      <c r="AJ1146" s="13">
        <f t="shared" si="1425"/>
        <v>2.1780633040314463E-3</v>
      </c>
      <c r="AK1146" s="13">
        <f t="shared" si="1426"/>
        <v>1.2089870217483851E-3</v>
      </c>
      <c r="AL1146" s="13">
        <f t="shared" si="1427"/>
        <v>2.7498914987904017E-5</v>
      </c>
      <c r="AM1146" s="13">
        <f t="shared" si="1428"/>
        <v>8.8869177528936687E-3</v>
      </c>
      <c r="AN1146" s="13">
        <f t="shared" si="1429"/>
        <v>7.2895427890309217E-3</v>
      </c>
      <c r="AO1146" s="13">
        <f t="shared" si="1430"/>
        <v>2.9896436284565951E-3</v>
      </c>
      <c r="AP1146" s="13">
        <f t="shared" si="1431"/>
        <v>8.1742383428315012E-4</v>
      </c>
      <c r="AQ1146" s="13">
        <f t="shared" si="1432"/>
        <v>1.6762409033324713E-4</v>
      </c>
      <c r="AR1146" s="13">
        <f t="shared" si="1433"/>
        <v>2.577121103330379E-4</v>
      </c>
      <c r="AS1146" s="13">
        <f t="shared" si="1434"/>
        <v>4.2914812828901929E-4</v>
      </c>
      <c r="AT1146" s="13">
        <f t="shared" si="1435"/>
        <v>3.5731366247393394E-4</v>
      </c>
      <c r="AU1146" s="13">
        <f t="shared" si="1436"/>
        <v>1.9833564057793437E-4</v>
      </c>
      <c r="AV1146" s="13">
        <f t="shared" si="1437"/>
        <v>8.2568266598949107E-5</v>
      </c>
      <c r="AW1146" s="13">
        <f t="shared" si="1438"/>
        <v>1.0433609584160339E-6</v>
      </c>
      <c r="AX1146" s="13">
        <f t="shared" si="1439"/>
        <v>2.4664499435592744E-3</v>
      </c>
      <c r="AY1146" s="13">
        <f t="shared" si="1440"/>
        <v>2.0231190273730165E-3</v>
      </c>
      <c r="AZ1146" s="13">
        <f t="shared" si="1441"/>
        <v>8.2973721189983209E-4</v>
      </c>
      <c r="BA1146" s="13">
        <f t="shared" si="1442"/>
        <v>2.268654921753054E-4</v>
      </c>
      <c r="BB1146" s="13">
        <f t="shared" si="1443"/>
        <v>4.6521914530714894E-5</v>
      </c>
      <c r="BC1146" s="13">
        <f t="shared" si="1444"/>
        <v>7.6319708593874128E-6</v>
      </c>
      <c r="BD1146" s="13">
        <f t="shared" si="1445"/>
        <v>3.5231627503105997E-5</v>
      </c>
      <c r="BE1146" s="13">
        <f t="shared" si="1446"/>
        <v>5.8668515732516549E-5</v>
      </c>
      <c r="BF1146" s="13">
        <f t="shared" si="1447"/>
        <v>4.8848080293098847E-5</v>
      </c>
      <c r="BG1146" s="13">
        <f t="shared" si="1448"/>
        <v>2.7114315273743264E-5</v>
      </c>
      <c r="BH1146" s="13">
        <f t="shared" si="1449"/>
        <v>1.1287845218573715E-5</v>
      </c>
      <c r="BI1146" s="13">
        <f t="shared" si="1450"/>
        <v>3.7593558499885973E-6</v>
      </c>
      <c r="BJ1146" s="14">
        <f t="shared" si="1451"/>
        <v>0.57287129327443109</v>
      </c>
      <c r="BK1146" s="14">
        <f t="shared" si="1452"/>
        <v>0.24434254837421293</v>
      </c>
      <c r="BL1146" s="14">
        <f t="shared" si="1453"/>
        <v>0.17545204809274589</v>
      </c>
      <c r="BM1146" s="14">
        <f t="shared" si="1454"/>
        <v>0.4507609848043761</v>
      </c>
      <c r="BN1146" s="14">
        <f t="shared" si="1455"/>
        <v>0.54754349593553142</v>
      </c>
    </row>
    <row r="1147" spans="1:66" x14ac:dyDescent="0.25">
      <c r="A1147" t="s">
        <v>13</v>
      </c>
      <c r="B1147" t="s">
        <v>59</v>
      </c>
      <c r="C1147" t="s">
        <v>250</v>
      </c>
      <c r="D1147" s="25" t="s">
        <v>535</v>
      </c>
      <c r="E1147" s="10">
        <f>VLOOKUP(A1147,home!$A$2:$E$405,3,FALSE)</f>
        <v>1.4837</v>
      </c>
      <c r="F1147" s="10">
        <f>VLOOKUP(B1147,home!$B$2:$E$405,3,FALSE)</f>
        <v>1.0705</v>
      </c>
      <c r="G1147" s="10">
        <f>VLOOKUP(C1147,away!$B$2:$E$405,4,FALSE)</f>
        <v>1.1496999999999999</v>
      </c>
      <c r="H1147" s="10">
        <f>VLOOKUP(A1147,away!$A$2:$E$405,3,FALSE)</f>
        <v>1.2190000000000001</v>
      </c>
      <c r="I1147" s="10">
        <f>VLOOKUP(C1147,away!$B$2:$E$405,3,FALSE)</f>
        <v>1.3994</v>
      </c>
      <c r="J1147" s="10">
        <f>VLOOKUP(B1147,home!$B$2:$E$405,4,FALSE)</f>
        <v>0.62729999999999997</v>
      </c>
      <c r="K1147" s="12">
        <f t="shared" si="1400"/>
        <v>1.8260694872449998</v>
      </c>
      <c r="L1147" s="12">
        <f t="shared" si="1401"/>
        <v>1.0700913727799999</v>
      </c>
      <c r="M1147" s="13">
        <f t="shared" si="1402"/>
        <v>5.5234867912996102E-2</v>
      </c>
      <c r="N1147" s="13">
        <f t="shared" si="1403"/>
        <v>0.10086270692793006</v>
      </c>
      <c r="O1147" s="13">
        <f t="shared" si="1404"/>
        <v>5.9106355630339967E-2</v>
      </c>
      <c r="P1147" s="13">
        <f t="shared" si="1405"/>
        <v>0.10793231251881548</v>
      </c>
      <c r="Q1147" s="13">
        <f t="shared" si="1406"/>
        <v>9.209115576101401E-2</v>
      </c>
      <c r="R1147" s="13">
        <f t="shared" si="1407"/>
        <v>3.1624600618246679E-2</v>
      </c>
      <c r="S1147" s="13">
        <f t="shared" si="1408"/>
        <v>5.2726586148485653E-2</v>
      </c>
      <c r="T1147" s="13">
        <f t="shared" si="1409"/>
        <v>9.8545951289200268E-2</v>
      </c>
      <c r="U1147" s="13">
        <f t="shared" si="1410"/>
        <v>5.7748718235289612E-2</v>
      </c>
      <c r="V1147" s="13">
        <f t="shared" si="1411"/>
        <v>1.1447886270343058E-2</v>
      </c>
      <c r="W1147" s="13">
        <f t="shared" si="1412"/>
        <v>5.6054949860104744E-2</v>
      </c>
      <c r="X1147" s="13">
        <f t="shared" si="1413"/>
        <v>5.9983918246913542E-2</v>
      </c>
      <c r="Y1147" s="13">
        <f t="shared" si="1414"/>
        <v>3.2094136710781498E-2</v>
      </c>
      <c r="Z1147" s="13">
        <f t="shared" si="1415"/>
        <v>1.1280404096399611E-2</v>
      </c>
      <c r="AA1147" s="13">
        <f t="shared" si="1416"/>
        <v>2.059880172422883E-2</v>
      </c>
      <c r="AB1147" s="13">
        <f t="shared" si="1417"/>
        <v>1.8807421651211988E-2</v>
      </c>
      <c r="AC1147" s="13">
        <f t="shared" si="1418"/>
        <v>1.3981169020771337E-3</v>
      </c>
      <c r="AD1147" s="13">
        <f t="shared" si="1419"/>
        <v>2.5590058387146428E-2</v>
      </c>
      <c r="AE1147" s="13">
        <f t="shared" si="1420"/>
        <v>2.7383700709021873E-2</v>
      </c>
      <c r="AF1147" s="13">
        <f t="shared" si="1421"/>
        <v>1.4651530941756934E-2</v>
      </c>
      <c r="AG1147" s="13">
        <f t="shared" si="1422"/>
        <v>5.2261589529311097E-3</v>
      </c>
      <c r="AH1147" s="13">
        <f t="shared" si="1423"/>
        <v>3.0177657762573474E-3</v>
      </c>
      <c r="AI1147" s="13">
        <f t="shared" si="1424"/>
        <v>5.5106500036757626E-3</v>
      </c>
      <c r="AJ1147" s="13">
        <f t="shared" si="1425"/>
        <v>5.0314149132994297E-3</v>
      </c>
      <c r="AK1147" s="13">
        <f t="shared" si="1426"/>
        <v>3.0625710836151778E-3</v>
      </c>
      <c r="AL1147" s="13">
        <f t="shared" si="1427"/>
        <v>1.0928023990246347E-4</v>
      </c>
      <c r="AM1147" s="13">
        <f t="shared" si="1428"/>
        <v>9.3458449595172129E-3</v>
      </c>
      <c r="AN1147" s="13">
        <f t="shared" si="1429"/>
        <v>1.0000908062518818E-2</v>
      </c>
      <c r="AO1147" s="13">
        <f t="shared" si="1430"/>
        <v>5.3509427188336645E-3</v>
      </c>
      <c r="AP1147" s="13">
        <f t="shared" si="1431"/>
        <v>1.9086658798879543E-3</v>
      </c>
      <c r="AQ1147" s="13">
        <f t="shared" si="1432"/>
        <v>5.1061172289691161E-4</v>
      </c>
      <c r="AR1147" s="13">
        <f t="shared" si="1433"/>
        <v>6.4585702444874566E-4</v>
      </c>
      <c r="AS1147" s="13">
        <f t="shared" si="1434"/>
        <v>1.1793798054687021E-3</v>
      </c>
      <c r="AT1147" s="13">
        <f t="shared" si="1435"/>
        <v>1.0768147383196707E-3</v>
      </c>
      <c r="AU1147" s="13">
        <f t="shared" si="1436"/>
        <v>6.5544617902041976E-4</v>
      </c>
      <c r="AV1147" s="13">
        <f t="shared" si="1437"/>
        <v>2.9922256701012833E-4</v>
      </c>
      <c r="AW1147" s="13">
        <f t="shared" si="1438"/>
        <v>5.931674366685385E-6</v>
      </c>
      <c r="AX1147" s="13">
        <f t="shared" si="1439"/>
        <v>2.8443603855161387E-3</v>
      </c>
      <c r="AY1147" s="13">
        <f t="shared" si="1440"/>
        <v>3.0437255096180146E-3</v>
      </c>
      <c r="AZ1147" s="13">
        <f t="shared" si="1441"/>
        <v>1.6285322044763228E-3</v>
      </c>
      <c r="BA1147" s="13">
        <f t="shared" si="1442"/>
        <v>5.8089275410150288E-4</v>
      </c>
      <c r="BB1147" s="13">
        <f t="shared" si="1443"/>
        <v>1.5540208116860795E-4</v>
      </c>
      <c r="BC1147" s="13">
        <f t="shared" si="1444"/>
        <v>3.3258885274116945E-5</v>
      </c>
      <c r="BD1147" s="13">
        <f t="shared" si="1445"/>
        <v>1.1518767165199398E-4</v>
      </c>
      <c r="BE1147" s="13">
        <f t="shared" si="1446"/>
        <v>2.1034069251050201E-4</v>
      </c>
      <c r="BF1147" s="13">
        <f t="shared" si="1447"/>
        <v>1.9204836025970537E-4</v>
      </c>
      <c r="BG1147" s="13">
        <f t="shared" si="1448"/>
        <v>1.1689788358189437E-4</v>
      </c>
      <c r="BH1147" s="13">
        <f t="shared" si="1449"/>
        <v>5.3365914583103927E-5</v>
      </c>
      <c r="BI1147" s="13">
        <f t="shared" si="1450"/>
        <v>1.9489973655825801E-5</v>
      </c>
      <c r="BJ1147" s="14">
        <f t="shared" si="1451"/>
        <v>0.54788741295060972</v>
      </c>
      <c r="BK1147" s="14">
        <f t="shared" si="1452"/>
        <v>0.23189277550223791</v>
      </c>
      <c r="BL1147" s="14">
        <f t="shared" si="1453"/>
        <v>0.20907235044667552</v>
      </c>
      <c r="BM1147" s="14">
        <f t="shared" si="1454"/>
        <v>0.55024314979132893</v>
      </c>
      <c r="BN1147" s="14">
        <f t="shared" si="1455"/>
        <v>0.44685199936934233</v>
      </c>
    </row>
    <row r="1148" spans="1:66" x14ac:dyDescent="0.25">
      <c r="A1148" t="s">
        <v>16</v>
      </c>
      <c r="B1148" t="s">
        <v>253</v>
      </c>
      <c r="C1148" t="s">
        <v>494</v>
      </c>
      <c r="D1148" s="25" t="s">
        <v>535</v>
      </c>
      <c r="E1148" s="10">
        <f>VLOOKUP(A1148,home!$A$2:$E$405,3,FALSE)</f>
        <v>1.6373</v>
      </c>
      <c r="F1148" s="10">
        <f>VLOOKUP(B1148,home!$B$2:$E$405,3,FALSE)</f>
        <v>1.0419</v>
      </c>
      <c r="G1148" s="10" t="e">
        <f>VLOOKUP(C1148,away!$B$2:$E$405,4,FALSE)</f>
        <v>#N/A</v>
      </c>
      <c r="H1148" s="10">
        <f>VLOOKUP(A1148,away!$A$2:$E$405,3,FALSE)</f>
        <v>1.3301000000000001</v>
      </c>
      <c r="I1148" s="10" t="e">
        <f>VLOOKUP(C1148,away!$B$2:$E$405,3,FALSE)</f>
        <v>#N/A</v>
      </c>
      <c r="J1148" s="10">
        <f>VLOOKUP(B1148,home!$B$2:$E$405,4,FALSE)</f>
        <v>1.0172000000000001</v>
      </c>
      <c r="K1148" s="12" t="e">
        <f t="shared" si="1400"/>
        <v>#N/A</v>
      </c>
      <c r="L1148" s="12" t="e">
        <f t="shared" si="1401"/>
        <v>#N/A</v>
      </c>
      <c r="M1148" s="13" t="e">
        <f t="shared" si="1402"/>
        <v>#N/A</v>
      </c>
      <c r="N1148" s="13" t="e">
        <f t="shared" si="1403"/>
        <v>#N/A</v>
      </c>
      <c r="O1148" s="13" t="e">
        <f t="shared" si="1404"/>
        <v>#N/A</v>
      </c>
      <c r="P1148" s="13" t="e">
        <f t="shared" si="1405"/>
        <v>#N/A</v>
      </c>
      <c r="Q1148" s="13" t="e">
        <f t="shared" si="1406"/>
        <v>#N/A</v>
      </c>
      <c r="R1148" s="13" t="e">
        <f t="shared" si="1407"/>
        <v>#N/A</v>
      </c>
      <c r="S1148" s="13" t="e">
        <f t="shared" si="1408"/>
        <v>#N/A</v>
      </c>
      <c r="T1148" s="13" t="e">
        <f t="shared" si="1409"/>
        <v>#N/A</v>
      </c>
      <c r="U1148" s="13" t="e">
        <f t="shared" si="1410"/>
        <v>#N/A</v>
      </c>
      <c r="V1148" s="13" t="e">
        <f t="shared" si="1411"/>
        <v>#N/A</v>
      </c>
      <c r="W1148" s="13" t="e">
        <f t="shared" si="1412"/>
        <v>#N/A</v>
      </c>
      <c r="X1148" s="13" t="e">
        <f t="shared" si="1413"/>
        <v>#N/A</v>
      </c>
      <c r="Y1148" s="13" t="e">
        <f t="shared" si="1414"/>
        <v>#N/A</v>
      </c>
      <c r="Z1148" s="13" t="e">
        <f t="shared" si="1415"/>
        <v>#N/A</v>
      </c>
      <c r="AA1148" s="13" t="e">
        <f t="shared" si="1416"/>
        <v>#N/A</v>
      </c>
      <c r="AB1148" s="13" t="e">
        <f t="shared" si="1417"/>
        <v>#N/A</v>
      </c>
      <c r="AC1148" s="13" t="e">
        <f t="shared" si="1418"/>
        <v>#N/A</v>
      </c>
      <c r="AD1148" s="13" t="e">
        <f t="shared" si="1419"/>
        <v>#N/A</v>
      </c>
      <c r="AE1148" s="13" t="e">
        <f t="shared" si="1420"/>
        <v>#N/A</v>
      </c>
      <c r="AF1148" s="13" t="e">
        <f t="shared" si="1421"/>
        <v>#N/A</v>
      </c>
      <c r="AG1148" s="13" t="e">
        <f t="shared" si="1422"/>
        <v>#N/A</v>
      </c>
      <c r="AH1148" s="13" t="e">
        <f t="shared" si="1423"/>
        <v>#N/A</v>
      </c>
      <c r="AI1148" s="13" t="e">
        <f t="shared" si="1424"/>
        <v>#N/A</v>
      </c>
      <c r="AJ1148" s="13" t="e">
        <f t="shared" si="1425"/>
        <v>#N/A</v>
      </c>
      <c r="AK1148" s="13" t="e">
        <f t="shared" si="1426"/>
        <v>#N/A</v>
      </c>
      <c r="AL1148" s="13" t="e">
        <f t="shared" si="1427"/>
        <v>#N/A</v>
      </c>
      <c r="AM1148" s="13" t="e">
        <f t="shared" si="1428"/>
        <v>#N/A</v>
      </c>
      <c r="AN1148" s="13" t="e">
        <f t="shared" si="1429"/>
        <v>#N/A</v>
      </c>
      <c r="AO1148" s="13" t="e">
        <f t="shared" si="1430"/>
        <v>#N/A</v>
      </c>
      <c r="AP1148" s="13" t="e">
        <f t="shared" si="1431"/>
        <v>#N/A</v>
      </c>
      <c r="AQ1148" s="13" t="e">
        <f t="shared" si="1432"/>
        <v>#N/A</v>
      </c>
      <c r="AR1148" s="13" t="e">
        <f t="shared" si="1433"/>
        <v>#N/A</v>
      </c>
      <c r="AS1148" s="13" t="e">
        <f t="shared" si="1434"/>
        <v>#N/A</v>
      </c>
      <c r="AT1148" s="13" t="e">
        <f t="shared" si="1435"/>
        <v>#N/A</v>
      </c>
      <c r="AU1148" s="13" t="e">
        <f t="shared" si="1436"/>
        <v>#N/A</v>
      </c>
      <c r="AV1148" s="13" t="e">
        <f t="shared" si="1437"/>
        <v>#N/A</v>
      </c>
      <c r="AW1148" s="13" t="e">
        <f t="shared" si="1438"/>
        <v>#N/A</v>
      </c>
      <c r="AX1148" s="13" t="e">
        <f t="shared" si="1439"/>
        <v>#N/A</v>
      </c>
      <c r="AY1148" s="13" t="e">
        <f t="shared" si="1440"/>
        <v>#N/A</v>
      </c>
      <c r="AZ1148" s="13" t="e">
        <f t="shared" si="1441"/>
        <v>#N/A</v>
      </c>
      <c r="BA1148" s="13" t="e">
        <f t="shared" si="1442"/>
        <v>#N/A</v>
      </c>
      <c r="BB1148" s="13" t="e">
        <f t="shared" si="1443"/>
        <v>#N/A</v>
      </c>
      <c r="BC1148" s="13" t="e">
        <f t="shared" si="1444"/>
        <v>#N/A</v>
      </c>
      <c r="BD1148" s="13" t="e">
        <f t="shared" si="1445"/>
        <v>#N/A</v>
      </c>
      <c r="BE1148" s="13" t="e">
        <f t="shared" si="1446"/>
        <v>#N/A</v>
      </c>
      <c r="BF1148" s="13" t="e">
        <f t="shared" si="1447"/>
        <v>#N/A</v>
      </c>
      <c r="BG1148" s="13" t="e">
        <f t="shared" si="1448"/>
        <v>#N/A</v>
      </c>
      <c r="BH1148" s="13" t="e">
        <f t="shared" si="1449"/>
        <v>#N/A</v>
      </c>
      <c r="BI1148" s="13" t="e">
        <f t="shared" si="1450"/>
        <v>#N/A</v>
      </c>
      <c r="BJ1148" s="14" t="e">
        <f t="shared" si="1451"/>
        <v>#N/A</v>
      </c>
      <c r="BK1148" s="14" t="e">
        <f t="shared" si="1452"/>
        <v>#N/A</v>
      </c>
      <c r="BL1148" s="14" t="e">
        <f t="shared" si="1453"/>
        <v>#N/A</v>
      </c>
      <c r="BM1148" s="14" t="e">
        <f t="shared" si="1454"/>
        <v>#N/A</v>
      </c>
      <c r="BN1148" s="14" t="e">
        <f t="shared" si="1455"/>
        <v>#N/A</v>
      </c>
    </row>
    <row r="1149" spans="1:66" x14ac:dyDescent="0.25">
      <c r="A1149" t="s">
        <v>16</v>
      </c>
      <c r="B1149" t="s">
        <v>65</v>
      </c>
      <c r="C1149" t="s">
        <v>18</v>
      </c>
      <c r="D1149" s="25" t="s">
        <v>535</v>
      </c>
      <c r="E1149" s="10">
        <f>VLOOKUP(A1149,home!$A$2:$E$405,3,FALSE)</f>
        <v>1.6373</v>
      </c>
      <c r="F1149" s="10">
        <f>VLOOKUP(B1149,home!$B$2:$E$405,3,FALSE)</f>
        <v>1.0419</v>
      </c>
      <c r="G1149" s="10">
        <f>VLOOKUP(C1149,away!$B$2:$E$405,4,FALSE)</f>
        <v>0.68259999999999998</v>
      </c>
      <c r="H1149" s="10">
        <f>VLOOKUP(A1149,away!$A$2:$E$405,3,FALSE)</f>
        <v>1.3301000000000001</v>
      </c>
      <c r="I1149" s="10">
        <f>VLOOKUP(C1149,away!$B$2:$E$405,3,FALSE)</f>
        <v>0.92869999999999997</v>
      </c>
      <c r="J1149" s="10">
        <f>VLOOKUP(B1149,home!$B$2:$E$405,4,FALSE)</f>
        <v>1.2383</v>
      </c>
      <c r="K1149" s="12">
        <f t="shared" si="1400"/>
        <v>1.1644492990620001</v>
      </c>
      <c r="L1149" s="12">
        <f t="shared" si="1401"/>
        <v>1.529627250221</v>
      </c>
      <c r="M1149" s="13">
        <f t="shared" si="1402"/>
        <v>6.7604782642730746E-2</v>
      </c>
      <c r="N1149" s="13">
        <f t="shared" si="1403"/>
        <v>7.87223417615667E-2</v>
      </c>
      <c r="O1149" s="13">
        <f t="shared" si="1404"/>
        <v>0.10341011777558863</v>
      </c>
      <c r="P1149" s="13">
        <f t="shared" si="1405"/>
        <v>0.12041583915970308</v>
      </c>
      <c r="Q1149" s="13">
        <f t="shared" si="1406"/>
        <v>4.583408784238778E-2</v>
      </c>
      <c r="R1149" s="13">
        <f t="shared" si="1407"/>
        <v>7.908946704905169E-2</v>
      </c>
      <c r="S1149" s="13">
        <f t="shared" si="1408"/>
        <v>5.3620371790717519E-2</v>
      </c>
      <c r="T1149" s="13">
        <f t="shared" si="1409"/>
        <v>7.0109069752739395E-2</v>
      </c>
      <c r="U1149" s="13">
        <f t="shared" si="1410"/>
        <v>9.2095674468455416E-2</v>
      </c>
      <c r="V1149" s="13">
        <f t="shared" si="1411"/>
        <v>1.061190875825113E-2</v>
      </c>
      <c r="W1149" s="13">
        <f t="shared" si="1412"/>
        <v>1.7790490487071538E-2</v>
      </c>
      <c r="X1149" s="13">
        <f t="shared" si="1413"/>
        <v>2.7212819043822098E-2</v>
      </c>
      <c r="Y1149" s="13">
        <f t="shared" si="1414"/>
        <v>2.0812734782381628E-2</v>
      </c>
      <c r="Z1149" s="13">
        <f t="shared" si="1415"/>
        <v>4.0325801334561803E-2</v>
      </c>
      <c r="AA1149" s="13">
        <f t="shared" si="1416"/>
        <v>4.6957351098143967E-2</v>
      </c>
      <c r="AB1149" s="13">
        <f t="shared" si="1417"/>
        <v>2.7339727286020989E-2</v>
      </c>
      <c r="AC1149" s="13">
        <f t="shared" si="1418"/>
        <v>1.1813530865153337E-3</v>
      </c>
      <c r="AD1149" s="13">
        <f t="shared" si="1419"/>
        <v>5.1790310444099078E-3</v>
      </c>
      <c r="AE1149" s="13">
        <f t="shared" si="1420"/>
        <v>7.9219870152699209E-3</v>
      </c>
      <c r="AF1149" s="13">
        <f t="shared" si="1421"/>
        <v>6.0588436072268985E-3</v>
      </c>
      <c r="AG1149" s="13">
        <f t="shared" si="1422"/>
        <v>3.089257428813857E-3</v>
      </c>
      <c r="AH1149" s="13">
        <f t="shared" si="1423"/>
        <v>1.542086115208602E-2</v>
      </c>
      <c r="AI1149" s="13">
        <f t="shared" si="1424"/>
        <v>1.7956810959478996E-2</v>
      </c>
      <c r="AJ1149" s="13">
        <f t="shared" si="1425"/>
        <v>1.0454897967577079E-2</v>
      </c>
      <c r="AK1149" s="13">
        <f t="shared" si="1426"/>
        <v>4.0580662033699545E-3</v>
      </c>
      <c r="AL1149" s="13">
        <f t="shared" si="1427"/>
        <v>8.4167786772372698E-5</v>
      </c>
      <c r="AM1149" s="13">
        <f t="shared" si="1428"/>
        <v>1.2061438138966914E-3</v>
      </c>
      <c r="AN1149" s="13">
        <f t="shared" si="1429"/>
        <v>1.8449504454218658E-3</v>
      </c>
      <c r="AO1149" s="13">
        <f t="shared" si="1430"/>
        <v>1.4110432383123289E-3</v>
      </c>
      <c r="AP1149" s="13">
        <f t="shared" si="1431"/>
        <v>7.1945672952087474E-4</v>
      </c>
      <c r="AQ1149" s="13">
        <f t="shared" si="1432"/>
        <v>2.7512515470750221E-4</v>
      </c>
      <c r="AR1149" s="13">
        <f t="shared" si="1433"/>
        <v>4.7176338880210323E-3</v>
      </c>
      <c r="AS1149" s="13">
        <f t="shared" si="1434"/>
        <v>5.4934454741372299E-3</v>
      </c>
      <c r="AT1149" s="13">
        <f t="shared" si="1435"/>
        <v>3.1984193658972067E-3</v>
      </c>
      <c r="AU1149" s="13">
        <f t="shared" si="1436"/>
        <v>1.2414657295751102E-3</v>
      </c>
      <c r="AV1149" s="13">
        <f t="shared" si="1437"/>
        <v>3.614059746533079E-4</v>
      </c>
      <c r="AW1149" s="13">
        <f t="shared" si="1438"/>
        <v>4.1643728110394099E-6</v>
      </c>
      <c r="AX1149" s="13">
        <f t="shared" si="1439"/>
        <v>2.3408221977666137E-4</v>
      </c>
      <c r="AY1149" s="13">
        <f t="shared" si="1440"/>
        <v>3.5805854216260232E-4</v>
      </c>
      <c r="AZ1149" s="13">
        <f t="shared" si="1441"/>
        <v>2.7384805163316068E-4</v>
      </c>
      <c r="BA1149" s="13">
        <f t="shared" si="1442"/>
        <v>1.396284807326701E-4</v>
      </c>
      <c r="BB1149" s="13">
        <f t="shared" si="1443"/>
        <v>5.339488225891249E-5</v>
      </c>
      <c r="BC1149" s="13">
        <f t="shared" si="1444"/>
        <v>1.6334853385114859E-5</v>
      </c>
      <c r="BD1149" s="13">
        <f t="shared" si="1445"/>
        <v>1.2027035586138371E-3</v>
      </c>
      <c r="BE1149" s="13">
        <f t="shared" si="1446"/>
        <v>1.400487315807256E-3</v>
      </c>
      <c r="BF1149" s="13">
        <f t="shared" si="1447"/>
        <v>8.1539823661849059E-4</v>
      </c>
      <c r="BG1149" s="13">
        <f t="shared" si="1448"/>
        <v>3.1649663502893085E-4</v>
      </c>
      <c r="BH1149" s="13">
        <f t="shared" si="1449"/>
        <v>9.2136071203730046E-5</v>
      </c>
      <c r="BI1149" s="13">
        <f t="shared" si="1450"/>
        <v>2.1457556706302003E-5</v>
      </c>
      <c r="BJ1149" s="14">
        <f t="shared" si="1451"/>
        <v>0.28926272917749807</v>
      </c>
      <c r="BK1149" s="14">
        <f t="shared" si="1452"/>
        <v>0.25387648176685279</v>
      </c>
      <c r="BL1149" s="14">
        <f t="shared" si="1453"/>
        <v>0.41564402376603515</v>
      </c>
      <c r="BM1149" s="14">
        <f t="shared" si="1454"/>
        <v>0.50367850564456773</v>
      </c>
      <c r="BN1149" s="14">
        <f t="shared" si="1455"/>
        <v>0.4950766362310286</v>
      </c>
    </row>
    <row r="1150" spans="1:66" x14ac:dyDescent="0.25">
      <c r="A1150" t="s">
        <v>16</v>
      </c>
      <c r="B1150" t="s">
        <v>68</v>
      </c>
      <c r="C1150" t="s">
        <v>495</v>
      </c>
      <c r="D1150" s="25" t="s">
        <v>535</v>
      </c>
      <c r="E1150" s="10">
        <f>VLOOKUP(A1150,home!$A$2:$E$405,3,FALSE)</f>
        <v>1.6373</v>
      </c>
      <c r="F1150" s="10">
        <f>VLOOKUP(B1150,home!$B$2:$E$405,3,FALSE)</f>
        <v>1.006</v>
      </c>
      <c r="G1150" s="10" t="e">
        <f>VLOOKUP(C1150,away!$B$2:$E$405,4,FALSE)</f>
        <v>#N/A</v>
      </c>
      <c r="H1150" s="10">
        <f>VLOOKUP(A1150,away!$A$2:$E$405,3,FALSE)</f>
        <v>1.3301000000000001</v>
      </c>
      <c r="I1150" s="10" t="e">
        <f>VLOOKUP(C1150,away!$B$2:$E$405,3,FALSE)</f>
        <v>#N/A</v>
      </c>
      <c r="J1150" s="10">
        <f>VLOOKUP(B1150,home!$B$2:$E$405,4,FALSE)</f>
        <v>1.1055999999999999</v>
      </c>
      <c r="K1150" s="12" t="e">
        <f t="shared" si="1400"/>
        <v>#N/A</v>
      </c>
      <c r="L1150" s="12" t="e">
        <f t="shared" si="1401"/>
        <v>#N/A</v>
      </c>
      <c r="M1150" s="13" t="e">
        <f t="shared" si="1402"/>
        <v>#N/A</v>
      </c>
      <c r="N1150" s="13" t="e">
        <f t="shared" si="1403"/>
        <v>#N/A</v>
      </c>
      <c r="O1150" s="13" t="e">
        <f t="shared" si="1404"/>
        <v>#N/A</v>
      </c>
      <c r="P1150" s="13" t="e">
        <f t="shared" si="1405"/>
        <v>#N/A</v>
      </c>
      <c r="Q1150" s="13" t="e">
        <f t="shared" si="1406"/>
        <v>#N/A</v>
      </c>
      <c r="R1150" s="13" t="e">
        <f t="shared" si="1407"/>
        <v>#N/A</v>
      </c>
      <c r="S1150" s="13" t="e">
        <f t="shared" si="1408"/>
        <v>#N/A</v>
      </c>
      <c r="T1150" s="13" t="e">
        <f t="shared" si="1409"/>
        <v>#N/A</v>
      </c>
      <c r="U1150" s="13" t="e">
        <f t="shared" si="1410"/>
        <v>#N/A</v>
      </c>
      <c r="V1150" s="13" t="e">
        <f t="shared" si="1411"/>
        <v>#N/A</v>
      </c>
      <c r="W1150" s="13" t="e">
        <f t="shared" si="1412"/>
        <v>#N/A</v>
      </c>
      <c r="X1150" s="13" t="e">
        <f t="shared" si="1413"/>
        <v>#N/A</v>
      </c>
      <c r="Y1150" s="13" t="e">
        <f t="shared" si="1414"/>
        <v>#N/A</v>
      </c>
      <c r="Z1150" s="13" t="e">
        <f t="shared" si="1415"/>
        <v>#N/A</v>
      </c>
      <c r="AA1150" s="13" t="e">
        <f t="shared" si="1416"/>
        <v>#N/A</v>
      </c>
      <c r="AB1150" s="13" t="e">
        <f t="shared" si="1417"/>
        <v>#N/A</v>
      </c>
      <c r="AC1150" s="13" t="e">
        <f t="shared" si="1418"/>
        <v>#N/A</v>
      </c>
      <c r="AD1150" s="13" t="e">
        <f t="shared" si="1419"/>
        <v>#N/A</v>
      </c>
      <c r="AE1150" s="13" t="e">
        <f t="shared" si="1420"/>
        <v>#N/A</v>
      </c>
      <c r="AF1150" s="13" t="e">
        <f t="shared" si="1421"/>
        <v>#N/A</v>
      </c>
      <c r="AG1150" s="13" t="e">
        <f t="shared" si="1422"/>
        <v>#N/A</v>
      </c>
      <c r="AH1150" s="13" t="e">
        <f t="shared" si="1423"/>
        <v>#N/A</v>
      </c>
      <c r="AI1150" s="13" t="e">
        <f t="shared" si="1424"/>
        <v>#N/A</v>
      </c>
      <c r="AJ1150" s="13" t="e">
        <f t="shared" si="1425"/>
        <v>#N/A</v>
      </c>
      <c r="AK1150" s="13" t="e">
        <f t="shared" si="1426"/>
        <v>#N/A</v>
      </c>
      <c r="AL1150" s="13" t="e">
        <f t="shared" si="1427"/>
        <v>#N/A</v>
      </c>
      <c r="AM1150" s="13" t="e">
        <f t="shared" si="1428"/>
        <v>#N/A</v>
      </c>
      <c r="AN1150" s="13" t="e">
        <f t="shared" si="1429"/>
        <v>#N/A</v>
      </c>
      <c r="AO1150" s="13" t="e">
        <f t="shared" si="1430"/>
        <v>#N/A</v>
      </c>
      <c r="AP1150" s="13" t="e">
        <f t="shared" si="1431"/>
        <v>#N/A</v>
      </c>
      <c r="AQ1150" s="13" t="e">
        <f t="shared" si="1432"/>
        <v>#N/A</v>
      </c>
      <c r="AR1150" s="13" t="e">
        <f t="shared" si="1433"/>
        <v>#N/A</v>
      </c>
      <c r="AS1150" s="13" t="e">
        <f t="shared" si="1434"/>
        <v>#N/A</v>
      </c>
      <c r="AT1150" s="13" t="e">
        <f t="shared" si="1435"/>
        <v>#N/A</v>
      </c>
      <c r="AU1150" s="13" t="e">
        <f t="shared" si="1436"/>
        <v>#N/A</v>
      </c>
      <c r="AV1150" s="13" t="e">
        <f t="shared" si="1437"/>
        <v>#N/A</v>
      </c>
      <c r="AW1150" s="13" t="e">
        <f t="shared" si="1438"/>
        <v>#N/A</v>
      </c>
      <c r="AX1150" s="13" t="e">
        <f t="shared" si="1439"/>
        <v>#N/A</v>
      </c>
      <c r="AY1150" s="13" t="e">
        <f t="shared" si="1440"/>
        <v>#N/A</v>
      </c>
      <c r="AZ1150" s="13" t="e">
        <f t="shared" si="1441"/>
        <v>#N/A</v>
      </c>
      <c r="BA1150" s="13" t="e">
        <f t="shared" si="1442"/>
        <v>#N/A</v>
      </c>
      <c r="BB1150" s="13" t="e">
        <f t="shared" si="1443"/>
        <v>#N/A</v>
      </c>
      <c r="BC1150" s="13" t="e">
        <f t="shared" si="1444"/>
        <v>#N/A</v>
      </c>
      <c r="BD1150" s="13" t="e">
        <f t="shared" si="1445"/>
        <v>#N/A</v>
      </c>
      <c r="BE1150" s="13" t="e">
        <f t="shared" si="1446"/>
        <v>#N/A</v>
      </c>
      <c r="BF1150" s="13" t="e">
        <f t="shared" si="1447"/>
        <v>#N/A</v>
      </c>
      <c r="BG1150" s="13" t="e">
        <f t="shared" si="1448"/>
        <v>#N/A</v>
      </c>
      <c r="BH1150" s="13" t="e">
        <f t="shared" si="1449"/>
        <v>#N/A</v>
      </c>
      <c r="BI1150" s="13" t="e">
        <f t="shared" si="1450"/>
        <v>#N/A</v>
      </c>
      <c r="BJ1150" s="14" t="e">
        <f t="shared" si="1451"/>
        <v>#N/A</v>
      </c>
      <c r="BK1150" s="14" t="e">
        <f t="shared" si="1452"/>
        <v>#N/A</v>
      </c>
      <c r="BL1150" s="14" t="e">
        <f t="shared" si="1453"/>
        <v>#N/A</v>
      </c>
      <c r="BM1150" s="14" t="e">
        <f t="shared" si="1454"/>
        <v>#N/A</v>
      </c>
      <c r="BN1150" s="14" t="e">
        <f t="shared" si="1455"/>
        <v>#N/A</v>
      </c>
    </row>
    <row r="1151" spans="1:66" x14ac:dyDescent="0.25">
      <c r="A1151" t="s">
        <v>69</v>
      </c>
      <c r="B1151" t="s">
        <v>73</v>
      </c>
      <c r="C1151" t="s">
        <v>78</v>
      </c>
      <c r="D1151" s="25" t="s">
        <v>535</v>
      </c>
      <c r="E1151" s="10">
        <f>VLOOKUP(A1151,home!$A$2:$E$405,3,FALSE)</f>
        <v>1.3526</v>
      </c>
      <c r="F1151" s="10">
        <f>VLOOKUP(B1151,home!$B$2:$E$405,3,FALSE)</f>
        <v>0.85609999999999997</v>
      </c>
      <c r="G1151" s="10">
        <f>VLOOKUP(C1151,away!$B$2:$E$405,4,FALSE)</f>
        <v>0.7782</v>
      </c>
      <c r="H1151" s="10">
        <f>VLOOKUP(A1151,away!$A$2:$E$405,3,FALSE)</f>
        <v>1.3421000000000001</v>
      </c>
      <c r="I1151" s="10">
        <f>VLOOKUP(C1151,away!$B$2:$E$405,3,FALSE)</f>
        <v>1.3332999999999999</v>
      </c>
      <c r="J1151" s="10">
        <f>VLOOKUP(B1151,home!$B$2:$E$405,4,FALSE)</f>
        <v>0.86270000000000002</v>
      </c>
      <c r="K1151" s="12">
        <f t="shared" si="1400"/>
        <v>0.90112514125199994</v>
      </c>
      <c r="L1151" s="12">
        <f t="shared" si="1401"/>
        <v>1.5437342990110001</v>
      </c>
      <c r="M1151" s="13">
        <f t="shared" si="1402"/>
        <v>8.6738325961209936E-2</v>
      </c>
      <c r="N1151" s="13">
        <f t="shared" si="1403"/>
        <v>7.8162086233757297E-2</v>
      </c>
      <c r="O1151" s="13">
        <f t="shared" si="1404"/>
        <v>0.13390092882511603</v>
      </c>
      <c r="P1151" s="13">
        <f t="shared" si="1405"/>
        <v>0.12066149340130665</v>
      </c>
      <c r="Q1151" s="13">
        <f t="shared" si="1406"/>
        <v>3.5216910498972777E-2</v>
      </c>
      <c r="R1151" s="13">
        <f t="shared" si="1407"/>
        <v>0.10335372824838117</v>
      </c>
      <c r="S1151" s="13">
        <f t="shared" si="1408"/>
        <v>4.1962984149430574E-2</v>
      </c>
      <c r="T1151" s="13">
        <f t="shared" si="1409"/>
        <v>5.4365552642464864E-2</v>
      </c>
      <c r="U1151" s="13">
        <f t="shared" si="1410"/>
        <v>9.3134642966743286E-2</v>
      </c>
      <c r="V1151" s="13">
        <f t="shared" si="1411"/>
        <v>6.4860682709688994E-3</v>
      </c>
      <c r="W1151" s="13">
        <f t="shared" si="1412"/>
        <v>1.0578281149281964E-2</v>
      </c>
      <c r="X1151" s="13">
        <f t="shared" si="1413"/>
        <v>1.6330055434728066E-2</v>
      </c>
      <c r="Y1151" s="13">
        <f t="shared" si="1414"/>
        <v>1.2604633339670353E-2</v>
      </c>
      <c r="Z1151" s="13">
        <f t="shared" si="1415"/>
        <v>5.3183565075896048E-2</v>
      </c>
      <c r="AA1151" s="13">
        <f t="shared" si="1416"/>
        <v>4.7925047591301749E-2</v>
      </c>
      <c r="AB1151" s="13">
        <f t="shared" si="1417"/>
        <v>2.1593232640110309E-2</v>
      </c>
      <c r="AC1151" s="13">
        <f t="shared" si="1418"/>
        <v>5.6392220163720619E-4</v>
      </c>
      <c r="AD1151" s="13">
        <f t="shared" si="1419"/>
        <v>2.3830887737125188E-3</v>
      </c>
      <c r="AE1151" s="13">
        <f t="shared" si="1420"/>
        <v>3.6788558775680785E-3</v>
      </c>
      <c r="AF1151" s="13">
        <f t="shared" si="1421"/>
        <v>2.8395879996600281E-3</v>
      </c>
      <c r="AG1151" s="13">
        <f t="shared" si="1422"/>
        <v>1.461189796711741E-3</v>
      </c>
      <c r="AH1151" s="13">
        <f t="shared" si="1423"/>
        <v>2.052532338783607E-2</v>
      </c>
      <c r="AI1151" s="13">
        <f t="shared" si="1424"/>
        <v>1.8495884937106754E-2</v>
      </c>
      <c r="AJ1151" s="13">
        <f t="shared" si="1425"/>
        <v>8.3335534632655323E-3</v>
      </c>
      <c r="AK1151" s="13">
        <f t="shared" si="1426"/>
        <v>2.5031915139054157E-3</v>
      </c>
      <c r="AL1151" s="13">
        <f t="shared" si="1427"/>
        <v>3.1378837097745122E-5</v>
      </c>
      <c r="AM1151" s="13">
        <f t="shared" si="1428"/>
        <v>4.294922415655498E-4</v>
      </c>
      <c r="AN1151" s="13">
        <f t="shared" si="1429"/>
        <v>6.6302190446385707E-4</v>
      </c>
      <c r="AO1151" s="13">
        <f t="shared" si="1430"/>
        <v>5.1176482745822548E-4</v>
      </c>
      <c r="AP1151" s="13">
        <f t="shared" si="1431"/>
        <v>2.6334297239156973E-4</v>
      </c>
      <c r="AQ1151" s="13">
        <f t="shared" si="1432"/>
        <v>1.0163289472109325E-4</v>
      </c>
      <c r="AR1151" s="13">
        <f t="shared" si="1433"/>
        <v>6.3371291424190379E-3</v>
      </c>
      <c r="AS1151" s="13">
        <f t="shared" si="1434"/>
        <v>5.7105463935945202E-3</v>
      </c>
      <c r="AT1151" s="13">
        <f t="shared" si="1435"/>
        <v>2.572958462776981E-3</v>
      </c>
      <c r="AU1151" s="13">
        <f t="shared" si="1436"/>
        <v>7.728525194018119E-4</v>
      </c>
      <c r="AV1151" s="13">
        <f t="shared" si="1437"/>
        <v>1.7410920892823041E-4</v>
      </c>
      <c r="AW1151" s="13">
        <f t="shared" si="1438"/>
        <v>1.2125286356830038E-6</v>
      </c>
      <c r="AX1151" s="13">
        <f t="shared" si="1439"/>
        <v>6.4504376141232328E-5</v>
      </c>
      <c r="AY1151" s="13">
        <f t="shared" si="1440"/>
        <v>9.9577617885527166E-5</v>
      </c>
      <c r="AZ1151" s="13">
        <f t="shared" si="1441"/>
        <v>7.6860692071849758E-5</v>
      </c>
      <c r="BA1151" s="13">
        <f t="shared" si="1442"/>
        <v>3.9550828865679121E-5</v>
      </c>
      <c r="BB1151" s="13">
        <f t="shared" si="1443"/>
        <v>1.5263992768565793E-5</v>
      </c>
      <c r="BC1151" s="13">
        <f t="shared" si="1444"/>
        <v>4.7127098353381762E-6</v>
      </c>
      <c r="BD1151" s="13">
        <f t="shared" si="1445"/>
        <v>1.6304739357357384E-3</v>
      </c>
      <c r="BE1151" s="13">
        <f t="shared" si="1446"/>
        <v>1.4692610556475713E-3</v>
      </c>
      <c r="BF1151" s="13">
        <f t="shared" si="1447"/>
        <v>6.6199403815324017E-4</v>
      </c>
      <c r="BG1151" s="13">
        <f t="shared" si="1448"/>
        <v>1.9884649037960682E-4</v>
      </c>
      <c r="BH1151" s="13">
        <f t="shared" si="1449"/>
        <v>4.4796392932696901E-5</v>
      </c>
      <c r="BI1151" s="13">
        <f t="shared" si="1450"/>
        <v>8.0734311818113186E-6</v>
      </c>
      <c r="BJ1151" s="14">
        <f t="shared" si="1451"/>
        <v>0.21988996680469622</v>
      </c>
      <c r="BK1151" s="14">
        <f t="shared" si="1452"/>
        <v>0.25654375043953659</v>
      </c>
      <c r="BL1151" s="14">
        <f t="shared" si="1453"/>
        <v>0.46934657464491758</v>
      </c>
      <c r="BM1151" s="14">
        <f t="shared" si="1454"/>
        <v>0.44083201870705269</v>
      </c>
      <c r="BN1151" s="14">
        <f t="shared" si="1455"/>
        <v>0.55803347316874385</v>
      </c>
    </row>
    <row r="1152" spans="1:66" x14ac:dyDescent="0.25">
      <c r="A1152" t="s">
        <v>69</v>
      </c>
      <c r="B1152" t="s">
        <v>74</v>
      </c>
      <c r="C1152" t="s">
        <v>261</v>
      </c>
      <c r="D1152" s="25" t="s">
        <v>535</v>
      </c>
      <c r="E1152" s="10">
        <f>VLOOKUP(A1152,home!$A$2:$E$405,3,FALSE)</f>
        <v>1.3526</v>
      </c>
      <c r="F1152" s="10">
        <f>VLOOKUP(B1152,home!$B$2:$E$405,3,FALSE)</f>
        <v>1.2452000000000001</v>
      </c>
      <c r="G1152" s="10">
        <f>VLOOKUP(C1152,away!$B$2:$E$405,4,FALSE)</f>
        <v>0.62260000000000004</v>
      </c>
      <c r="H1152" s="10">
        <f>VLOOKUP(A1152,away!$A$2:$E$405,3,FALSE)</f>
        <v>1.3421000000000001</v>
      </c>
      <c r="I1152" s="10">
        <f>VLOOKUP(C1152,away!$B$2:$E$405,3,FALSE)</f>
        <v>1.3726</v>
      </c>
      <c r="J1152" s="10">
        <f>VLOOKUP(B1152,home!$B$2:$E$405,4,FALSE)</f>
        <v>0.86270000000000002</v>
      </c>
      <c r="K1152" s="12">
        <f t="shared" si="1400"/>
        <v>1.0486187319520002</v>
      </c>
      <c r="L1152" s="12">
        <f t="shared" si="1401"/>
        <v>1.5892370050420002</v>
      </c>
      <c r="M1152" s="13">
        <f t="shared" si="1402"/>
        <v>7.1514451058779072E-2</v>
      </c>
      <c r="N1152" s="13">
        <f t="shared" si="1403"/>
        <v>7.4991392985500296E-2</v>
      </c>
      <c r="O1152" s="13">
        <f t="shared" si="1404"/>
        <v>0.11365341201787675</v>
      </c>
      <c r="P1152" s="13">
        <f t="shared" si="1405"/>
        <v>0.11917909679220415</v>
      </c>
      <c r="Q1152" s="13">
        <f t="shared" si="1406"/>
        <v>3.931868970988471E-2</v>
      </c>
      <c r="R1152" s="13">
        <f t="shared" si="1407"/>
        <v>9.0311104064047493E-2</v>
      </c>
      <c r="S1152" s="13">
        <f t="shared" si="1408"/>
        <v>4.9653101233103618E-2</v>
      </c>
      <c r="T1152" s="13">
        <f t="shared" si="1409"/>
        <v>6.2486716676712892E-2</v>
      </c>
      <c r="U1152" s="13">
        <f t="shared" si="1410"/>
        <v>9.4701915424826616E-2</v>
      </c>
      <c r="V1152" s="13">
        <f t="shared" si="1411"/>
        <v>9.1941196193097152E-3</v>
      </c>
      <c r="W1152" s="13">
        <f t="shared" si="1412"/>
        <v>1.3743438181864489E-2</v>
      </c>
      <c r="X1152" s="13">
        <f t="shared" si="1413"/>
        <v>2.1841580535126193E-2</v>
      </c>
      <c r="Y1152" s="13">
        <f t="shared" si="1414"/>
        <v>1.7355724017513802E-2</v>
      </c>
      <c r="Z1152" s="13">
        <f t="shared" si="1415"/>
        <v>4.7841916181594411E-2</v>
      </c>
      <c r="AA1152" s="13">
        <f t="shared" si="1416"/>
        <v>5.0167929480497413E-2</v>
      </c>
      <c r="AB1152" s="13">
        <f t="shared" si="1417"/>
        <v>2.630351529824828E-2</v>
      </c>
      <c r="AC1152" s="13">
        <f t="shared" si="1418"/>
        <v>9.5762714371550582E-4</v>
      </c>
      <c r="AD1152" s="13">
        <f t="shared" si="1419"/>
        <v>3.6029066797318601E-3</v>
      </c>
      <c r="AE1152" s="13">
        <f t="shared" si="1420"/>
        <v>5.7258726211428784E-3</v>
      </c>
      <c r="AF1152" s="13">
        <f t="shared" si="1421"/>
        <v>4.5498843278385485E-3</v>
      </c>
      <c r="AG1152" s="13">
        <f t="shared" si="1422"/>
        <v>2.4102815141538898E-3</v>
      </c>
      <c r="AH1152" s="13">
        <f t="shared" si="1423"/>
        <v>1.9008035896976867E-2</v>
      </c>
      <c r="AI1152" s="13">
        <f t="shared" si="1424"/>
        <v>1.9932182499185984E-2</v>
      </c>
      <c r="AJ1152" s="13">
        <f t="shared" si="1425"/>
        <v>1.0450629968666128E-2</v>
      </c>
      <c r="AK1152" s="13">
        <f t="shared" si="1426"/>
        <v>3.6529087819474151E-3</v>
      </c>
      <c r="AL1152" s="13">
        <f t="shared" si="1427"/>
        <v>6.3835566860693559E-5</v>
      </c>
      <c r="AM1152" s="13">
        <f t="shared" si="1428"/>
        <v>7.5561508676836317E-4</v>
      </c>
      <c r="AN1152" s="13">
        <f t="shared" si="1429"/>
        <v>1.2008514574603046E-3</v>
      </c>
      <c r="AO1152" s="13">
        <f t="shared" si="1430"/>
        <v>9.5421878687726794E-4</v>
      </c>
      <c r="AP1152" s="13">
        <f t="shared" si="1431"/>
        <v>5.0549326900388002E-4</v>
      </c>
      <c r="AQ1152" s="13">
        <f t="shared" si="1432"/>
        <v>2.0083715222515399E-4</v>
      </c>
      <c r="AR1152" s="13">
        <f t="shared" si="1433"/>
        <v>6.0416548081284657E-3</v>
      </c>
      <c r="AS1152" s="13">
        <f t="shared" si="1434"/>
        <v>6.3353924037913767E-3</v>
      </c>
      <c r="AT1152" s="13">
        <f t="shared" si="1435"/>
        <v>3.3217055744410237E-3</v>
      </c>
      <c r="AU1152" s="13">
        <f t="shared" si="1436"/>
        <v>1.1610675624627454E-3</v>
      </c>
      <c r="AV1152" s="13">
        <f t="shared" si="1437"/>
        <v>3.0437929876507092E-4</v>
      </c>
      <c r="AW1152" s="13">
        <f t="shared" si="1438"/>
        <v>2.9550613310552273E-6</v>
      </c>
      <c r="AX1152" s="13">
        <f t="shared" si="1439"/>
        <v>1.320586890218069E-4</v>
      </c>
      <c r="AY1152" s="13">
        <f t="shared" si="1440"/>
        <v>2.0987255543078925E-4</v>
      </c>
      <c r="AZ1152" s="13">
        <f t="shared" si="1441"/>
        <v>1.6676861571666941E-4</v>
      </c>
      <c r="BA1152" s="13">
        <f t="shared" si="1442"/>
        <v>8.8344951792186644E-5</v>
      </c>
      <c r="BB1152" s="13">
        <f t="shared" si="1443"/>
        <v>3.5100266649198625E-5</v>
      </c>
      <c r="BC1152" s="13">
        <f t="shared" si="1444"/>
        <v>1.1156528529149599E-5</v>
      </c>
      <c r="BD1152" s="13">
        <f t="shared" si="1445"/>
        <v>1.6002702321279494E-3</v>
      </c>
      <c r="BE1152" s="13">
        <f t="shared" si="1446"/>
        <v>1.6780733415945434E-3</v>
      </c>
      <c r="BF1152" s="13">
        <f t="shared" si="1447"/>
        <v>8.7982956979266275E-4</v>
      </c>
      <c r="BG1152" s="13">
        <f t="shared" si="1448"/>
        <v>3.0753525593661858E-4</v>
      </c>
      <c r="BH1152" s="13">
        <f t="shared" si="1449"/>
        <v>8.0621807527697691E-5</v>
      </c>
      <c r="BI1152" s="13">
        <f t="shared" si="1450"/>
        <v>1.6908307515474522E-5</v>
      </c>
      <c r="BJ1152" s="14">
        <f t="shared" si="1451"/>
        <v>0.25028680460894437</v>
      </c>
      <c r="BK1152" s="14">
        <f t="shared" si="1452"/>
        <v>0.25077210396940358</v>
      </c>
      <c r="BL1152" s="14">
        <f t="shared" si="1453"/>
        <v>0.44990907159435661</v>
      </c>
      <c r="BM1152" s="14">
        <f t="shared" si="1454"/>
        <v>0.48963483223190668</v>
      </c>
      <c r="BN1152" s="14">
        <f t="shared" si="1455"/>
        <v>0.50896814662829248</v>
      </c>
    </row>
    <row r="1153" spans="1:66" x14ac:dyDescent="0.25">
      <c r="A1153" t="s">
        <v>69</v>
      </c>
      <c r="B1153" t="s">
        <v>259</v>
      </c>
      <c r="C1153" t="s">
        <v>77</v>
      </c>
      <c r="D1153" s="25" t="s">
        <v>535</v>
      </c>
      <c r="E1153" s="10">
        <f>VLOOKUP(A1153,home!$A$2:$E$405,3,FALSE)</f>
        <v>1.3526</v>
      </c>
      <c r="F1153" s="10">
        <f>VLOOKUP(B1153,home!$B$2:$E$405,3,FALSE)</f>
        <v>1.3619000000000001</v>
      </c>
      <c r="G1153" s="10">
        <f>VLOOKUP(C1153,away!$B$2:$E$405,4,FALSE)</f>
        <v>0.70040000000000002</v>
      </c>
      <c r="H1153" s="10">
        <f>VLOOKUP(A1153,away!$A$2:$E$405,3,FALSE)</f>
        <v>1.3421000000000001</v>
      </c>
      <c r="I1153" s="10">
        <f>VLOOKUP(C1153,away!$B$2:$E$405,3,FALSE)</f>
        <v>1.0588</v>
      </c>
      <c r="J1153" s="10">
        <f>VLOOKUP(B1153,home!$B$2:$E$405,4,FALSE)</f>
        <v>0.7843</v>
      </c>
      <c r="K1153" s="12">
        <f t="shared" si="1400"/>
        <v>1.2902110003760001</v>
      </c>
      <c r="L1153" s="12">
        <f t="shared" si="1401"/>
        <v>1.1145024409640001</v>
      </c>
      <c r="M1153" s="13">
        <f t="shared" si="1402"/>
        <v>9.0291365675719132E-2</v>
      </c>
      <c r="N1153" s="13">
        <f t="shared" si="1403"/>
        <v>0.11649491323378482</v>
      </c>
      <c r="O1153" s="13">
        <f t="shared" si="1404"/>
        <v>0.10062994744356209</v>
      </c>
      <c r="P1153" s="13">
        <f t="shared" si="1405"/>
        <v>0.12983386515894255</v>
      </c>
      <c r="Q1153" s="13">
        <f t="shared" si="1406"/>
        <v>7.5151509271038433E-2</v>
      </c>
      <c r="R1153" s="13">
        <f t="shared" si="1407"/>
        <v>5.6076161029964509E-2</v>
      </c>
      <c r="S1153" s="13">
        <f t="shared" si="1408"/>
        <v>4.6673434430739742E-2</v>
      </c>
      <c r="T1153" s="13">
        <f t="shared" si="1409"/>
        <v>8.3756540524701009E-2</v>
      </c>
      <c r="U1153" s="13">
        <f t="shared" si="1410"/>
        <v>7.2350079819716182E-2</v>
      </c>
      <c r="V1153" s="13">
        <f t="shared" si="1411"/>
        <v>7.4570836400768429E-3</v>
      </c>
      <c r="W1153" s="13">
        <f t="shared" si="1412"/>
        <v>3.2320434652117577E-2</v>
      </c>
      <c r="X1153" s="13">
        <f t="shared" si="1413"/>
        <v>3.6021203312802487E-2</v>
      </c>
      <c r="Y1153" s="13">
        <f t="shared" si="1414"/>
        <v>2.0072859509289456E-2</v>
      </c>
      <c r="Z1153" s="13">
        <f t="shared" si="1415"/>
        <v>2.0832339449261918E-2</v>
      </c>
      <c r="AA1153" s="13">
        <f t="shared" si="1416"/>
        <v>2.687811352100463E-2</v>
      </c>
      <c r="AB1153" s="13">
        <f t="shared" si="1417"/>
        <v>1.7339218867077542E-2</v>
      </c>
      <c r="AC1153" s="13">
        <f t="shared" si="1418"/>
        <v>6.701789704357733E-4</v>
      </c>
      <c r="AD1153" s="13">
        <f t="shared" si="1419"/>
        <v>1.0425045081273945E-2</v>
      </c>
      <c r="AE1153" s="13">
        <f t="shared" si="1420"/>
        <v>1.1618738190239553E-2</v>
      </c>
      <c r="AF1153" s="13">
        <f t="shared" si="1421"/>
        <v>6.4745560369718173E-3</v>
      </c>
      <c r="AG1153" s="13">
        <f t="shared" si="1422"/>
        <v>2.4053028357877634E-3</v>
      </c>
      <c r="AH1153" s="13">
        <f t="shared" si="1423"/>
        <v>5.8044232917982596E-3</v>
      </c>
      <c r="AI1153" s="13">
        <f t="shared" si="1424"/>
        <v>7.4889307819167878E-3</v>
      </c>
      <c r="AJ1153" s="13">
        <f t="shared" si="1425"/>
        <v>4.8311504379417404E-3</v>
      </c>
      <c r="AK1153" s="13">
        <f t="shared" si="1426"/>
        <v>2.0777344798345878E-3</v>
      </c>
      <c r="AL1153" s="13">
        <f t="shared" si="1427"/>
        <v>3.8547174662268381E-5</v>
      </c>
      <c r="AM1153" s="13">
        <f t="shared" si="1428"/>
        <v>2.6901015686550717E-3</v>
      </c>
      <c r="AN1153" s="13">
        <f t="shared" si="1429"/>
        <v>2.9981247647071626E-3</v>
      </c>
      <c r="AO1153" s="13">
        <f t="shared" si="1430"/>
        <v>1.670708684290376E-3</v>
      </c>
      <c r="AP1153" s="13">
        <f t="shared" si="1431"/>
        <v>6.2066963559379213E-4</v>
      </c>
      <c r="AQ1153" s="13">
        <f t="shared" si="1432"/>
        <v>1.7293445597537941E-4</v>
      </c>
      <c r="AR1153" s="13">
        <f t="shared" si="1433"/>
        <v>1.2938087854194925E-3</v>
      </c>
      <c r="AS1153" s="13">
        <f t="shared" si="1434"/>
        <v>1.6692863273313409E-3</v>
      </c>
      <c r="AT1153" s="13">
        <f t="shared" si="1435"/>
        <v>1.0768657911500745E-3</v>
      </c>
      <c r="AU1153" s="13">
        <f t="shared" si="1436"/>
        <v>4.6312802989014341E-4</v>
      </c>
      <c r="AV1153" s="13">
        <f t="shared" si="1437"/>
        <v>1.493832196866821E-4</v>
      </c>
      <c r="AW1153" s="13">
        <f t="shared" si="1438"/>
        <v>1.5396847749212759E-6</v>
      </c>
      <c r="AX1153" s="13">
        <f t="shared" si="1439"/>
        <v>5.7846643933458415E-4</v>
      </c>
      <c r="AY1153" s="13">
        <f t="shared" si="1440"/>
        <v>6.4470225865414772E-4</v>
      </c>
      <c r="AZ1153" s="13">
        <f t="shared" si="1441"/>
        <v>3.5926112048252596E-4</v>
      </c>
      <c r="BA1153" s="13">
        <f t="shared" si="1442"/>
        <v>1.3346579857374558E-4</v>
      </c>
      <c r="BB1153" s="13">
        <f t="shared" si="1443"/>
        <v>3.7186989573912247E-5</v>
      </c>
      <c r="BC1153" s="13">
        <f t="shared" si="1444"/>
        <v>8.2889981304456109E-6</v>
      </c>
      <c r="BD1153" s="13">
        <f t="shared" si="1445"/>
        <v>2.4032550824844845E-4</v>
      </c>
      <c r="BE1153" s="13">
        <f t="shared" si="1446"/>
        <v>3.1007061441310136E-4</v>
      </c>
      <c r="BF1153" s="13">
        <f t="shared" si="1447"/>
        <v>2.0002825880456428E-4</v>
      </c>
      <c r="BG1153" s="13">
        <f t="shared" si="1448"/>
        <v>8.6026219965235431E-5</v>
      </c>
      <c r="BH1153" s="13">
        <f t="shared" si="1449"/>
        <v>2.7747993829978078E-5</v>
      </c>
      <c r="BI1153" s="13">
        <f t="shared" si="1450"/>
        <v>7.1601533755606194E-6</v>
      </c>
      <c r="BJ1153" s="14">
        <f t="shared" si="1451"/>
        <v>0.40465501336197807</v>
      </c>
      <c r="BK1153" s="14">
        <f t="shared" si="1452"/>
        <v>0.27560917730923046</v>
      </c>
      <c r="BL1153" s="14">
        <f t="shared" si="1453"/>
        <v>0.29899959057493092</v>
      </c>
      <c r="BM1153" s="14">
        <f t="shared" si="1454"/>
        <v>0.43097519630851061</v>
      </c>
      <c r="BN1153" s="14">
        <f t="shared" si="1455"/>
        <v>0.56847776181301146</v>
      </c>
    </row>
    <row r="1154" spans="1:66" x14ac:dyDescent="0.25">
      <c r="A1154" t="s">
        <v>21</v>
      </c>
      <c r="B1154" t="s">
        <v>268</v>
      </c>
      <c r="C1154" t="s">
        <v>23</v>
      </c>
      <c r="D1154" s="25" t="s">
        <v>535</v>
      </c>
      <c r="E1154" s="10">
        <f>VLOOKUP(A1154,home!$A$2:$E$405,3,FALSE)</f>
        <v>1.3974</v>
      </c>
      <c r="F1154" s="10">
        <f>VLOOKUP(B1154,home!$B$2:$E$405,3,FALSE)</f>
        <v>0.94159999999999999</v>
      </c>
      <c r="G1154" s="10">
        <f>VLOOKUP(C1154,away!$B$2:$E$405,4,FALSE)</f>
        <v>0.79090000000000005</v>
      </c>
      <c r="H1154" s="10">
        <f>VLOOKUP(A1154,away!$A$2:$E$405,3,FALSE)</f>
        <v>1.3632</v>
      </c>
      <c r="I1154" s="10">
        <f>VLOOKUP(C1154,away!$B$2:$E$405,3,FALSE)</f>
        <v>1.2741</v>
      </c>
      <c r="J1154" s="10">
        <f>VLOOKUP(B1154,home!$B$2:$E$405,4,FALSE)</f>
        <v>1.1583000000000001</v>
      </c>
      <c r="K1154" s="12">
        <f t="shared" si="1400"/>
        <v>1.040659766256</v>
      </c>
      <c r="L1154" s="12">
        <f t="shared" si="1401"/>
        <v>2.0117969688960002</v>
      </c>
      <c r="M1154" s="13">
        <f t="shared" si="1402"/>
        <v>4.7242718858383874E-2</v>
      </c>
      <c r="N1154" s="13">
        <f t="shared" si="1403"/>
        <v>4.9163596764463677E-2</v>
      </c>
      <c r="O1154" s="13">
        <f t="shared" si="1404"/>
        <v>9.5042758601702582E-2</v>
      </c>
      <c r="P1154" s="13">
        <f t="shared" si="1405"/>
        <v>9.8907174950773238E-2</v>
      </c>
      <c r="Q1154" s="13">
        <f t="shared" si="1406"/>
        <v>2.5581288558605506E-2</v>
      </c>
      <c r="R1154" s="13">
        <f t="shared" si="1407"/>
        <v>9.5603366835209772E-2</v>
      </c>
      <c r="S1154" s="13">
        <f t="shared" si="1408"/>
        <v>5.1767920502562299E-2</v>
      </c>
      <c r="T1154" s="13">
        <f t="shared" si="1409"/>
        <v>5.146435878265649E-2</v>
      </c>
      <c r="U1154" s="13">
        <f t="shared" si="1410"/>
        <v>9.9490577384016024E-2</v>
      </c>
      <c r="V1154" s="13">
        <f t="shared" si="1411"/>
        <v>1.2042346639073666E-2</v>
      </c>
      <c r="W1154" s="13">
        <f t="shared" si="1412"/>
        <v>8.8738059239752316E-3</v>
      </c>
      <c r="X1154" s="13">
        <f t="shared" si="1413"/>
        <v>1.7852295860424739E-2</v>
      </c>
      <c r="Y1154" s="13">
        <f t="shared" si="1414"/>
        <v>1.7957597349918558E-2</v>
      </c>
      <c r="Z1154" s="13">
        <f t="shared" si="1415"/>
        <v>6.4111521205109143E-2</v>
      </c>
      <c r="AA1154" s="13">
        <f t="shared" si="1416"/>
        <v>6.6718280671625455E-2</v>
      </c>
      <c r="AB1154" s="13">
        <f t="shared" si="1417"/>
        <v>3.4715515184367975E-2</v>
      </c>
      <c r="AC1154" s="13">
        <f t="shared" si="1418"/>
        <v>1.5757381701229903E-3</v>
      </c>
      <c r="AD1154" s="13">
        <f t="shared" si="1419"/>
        <v>2.3086531996612926E-3</v>
      </c>
      <c r="AE1154" s="13">
        <f t="shared" si="1420"/>
        <v>4.6445415093106408E-3</v>
      </c>
      <c r="AF1154" s="13">
        <f t="shared" si="1421"/>
        <v>4.6719372651714015E-3</v>
      </c>
      <c r="AG1154" s="13">
        <f t="shared" si="1422"/>
        <v>3.1329964096480311E-3</v>
      </c>
      <c r="AH1154" s="13">
        <f t="shared" si="1423"/>
        <v>3.224484100793755E-2</v>
      </c>
      <c r="AI1154" s="13">
        <f t="shared" si="1424"/>
        <v>3.3555908706282174E-2</v>
      </c>
      <c r="AJ1154" s="13">
        <f t="shared" si="1425"/>
        <v>1.7460142055393642E-2</v>
      </c>
      <c r="AK1154" s="13">
        <f t="shared" si="1426"/>
        <v>6.056689116720834E-3</v>
      </c>
      <c r="AL1154" s="13">
        <f t="shared" si="1427"/>
        <v>1.3195837550006534E-4</v>
      </c>
      <c r="AM1154" s="13">
        <f t="shared" si="1428"/>
        <v>4.8050449982513758E-4</v>
      </c>
      <c r="AN1154" s="13">
        <f t="shared" si="1429"/>
        <v>9.6667749628910052E-4</v>
      </c>
      <c r="AO1154" s="13">
        <f t="shared" si="1430"/>
        <v>9.7237942846719369E-4</v>
      </c>
      <c r="AP1154" s="13">
        <f t="shared" si="1431"/>
        <v>6.5207666226904171E-4</v>
      </c>
      <c r="AQ1154" s="13">
        <f t="shared" si="1432"/>
        <v>3.2796146316016976E-4</v>
      </c>
      <c r="AR1154" s="13">
        <f t="shared" si="1433"/>
        <v>1.297401468046044E-2</v>
      </c>
      <c r="AS1154" s="13">
        <f t="shared" si="1434"/>
        <v>1.3501535084769874E-2</v>
      </c>
      <c r="AT1154" s="13">
        <f t="shared" si="1435"/>
        <v>7.0252521727069001E-3</v>
      </c>
      <c r="AU1154" s="13">
        <f t="shared" si="1436"/>
        <v>2.4369657613128731E-3</v>
      </c>
      <c r="AV1154" s="13">
        <f t="shared" si="1437"/>
        <v>6.3401305488543225E-4</v>
      </c>
      <c r="AW1154" s="13">
        <f t="shared" si="1438"/>
        <v>7.6740985743390021E-6</v>
      </c>
      <c r="AX1154" s="13">
        <f t="shared" si="1439"/>
        <v>8.3340283412163948E-5</v>
      </c>
      <c r="AY1154" s="13">
        <f t="shared" si="1440"/>
        <v>1.6766372955552501E-4</v>
      </c>
      <c r="AZ1154" s="13">
        <f t="shared" si="1441"/>
        <v>1.6865269145680204E-4</v>
      </c>
      <c r="BA1154" s="13">
        <f t="shared" si="1442"/>
        <v>1.1309832448964889E-4</v>
      </c>
      <c r="BB1154" s="13">
        <f t="shared" si="1443"/>
        <v>5.6882716598872975E-5</v>
      </c>
      <c r="BC1154" s="13">
        <f t="shared" si="1444"/>
        <v>2.2887295367236565E-5</v>
      </c>
      <c r="BD1154" s="13">
        <f t="shared" si="1445"/>
        <v>4.3501805680937564E-3</v>
      </c>
      <c r="BE1154" s="13">
        <f t="shared" si="1446"/>
        <v>4.5270578931638416E-3</v>
      </c>
      <c r="BF1154" s="13">
        <f t="shared" si="1447"/>
        <v>2.3555635044636316E-3</v>
      </c>
      <c r="BG1154" s="13">
        <f t="shared" si="1448"/>
        <v>8.1711338865209559E-4</v>
      </c>
      <c r="BH1154" s="13">
        <f t="shared" si="1449"/>
        <v>2.1258425700983443E-4</v>
      </c>
      <c r="BI1154" s="13">
        <f t="shared" si="1450"/>
        <v>4.4245576641911962E-5</v>
      </c>
      <c r="BJ1154" s="14">
        <f t="shared" si="1451"/>
        <v>0.18966319621472646</v>
      </c>
      <c r="BK1154" s="14">
        <f t="shared" si="1452"/>
        <v>0.21183552122597163</v>
      </c>
      <c r="BL1154" s="14">
        <f t="shared" si="1453"/>
        <v>0.52976660550541677</v>
      </c>
      <c r="BM1154" s="14">
        <f t="shared" si="1454"/>
        <v>0.5836759499511045</v>
      </c>
      <c r="BN1154" s="14">
        <f t="shared" si="1455"/>
        <v>0.41154090456913867</v>
      </c>
    </row>
    <row r="1155" spans="1:66" x14ac:dyDescent="0.25">
      <c r="A1155" t="s">
        <v>21</v>
      </c>
      <c r="B1155" t="s">
        <v>152</v>
      </c>
      <c r="C1155" t="s">
        <v>266</v>
      </c>
      <c r="D1155" s="25" t="s">
        <v>535</v>
      </c>
      <c r="E1155" s="10">
        <f>VLOOKUP(A1155,home!$A$2:$E$405,3,FALSE)</f>
        <v>1.3974</v>
      </c>
      <c r="F1155" s="10">
        <f>VLOOKUP(B1155,home!$B$2:$E$405,3,FALSE)</f>
        <v>0.75329999999999997</v>
      </c>
      <c r="G1155" s="10">
        <f>VLOOKUP(C1155,away!$B$2:$E$405,4,FALSE)</f>
        <v>0.97929999999999995</v>
      </c>
      <c r="H1155" s="10">
        <f>VLOOKUP(A1155,away!$A$2:$E$405,3,FALSE)</f>
        <v>1.3632</v>
      </c>
      <c r="I1155" s="10">
        <f>VLOOKUP(C1155,away!$B$2:$E$405,3,FALSE)</f>
        <v>1.0038</v>
      </c>
      <c r="J1155" s="10">
        <f>VLOOKUP(B1155,home!$B$2:$E$405,4,FALSE)</f>
        <v>1.0424</v>
      </c>
      <c r="K1155" s="12">
        <f t="shared" si="1400"/>
        <v>1.0308713286059998</v>
      </c>
      <c r="L1155" s="12">
        <f t="shared" si="1401"/>
        <v>1.426399478784</v>
      </c>
      <c r="M1155" s="13">
        <f t="shared" si="1402"/>
        <v>8.5668437874580769E-2</v>
      </c>
      <c r="N1155" s="13">
        <f t="shared" si="1403"/>
        <v>8.831313637136963E-2</v>
      </c>
      <c r="O1155" s="13">
        <f t="shared" si="1404"/>
        <v>0.1221974151325415</v>
      </c>
      <c r="P1155" s="13">
        <f t="shared" si="1405"/>
        <v>0.12596981168990196</v>
      </c>
      <c r="Q1155" s="13">
        <f t="shared" si="1406"/>
        <v>4.5519740112258331E-2</v>
      </c>
      <c r="R1155" s="13">
        <f t="shared" si="1407"/>
        <v>8.7151164626904642E-2</v>
      </c>
      <c r="S1155" s="13">
        <f t="shared" si="1408"/>
        <v>4.6307583781382847E-2</v>
      </c>
      <c r="T1155" s="13">
        <f t="shared" si="1409"/>
        <v>6.4929333570508424E-2</v>
      </c>
      <c r="U1155" s="13">
        <f t="shared" si="1410"/>
        <v>8.9841636868497401E-2</v>
      </c>
      <c r="V1155" s="13">
        <f t="shared" si="1411"/>
        <v>7.5658067486433856E-3</v>
      </c>
      <c r="W1155" s="13">
        <f t="shared" si="1412"/>
        <v>1.5641664989107861E-2</v>
      </c>
      <c r="X1155" s="13">
        <f t="shared" si="1413"/>
        <v>2.2311262787777394E-2</v>
      </c>
      <c r="Y1155" s="13">
        <f t="shared" si="1414"/>
        <v>1.5912386805749267E-2</v>
      </c>
      <c r="Z1155" s="13">
        <f t="shared" si="1415"/>
        <v>4.1437458599745132E-2</v>
      </c>
      <c r="AA1155" s="13">
        <f t="shared" si="1416"/>
        <v>4.2716688000775375E-2</v>
      </c>
      <c r="AB1155" s="13">
        <f t="shared" si="1417"/>
        <v>2.2017704456503639E-2</v>
      </c>
      <c r="AC1155" s="13">
        <f t="shared" si="1418"/>
        <v>6.9531387160643105E-4</v>
      </c>
      <c r="AD1155" s="13">
        <f t="shared" si="1419"/>
        <v>4.0311359922328913E-3</v>
      </c>
      <c r="AE1155" s="13">
        <f t="shared" si="1420"/>
        <v>5.7500102782284193E-3</v>
      </c>
      <c r="AF1155" s="13">
        <f t="shared" si="1421"/>
        <v>4.100905831933831E-3</v>
      </c>
      <c r="AG1155" s="13">
        <f t="shared" si="1422"/>
        <v>1.949843313737561E-3</v>
      </c>
      <c r="AH1155" s="13">
        <f t="shared" si="1423"/>
        <v>1.4776592337202507E-2</v>
      </c>
      <c r="AI1155" s="13">
        <f t="shared" si="1424"/>
        <v>1.5232765374921183E-2</v>
      </c>
      <c r="AJ1155" s="13">
        <f t="shared" si="1425"/>
        <v>7.8515105401942356E-3</v>
      </c>
      <c r="AK1155" s="13">
        <f t="shared" si="1426"/>
        <v>2.6979657007113484E-3</v>
      </c>
      <c r="AL1155" s="13">
        <f t="shared" si="1427"/>
        <v>4.0896535361071544E-5</v>
      </c>
      <c r="AM1155" s="13">
        <f t="shared" si="1428"/>
        <v>8.3111650322091764E-4</v>
      </c>
      <c r="AN1155" s="13">
        <f t="shared" si="1429"/>
        <v>1.1855041470030976E-3</v>
      </c>
      <c r="AO1155" s="13">
        <f t="shared" si="1430"/>
        <v>8.4550124869074456E-4</v>
      </c>
      <c r="AP1155" s="13">
        <f t="shared" si="1431"/>
        <v>4.0200751348123313E-4</v>
      </c>
      <c r="AQ1155" s="13">
        <f t="shared" si="1432"/>
        <v>1.4335582692422068E-4</v>
      </c>
      <c r="AR1155" s="13">
        <f t="shared" si="1433"/>
        <v>4.2154647215978608E-3</v>
      </c>
      <c r="AS1155" s="13">
        <f t="shared" si="1434"/>
        <v>4.345601718245308E-3</v>
      </c>
      <c r="AT1155" s="13">
        <f t="shared" si="1435"/>
        <v>2.2398781084400281E-3</v>
      </c>
      <c r="AU1155" s="13">
        <f t="shared" si="1436"/>
        <v>7.696753738543554E-4</v>
      </c>
      <c r="AV1155" s="13">
        <f t="shared" si="1437"/>
        <v>1.9835906881013966E-4</v>
      </c>
      <c r="AW1155" s="13">
        <f t="shared" si="1438"/>
        <v>1.6704352611640815E-6</v>
      </c>
      <c r="AX1155" s="13">
        <f t="shared" si="1439"/>
        <v>1.4279569565028662E-4</v>
      </c>
      <c r="AY1155" s="13">
        <f t="shared" si="1440"/>
        <v>2.0368370584816753E-4</v>
      </c>
      <c r="AZ1155" s="13">
        <f t="shared" si="1441"/>
        <v>1.4526716592930987E-4</v>
      </c>
      <c r="BA1155" s="13">
        <f t="shared" si="1442"/>
        <v>6.9069669921998828E-5</v>
      </c>
      <c r="BB1155" s="13">
        <f t="shared" si="1443"/>
        <v>2.4630235294130513E-5</v>
      </c>
      <c r="BC1155" s="13">
        <f t="shared" si="1444"/>
        <v>7.0265109571750091E-6</v>
      </c>
      <c r="BD1155" s="13">
        <f t="shared" si="1445"/>
        <v>1.0021561136199207E-3</v>
      </c>
      <c r="BE1155" s="13">
        <f t="shared" si="1446"/>
        <v>1.0330940043179928E-3</v>
      </c>
      <c r="BF1155" s="13">
        <f t="shared" si="1447"/>
        <v>5.3249349440309083E-4</v>
      </c>
      <c r="BG1155" s="13">
        <f t="shared" si="1448"/>
        <v>1.8297742534978864E-4</v>
      </c>
      <c r="BH1155" s="13">
        <f t="shared" si="1449"/>
        <v>4.715654539381043E-5</v>
      </c>
      <c r="BI1155" s="13">
        <f t="shared" si="1450"/>
        <v>9.7224661205173038E-6</v>
      </c>
      <c r="BJ1155" s="14">
        <f t="shared" si="1451"/>
        <v>0.27245937827582489</v>
      </c>
      <c r="BK1155" s="14">
        <f t="shared" si="1452"/>
        <v>0.26645153420732459</v>
      </c>
      <c r="BL1155" s="14">
        <f t="shared" si="1453"/>
        <v>0.4190600220784047</v>
      </c>
      <c r="BM1155" s="14">
        <f t="shared" si="1454"/>
        <v>0.44438667408315546</v>
      </c>
      <c r="BN1155" s="14">
        <f t="shared" si="1455"/>
        <v>0.5548197058075568</v>
      </c>
    </row>
    <row r="1156" spans="1:66" x14ac:dyDescent="0.25">
      <c r="A1156" t="s">
        <v>21</v>
      </c>
      <c r="B1156" t="s">
        <v>167</v>
      </c>
      <c r="C1156" t="s">
        <v>264</v>
      </c>
      <c r="D1156" s="25" t="s">
        <v>535</v>
      </c>
      <c r="E1156" s="10">
        <f>VLOOKUP(A1156,home!$A$2:$E$405,3,FALSE)</f>
        <v>1.3974</v>
      </c>
      <c r="F1156" s="10">
        <f>VLOOKUP(B1156,home!$B$2:$E$405,3,FALSE)</f>
        <v>1.4481999999999999</v>
      </c>
      <c r="G1156" s="10">
        <f>VLOOKUP(C1156,away!$B$2:$E$405,4,FALSE)</f>
        <v>1.2428999999999999</v>
      </c>
      <c r="H1156" s="10">
        <f>VLOOKUP(A1156,away!$A$2:$E$405,3,FALSE)</f>
        <v>1.3632</v>
      </c>
      <c r="I1156" s="10">
        <f>VLOOKUP(C1156,away!$B$2:$E$405,3,FALSE)</f>
        <v>0.69499999999999995</v>
      </c>
      <c r="J1156" s="10">
        <f>VLOOKUP(B1156,home!$B$2:$E$405,4,FALSE)</f>
        <v>0.4511</v>
      </c>
      <c r="K1156" s="12">
        <f t="shared" si="1400"/>
        <v>2.5152749757719994</v>
      </c>
      <c r="L1156" s="12">
        <f t="shared" si="1401"/>
        <v>0.42738296639999995</v>
      </c>
      <c r="M1156" s="13">
        <f t="shared" si="1402"/>
        <v>5.2725401262255299E-2</v>
      </c>
      <c r="N1156" s="13">
        <f t="shared" si="1403"/>
        <v>0.13261888238248815</v>
      </c>
      <c r="O1156" s="13">
        <f t="shared" si="1404"/>
        <v>2.2533938396092971E-2</v>
      </c>
      <c r="P1156" s="13">
        <f t="shared" si="1405"/>
        <v>5.6679051353280475E-2</v>
      </c>
      <c r="Q1156" s="13">
        <f t="shared" si="1406"/>
        <v>0.1667864780857613</v>
      </c>
      <c r="R1156" s="13">
        <f t="shared" si="1407"/>
        <v>4.8153107181985351E-3</v>
      </c>
      <c r="S1156" s="13">
        <f t="shared" si="1408"/>
        <v>1.5232292146667641E-2</v>
      </c>
      <c r="T1156" s="13">
        <f t="shared" si="1409"/>
        <v>7.128169975970125E-2</v>
      </c>
      <c r="U1156" s="13">
        <f t="shared" si="1410"/>
        <v>1.211183055005147E-2</v>
      </c>
      <c r="V1156" s="13">
        <f t="shared" si="1411"/>
        <v>1.819388437578582E-3</v>
      </c>
      <c r="W1156" s="13">
        <f t="shared" si="1412"/>
        <v>0.13983795154208678</v>
      </c>
      <c r="X1156" s="13">
        <f t="shared" si="1413"/>
        <v>5.9764358545356493E-2</v>
      </c>
      <c r="Y1156" s="13">
        <f t="shared" si="1414"/>
        <v>1.2771134420053822E-2</v>
      </c>
      <c r="Z1156" s="13">
        <f t="shared" si="1415"/>
        <v>6.8599392629380151E-4</v>
      </c>
      <c r="AA1156" s="13">
        <f t="shared" si="1416"/>
        <v>1.7254633563383805E-3</v>
      </c>
      <c r="AB1156" s="13">
        <f t="shared" si="1417"/>
        <v>2.1700074009047467E-3</v>
      </c>
      <c r="AC1156" s="13">
        <f t="shared" si="1418"/>
        <v>1.2223853234913983E-4</v>
      </c>
      <c r="AD1156" s="13">
        <f t="shared" si="1419"/>
        <v>8.7932725044257087E-2</v>
      </c>
      <c r="AE1156" s="13">
        <f t="shared" si="1420"/>
        <v>3.7580948873050163E-2</v>
      </c>
      <c r="AF1156" s="13">
        <f t="shared" si="1421"/>
        <v>8.0307287047454556E-3</v>
      </c>
      <c r="AG1156" s="13">
        <f t="shared" si="1422"/>
        <v>1.1440655520625811E-3</v>
      </c>
      <c r="AH1156" s="13">
        <f t="shared" si="1423"/>
        <v>7.3295529787956949E-5</v>
      </c>
      <c r="AI1156" s="13">
        <f t="shared" si="1424"/>
        <v>1.8435841191159926E-4</v>
      </c>
      <c r="AJ1156" s="13">
        <f t="shared" si="1425"/>
        <v>2.3185605002715612E-4</v>
      </c>
      <c r="AK1156" s="13">
        <f t="shared" si="1426"/>
        <v>1.9439390687154884E-4</v>
      </c>
      <c r="AL1156" s="13">
        <f t="shared" si="1427"/>
        <v>5.2561868750168167E-6</v>
      </c>
      <c r="AM1156" s="13">
        <f t="shared" si="1428"/>
        <v>4.4234996571051899E-2</v>
      </c>
      <c r="AN1156" s="13">
        <f t="shared" si="1429"/>
        <v>1.8905284053229988E-2</v>
      </c>
      <c r="AO1156" s="13">
        <f t="shared" si="1430"/>
        <v>4.0398981896520234E-3</v>
      </c>
      <c r="AP1156" s="13">
        <f t="shared" si="1431"/>
        <v>5.7552789074915721E-4</v>
      </c>
      <c r="AQ1156" s="13">
        <f t="shared" si="1432"/>
        <v>6.1492704298577466E-5</v>
      </c>
      <c r="AR1156" s="13">
        <f t="shared" si="1433"/>
        <v>6.2650521889273242E-6</v>
      </c>
      <c r="AS1156" s="13">
        <f t="shared" si="1434"/>
        <v>1.5758328992714487E-5</v>
      </c>
      <c r="AT1156" s="13">
        <f t="shared" si="1435"/>
        <v>1.981826528767857E-5</v>
      </c>
      <c r="AU1156" s="13">
        <f t="shared" si="1436"/>
        <v>1.6616128913769587E-5</v>
      </c>
      <c r="AV1156" s="13">
        <f t="shared" si="1437"/>
        <v>1.0448533312751556E-5</v>
      </c>
      <c r="AW1156" s="13">
        <f t="shared" si="1438"/>
        <v>1.56953489568049E-7</v>
      </c>
      <c r="AX1156" s="13">
        <f t="shared" si="1439"/>
        <v>1.8543863321421189E-2</v>
      </c>
      <c r="AY1156" s="13">
        <f t="shared" si="1440"/>
        <v>7.9253313148251424E-3</v>
      </c>
      <c r="AZ1156" s="13">
        <f t="shared" si="1441"/>
        <v>1.6935758035163905E-3</v>
      </c>
      <c r="BA1156" s="13">
        <f t="shared" si="1442"/>
        <v>2.4126848357669954E-4</v>
      </c>
      <c r="BB1156" s="13">
        <f t="shared" si="1443"/>
        <v>2.5778510052459876E-5</v>
      </c>
      <c r="BC1156" s="13">
        <f t="shared" si="1444"/>
        <v>2.2034592191185056E-6</v>
      </c>
      <c r="BD1156" s="13">
        <f t="shared" si="1445"/>
        <v>4.4626276485909527E-7</v>
      </c>
      <c r="BE1156" s="13">
        <f t="shared" si="1446"/>
        <v>1.1224735650689063E-6</v>
      </c>
      <c r="BF1156" s="13">
        <f t="shared" si="1447"/>
        <v>1.4116648345917019E-6</v>
      </c>
      <c r="BG1156" s="13">
        <f t="shared" si="1448"/>
        <v>1.1835750775419422E-6</v>
      </c>
      <c r="BH1156" s="13">
        <f t="shared" si="1449"/>
        <v>7.4425419362216272E-7</v>
      </c>
      <c r="BI1156" s="13">
        <f t="shared" si="1450"/>
        <v>3.7440078976623862E-7</v>
      </c>
      <c r="BJ1156" s="14">
        <f t="shared" si="1451"/>
        <v>0.81399819321115563</v>
      </c>
      <c r="BK1156" s="14">
        <f t="shared" si="1452"/>
        <v>0.1345089592338313</v>
      </c>
      <c r="BL1156" s="14">
        <f t="shared" si="1453"/>
        <v>4.4114643260105661E-2</v>
      </c>
      <c r="BM1156" s="14">
        <f t="shared" si="1454"/>
        <v>0.54922355307197412</v>
      </c>
      <c r="BN1156" s="14">
        <f t="shared" si="1455"/>
        <v>0.43615906219807671</v>
      </c>
    </row>
    <row r="1157" spans="1:66" x14ac:dyDescent="0.25">
      <c r="A1157" t="s">
        <v>21</v>
      </c>
      <c r="B1157" t="s">
        <v>273</v>
      </c>
      <c r="C1157" t="s">
        <v>397</v>
      </c>
      <c r="D1157" s="25" t="s">
        <v>535</v>
      </c>
      <c r="E1157" s="10">
        <f>VLOOKUP(A1157,home!$A$2:$E$405,3,FALSE)</f>
        <v>1.3974</v>
      </c>
      <c r="F1157" s="10">
        <f>VLOOKUP(B1157,home!$B$2:$E$405,3,FALSE)</f>
        <v>0.60260000000000002</v>
      </c>
      <c r="G1157" s="10">
        <f>VLOOKUP(C1157,away!$B$2:$E$405,4,FALSE)</f>
        <v>1.4689000000000001</v>
      </c>
      <c r="H1157" s="10">
        <f>VLOOKUP(A1157,away!$A$2:$E$405,3,FALSE)</f>
        <v>1.3632</v>
      </c>
      <c r="I1157" s="10">
        <f>VLOOKUP(C1157,away!$B$2:$E$405,3,FALSE)</f>
        <v>0.73360000000000003</v>
      </c>
      <c r="J1157" s="10">
        <f>VLOOKUP(B1157,home!$B$2:$E$405,4,FALSE)</f>
        <v>0.81079999999999997</v>
      </c>
      <c r="K1157" s="12">
        <f t="shared" si="1400"/>
        <v>1.2369213822360001</v>
      </c>
      <c r="L1157" s="12">
        <f t="shared" si="1401"/>
        <v>0.81083528601599997</v>
      </c>
      <c r="M1157" s="13">
        <f t="shared" si="1402"/>
        <v>0.12902402285806713</v>
      </c>
      <c r="N1157" s="13">
        <f t="shared" si="1403"/>
        <v>0.15959257269524965</v>
      </c>
      <c r="O1157" s="13">
        <f t="shared" si="1404"/>
        <v>0.10461723047705578</v>
      </c>
      <c r="P1157" s="13">
        <f t="shared" si="1405"/>
        <v>0.12940328932738202</v>
      </c>
      <c r="Q1157" s="13">
        <f t="shared" si="1406"/>
        <v>9.8701732806403791E-2</v>
      </c>
      <c r="R1157" s="13">
        <f t="shared" si="1407"/>
        <v>4.2413670998032657E-2</v>
      </c>
      <c r="S1157" s="13">
        <f t="shared" si="1408"/>
        <v>3.2445917662881116E-2</v>
      </c>
      <c r="T1157" s="13">
        <f t="shared" si="1409"/>
        <v>8.0030847750355211E-2</v>
      </c>
      <c r="U1157" s="13">
        <f t="shared" si="1410"/>
        <v>5.2462376556589502E-2</v>
      </c>
      <c r="V1157" s="13">
        <f t="shared" si="1411"/>
        <v>3.6156991696559221E-3</v>
      </c>
      <c r="W1157" s="13">
        <f t="shared" si="1412"/>
        <v>4.0695427923995123E-2</v>
      </c>
      <c r="X1157" s="13">
        <f t="shared" si="1413"/>
        <v>3.2997288940296091E-2</v>
      </c>
      <c r="Y1157" s="13">
        <f t="shared" si="1414"/>
        <v>1.3377683107828789E-2</v>
      </c>
      <c r="Z1157" s="13">
        <f t="shared" si="1415"/>
        <v>1.1463500351559444E-2</v>
      </c>
      <c r="AA1157" s="13">
        <f t="shared" si="1416"/>
        <v>1.4179448700113778E-2</v>
      </c>
      <c r="AB1157" s="13">
        <f t="shared" si="1417"/>
        <v>8.7694316427445965E-3</v>
      </c>
      <c r="AC1157" s="13">
        <f t="shared" si="1418"/>
        <v>2.2664547045555581E-4</v>
      </c>
      <c r="AD1157" s="13">
        <f t="shared" si="1419"/>
        <v>1.2584261239608388E-2</v>
      </c>
      <c r="AE1157" s="13">
        <f t="shared" si="1420"/>
        <v>1.0203763061517927E-2</v>
      </c>
      <c r="AF1157" s="13">
        <f t="shared" si="1421"/>
        <v>4.1367855702126926E-3</v>
      </c>
      <c r="AG1157" s="13">
        <f t="shared" si="1422"/>
        <v>1.1180839036700901E-3</v>
      </c>
      <c r="AH1157" s="13">
        <f t="shared" si="1423"/>
        <v>2.3237526465753043E-3</v>
      </c>
      <c r="AI1157" s="13">
        <f t="shared" si="1424"/>
        <v>2.8742993355764888E-3</v>
      </c>
      <c r="AJ1157" s="13">
        <f t="shared" si="1425"/>
        <v>1.777641153560644E-3</v>
      </c>
      <c r="AK1157" s="13">
        <f t="shared" si="1426"/>
        <v>7.3293411759394334E-4</v>
      </c>
      <c r="AL1157" s="13">
        <f t="shared" si="1427"/>
        <v>9.0924678175207468E-6</v>
      </c>
      <c r="AM1157" s="13">
        <f t="shared" si="1428"/>
        <v>3.113148361383065E-3</v>
      </c>
      <c r="AN1157" s="13">
        <f t="shared" si="1429"/>
        <v>2.5242505420122788E-3</v>
      </c>
      <c r="AO1157" s="13">
        <f t="shared" si="1430"/>
        <v>1.0233757051042846E-3</v>
      </c>
      <c r="AP1157" s="13">
        <f t="shared" si="1431"/>
        <v>2.7659637751668604E-4</v>
      </c>
      <c r="AQ1157" s="13">
        <f t="shared" si="1432"/>
        <v>5.6068525718682914E-5</v>
      </c>
      <c r="AR1157" s="13">
        <f t="shared" si="1433"/>
        <v>3.7683612836326497E-4</v>
      </c>
      <c r="AS1157" s="13">
        <f t="shared" si="1434"/>
        <v>4.661166647715524E-4</v>
      </c>
      <c r="AT1157" s="13">
        <f t="shared" si="1435"/>
        <v>2.8827483463623148E-4</v>
      </c>
      <c r="AU1157" s="13">
        <f t="shared" si="1436"/>
        <v>1.1885776897403398E-4</v>
      </c>
      <c r="AV1157" s="13">
        <f t="shared" si="1437"/>
        <v>3.6754428972212313E-5</v>
      </c>
      <c r="AW1157" s="13">
        <f t="shared" si="1438"/>
        <v>2.5331097643405084E-7</v>
      </c>
      <c r="AX1157" s="13">
        <f t="shared" si="1439"/>
        <v>6.4178662904461315E-4</v>
      </c>
      <c r="AY1157" s="13">
        <f t="shared" si="1440"/>
        <v>5.203832449226333E-4</v>
      </c>
      <c r="AZ1157" s="13">
        <f t="shared" si="1441"/>
        <v>2.1097254861738879E-4</v>
      </c>
      <c r="BA1157" s="13">
        <f t="shared" si="1442"/>
        <v>5.7021328933234961E-5</v>
      </c>
      <c r="BB1157" s="13">
        <f t="shared" si="1443"/>
        <v>1.1558726388647996E-5</v>
      </c>
      <c r="BC1157" s="13">
        <f t="shared" si="1444"/>
        <v>1.8744446434640178E-6</v>
      </c>
      <c r="BD1157" s="13">
        <f t="shared" si="1445"/>
        <v>5.0925338320431638E-5</v>
      </c>
      <c r="BE1157" s="13">
        <f t="shared" si="1446"/>
        <v>6.2990639866144246E-5</v>
      </c>
      <c r="BF1157" s="13">
        <f t="shared" si="1447"/>
        <v>3.8957234665580621E-5</v>
      </c>
      <c r="BG1157" s="13">
        <f t="shared" si="1448"/>
        <v>1.6062345516880738E-5</v>
      </c>
      <c r="BH1157" s="13">
        <f t="shared" si="1449"/>
        <v>4.9669646546730845E-6</v>
      </c>
      <c r="BI1157" s="13">
        <f t="shared" si="1450"/>
        <v>1.2287489572351175E-6</v>
      </c>
      <c r="BJ1157" s="14">
        <f t="shared" si="1451"/>
        <v>0.46187548343342266</v>
      </c>
      <c r="BK1157" s="14">
        <f t="shared" si="1452"/>
        <v>0.29524505020118186</v>
      </c>
      <c r="BL1157" s="14">
        <f t="shared" si="1453"/>
        <v>0.23161275672554091</v>
      </c>
      <c r="BM1157" s="14">
        <f t="shared" si="1454"/>
        <v>0.33592414161556766</v>
      </c>
      <c r="BN1157" s="14">
        <f t="shared" si="1455"/>
        <v>0.66375251916219102</v>
      </c>
    </row>
    <row r="1158" spans="1:66" x14ac:dyDescent="0.25">
      <c r="A1158" t="s">
        <v>21</v>
      </c>
      <c r="B1158" t="s">
        <v>157</v>
      </c>
      <c r="C1158" t="s">
        <v>22</v>
      </c>
      <c r="D1158" s="25" t="s">
        <v>535</v>
      </c>
      <c r="E1158" s="10">
        <f>VLOOKUP(A1158,home!$A$2:$E$405,3,FALSE)</f>
        <v>1.3974</v>
      </c>
      <c r="F1158" s="10">
        <f>VLOOKUP(B1158,home!$B$2:$E$405,3,FALSE)</f>
        <v>1.2524999999999999</v>
      </c>
      <c r="G1158" s="10">
        <f>VLOOKUP(C1158,away!$B$2:$E$405,4,FALSE)</f>
        <v>1.0168999999999999</v>
      </c>
      <c r="H1158" s="10">
        <f>VLOOKUP(A1158,away!$A$2:$E$405,3,FALSE)</f>
        <v>1.3632</v>
      </c>
      <c r="I1158" s="10">
        <f>VLOOKUP(C1158,away!$B$2:$E$405,3,FALSE)</f>
        <v>1.0038</v>
      </c>
      <c r="J1158" s="10">
        <f>VLOOKUP(B1158,home!$B$2:$E$405,4,FALSE)</f>
        <v>0.75190000000000001</v>
      </c>
      <c r="K1158" s="12">
        <f t="shared" si="1400"/>
        <v>1.7798226151499996</v>
      </c>
      <c r="L1158" s="12">
        <f t="shared" si="1401"/>
        <v>1.0288850423040001</v>
      </c>
      <c r="M1158" s="13">
        <f t="shared" si="1402"/>
        <v>6.0282848162850261E-2</v>
      </c>
      <c r="N1158" s="13">
        <f t="shared" si="1403"/>
        <v>0.10729277646589448</v>
      </c>
      <c r="O1158" s="13">
        <f t="shared" si="1404"/>
        <v>6.2024120782239796E-2</v>
      </c>
      <c r="P1158" s="13">
        <f t="shared" si="1405"/>
        <v>0.11039193285302545</v>
      </c>
      <c r="Q1158" s="13">
        <f t="shared" si="1406"/>
        <v>9.5481054998116335E-2</v>
      </c>
      <c r="R1158" s="13">
        <f t="shared" si="1407"/>
        <v>3.1907845067451604E-2</v>
      </c>
      <c r="S1158" s="13">
        <f t="shared" si="1408"/>
        <v>5.053833391425934E-2</v>
      </c>
      <c r="T1158" s="13">
        <f t="shared" si="1409"/>
        <v>9.8239029310967479E-2</v>
      </c>
      <c r="U1158" s="13">
        <f t="shared" si="1410"/>
        <v>5.6790304251752723E-2</v>
      </c>
      <c r="V1158" s="13">
        <f t="shared" si="1411"/>
        <v>1.0283050899016958E-2</v>
      </c>
      <c r="W1158" s="13">
        <f t="shared" si="1412"/>
        <v>5.6646447001342817E-2</v>
      </c>
      <c r="X1158" s="13">
        <f t="shared" si="1413"/>
        <v>5.8282682019347894E-2</v>
      </c>
      <c r="Y1158" s="13">
        <f t="shared" si="1414"/>
        <v>2.9983089877533675E-2</v>
      </c>
      <c r="Z1158" s="13">
        <f t="shared" si="1415"/>
        <v>1.0943168174018143E-2</v>
      </c>
      <c r="AA1158" s="13">
        <f t="shared" si="1416"/>
        <v>1.9476898197507215E-2</v>
      </c>
      <c r="AB1158" s="13">
        <f t="shared" si="1417"/>
        <v>1.7332711942448804E-2</v>
      </c>
      <c r="AC1158" s="13">
        <f t="shared" si="1418"/>
        <v>1.1769162985028772E-3</v>
      </c>
      <c r="AD1158" s="13">
        <f t="shared" si="1419"/>
        <v>2.5205156860221452E-2</v>
      </c>
      <c r="AE1158" s="13">
        <f t="shared" si="1420"/>
        <v>2.5933208882407903E-2</v>
      </c>
      <c r="AF1158" s="13">
        <f t="shared" si="1421"/>
        <v>1.3341145359027364E-2</v>
      </c>
      <c r="AG1158" s="13">
        <f t="shared" si="1422"/>
        <v>4.5755016357022288E-3</v>
      </c>
      <c r="AH1158" s="13">
        <f t="shared" si="1423"/>
        <v>2.8148155124161109E-3</v>
      </c>
      <c r="AI1158" s="13">
        <f t="shared" si="1424"/>
        <v>5.0098723064732282E-3</v>
      </c>
      <c r="AJ1158" s="13">
        <f t="shared" si="1425"/>
        <v>4.4583420150373712E-3</v>
      </c>
      <c r="AK1158" s="13">
        <f t="shared" si="1426"/>
        <v>2.6450193148123118E-3</v>
      </c>
      <c r="AL1158" s="13">
        <f t="shared" si="1427"/>
        <v>8.620831228609817E-5</v>
      </c>
      <c r="AM1158" s="13">
        <f t="shared" si="1428"/>
        <v>8.9721416396450534E-3</v>
      </c>
      <c r="AN1158" s="13">
        <f t="shared" si="1429"/>
        <v>9.2313023304636792E-3</v>
      </c>
      <c r="AO1158" s="13">
        <f t="shared" si="1430"/>
        <v>4.7489744444000693E-3</v>
      </c>
      <c r="AP1158" s="13">
        <f t="shared" si="1431"/>
        <v>1.6287162573757272E-3</v>
      </c>
      <c r="AQ1158" s="13">
        <f t="shared" si="1432"/>
        <v>4.1894044884280941E-4</v>
      </c>
      <c r="AR1158" s="13">
        <f t="shared" si="1433"/>
        <v>5.7922431551404136E-4</v>
      </c>
      <c r="AS1158" s="13">
        <f t="shared" si="1434"/>
        <v>1.0309165359966694E-3</v>
      </c>
      <c r="AT1158" s="13">
        <f t="shared" si="1435"/>
        <v>9.1742428254948556E-4</v>
      </c>
      <c r="AU1158" s="13">
        <f t="shared" si="1436"/>
        <v>5.4428416192311274E-4</v>
      </c>
      <c r="AV1158" s="13">
        <f t="shared" si="1437"/>
        <v>2.4218231511468006E-4</v>
      </c>
      <c r="AW1158" s="13">
        <f t="shared" si="1438"/>
        <v>4.3852081899863317E-6</v>
      </c>
      <c r="AX1158" s="13">
        <f t="shared" si="1439"/>
        <v>2.6614700994282126E-3</v>
      </c>
      <c r="AY1158" s="13">
        <f t="shared" si="1440"/>
        <v>2.7383467758410277E-3</v>
      </c>
      <c r="AZ1158" s="13">
        <f t="shared" si="1441"/>
        <v>1.408722019152109E-3</v>
      </c>
      <c r="BA1158" s="13">
        <f t="shared" si="1442"/>
        <v>4.8313767142329811E-4</v>
      </c>
      <c r="BB1158" s="13">
        <f t="shared" si="1443"/>
        <v>1.2427328087525404E-4</v>
      </c>
      <c r="BC1158" s="13">
        <f t="shared" si="1444"/>
        <v>2.5572583970118534E-5</v>
      </c>
      <c r="BD1158" s="13">
        <f t="shared" si="1445"/>
        <v>9.9325872395194945E-5</v>
      </c>
      <c r="BE1158" s="13">
        <f t="shared" si="1446"/>
        <v>1.7678243395847099E-4</v>
      </c>
      <c r="BF1158" s="13">
        <f t="shared" si="1447"/>
        <v>1.57320686960274E-4</v>
      </c>
      <c r="BG1158" s="13">
        <f t="shared" si="1448"/>
        <v>9.333430549427648E-5</v>
      </c>
      <c r="BH1158" s="13">
        <f t="shared" si="1449"/>
        <v>4.1529626922008029E-5</v>
      </c>
      <c r="BI1158" s="13">
        <f t="shared" si="1450"/>
        <v>1.4783073838906422E-5</v>
      </c>
      <c r="BJ1158" s="14">
        <f t="shared" si="1451"/>
        <v>0.54742168996197893</v>
      </c>
      <c r="BK1158" s="14">
        <f t="shared" si="1452"/>
        <v>0.23549763721578204</v>
      </c>
      <c r="BL1158" s="14">
        <f t="shared" si="1453"/>
        <v>0.20635703700080629</v>
      </c>
      <c r="BM1158" s="14">
        <f t="shared" si="1454"/>
        <v>0.53010499245535636</v>
      </c>
      <c r="BN1158" s="14">
        <f t="shared" si="1455"/>
        <v>0.46738057832957791</v>
      </c>
    </row>
    <row r="1159" spans="1:66" x14ac:dyDescent="0.25">
      <c r="A1159" t="s">
        <v>21</v>
      </c>
      <c r="B1159" t="s">
        <v>150</v>
      </c>
      <c r="C1159" t="s">
        <v>265</v>
      </c>
      <c r="D1159" s="25" t="s">
        <v>535</v>
      </c>
      <c r="E1159" s="10">
        <f>VLOOKUP(A1159,home!$A$2:$E$405,3,FALSE)</f>
        <v>1.3974</v>
      </c>
      <c r="F1159" s="10">
        <f>VLOOKUP(B1159,home!$B$2:$E$405,3,FALSE)</f>
        <v>1.2052</v>
      </c>
      <c r="G1159" s="10">
        <f>VLOOKUP(C1159,away!$B$2:$E$405,4,FALSE)</f>
        <v>0.71560000000000001</v>
      </c>
      <c r="H1159" s="10">
        <f>VLOOKUP(A1159,away!$A$2:$E$405,3,FALSE)</f>
        <v>1.3632</v>
      </c>
      <c r="I1159" s="10">
        <f>VLOOKUP(C1159,away!$B$2:$E$405,3,FALSE)</f>
        <v>1.0038</v>
      </c>
      <c r="J1159" s="10">
        <f>VLOOKUP(B1159,home!$B$2:$E$405,4,FALSE)</f>
        <v>0.88800000000000001</v>
      </c>
      <c r="K1159" s="12">
        <f t="shared" si="1400"/>
        <v>1.205175221088</v>
      </c>
      <c r="L1159" s="12">
        <f t="shared" si="1401"/>
        <v>1.2151215820800001</v>
      </c>
      <c r="M1159" s="13">
        <f t="shared" si="1402"/>
        <v>8.8895229157880146E-2</v>
      </c>
      <c r="N1159" s="13">
        <f t="shared" si="1403"/>
        <v>0.10713432745401665</v>
      </c>
      <c r="O1159" s="13">
        <f t="shared" si="1404"/>
        <v>0.10801851149368749</v>
      </c>
      <c r="P1159" s="13">
        <f t="shared" si="1405"/>
        <v>0.13018123347100152</v>
      </c>
      <c r="Q1159" s="13">
        <f t="shared" si="1406"/>
        <v>6.4557818387754373E-2</v>
      </c>
      <c r="R1159" s="13">
        <f t="shared" si="1407"/>
        <v>6.562781229006813E-2</v>
      </c>
      <c r="S1159" s="13">
        <f t="shared" si="1408"/>
        <v>4.7660469826600146E-2</v>
      </c>
      <c r="T1159" s="13">
        <f t="shared" si="1409"/>
        <v>7.8445598414961418E-2</v>
      </c>
      <c r="U1159" s="13">
        <f t="shared" si="1410"/>
        <v>7.9093013186204625E-2</v>
      </c>
      <c r="V1159" s="13">
        <f t="shared" si="1411"/>
        <v>7.7550702834368289E-3</v>
      </c>
      <c r="W1159" s="13">
        <f t="shared" si="1412"/>
        <v>2.5934494349473602E-2</v>
      </c>
      <c r="X1159" s="13">
        <f t="shared" si="1413"/>
        <v>3.1513563804377191E-2</v>
      </c>
      <c r="Y1159" s="13">
        <f t="shared" si="1414"/>
        <v>1.9146405753476925E-2</v>
      </c>
      <c r="Z1159" s="13">
        <f t="shared" si="1415"/>
        <v>2.6581923699452274E-2</v>
      </c>
      <c r="AA1159" s="13">
        <f t="shared" si="1416"/>
        <v>3.203587577143175E-2</v>
      </c>
      <c r="AB1159" s="13">
        <f t="shared" si="1417"/>
        <v>1.9304421832791484E-2</v>
      </c>
      <c r="AC1159" s="13">
        <f t="shared" si="1418"/>
        <v>7.0979949143214476E-4</v>
      </c>
      <c r="AD1159" s="13">
        <f t="shared" si="1419"/>
        <v>7.8139024903580885E-3</v>
      </c>
      <c r="AE1159" s="13">
        <f t="shared" si="1420"/>
        <v>9.4948415563027733E-3</v>
      </c>
      <c r="AF1159" s="13">
        <f t="shared" si="1421"/>
        <v>5.7686934467467803E-3</v>
      </c>
      <c r="AG1159" s="13">
        <f t="shared" si="1422"/>
        <v>2.3365546358484913E-3</v>
      </c>
      <c r="AH1159" s="13">
        <f t="shared" si="1423"/>
        <v>8.0750672951020799E-3</v>
      </c>
      <c r="AI1159" s="13">
        <f t="shared" si="1424"/>
        <v>9.7318710126751279E-3</v>
      </c>
      <c r="AJ1159" s="13">
        <f t="shared" si="1425"/>
        <v>5.8643048996503246E-3</v>
      </c>
      <c r="AK1159" s="13">
        <f t="shared" si="1426"/>
        <v>2.3558383179878399E-3</v>
      </c>
      <c r="AL1159" s="13">
        <f t="shared" si="1427"/>
        <v>4.1578192299889053E-5</v>
      </c>
      <c r="AM1159" s="13">
        <f t="shared" si="1428"/>
        <v>1.8834243322754765E-3</v>
      </c>
      <c r="AN1159" s="13">
        <f t="shared" si="1429"/>
        <v>2.2885895543625452E-3</v>
      </c>
      <c r="AO1159" s="13">
        <f t="shared" si="1430"/>
        <v>1.3904572800143894E-3</v>
      </c>
      <c r="AP1159" s="13">
        <f t="shared" si="1431"/>
        <v>5.6319154996857935E-4</v>
      </c>
      <c r="AQ1159" s="13">
        <f t="shared" si="1432"/>
        <v>1.7108655180297699E-4</v>
      </c>
      <c r="AR1159" s="13">
        <f t="shared" si="1433"/>
        <v>1.9624377094053813E-3</v>
      </c>
      <c r="AS1159" s="13">
        <f t="shared" si="1434"/>
        <v>2.3650813003040587E-3</v>
      </c>
      <c r="AT1159" s="13">
        <f t="shared" si="1435"/>
        <v>1.4251686894925196E-3</v>
      </c>
      <c r="AU1159" s="13">
        <f t="shared" si="1436"/>
        <v>5.7252599681561404E-4</v>
      </c>
      <c r="AV1159" s="13">
        <f t="shared" si="1437"/>
        <v>1.7249853619772144E-4</v>
      </c>
      <c r="AW1159" s="13">
        <f t="shared" si="1438"/>
        <v>1.6913482216867007E-6</v>
      </c>
      <c r="AX1159" s="13">
        <f t="shared" si="1439"/>
        <v>3.7830938934210279E-4</v>
      </c>
      <c r="AY1159" s="13">
        <f t="shared" si="1440"/>
        <v>4.5969190369309472E-4</v>
      </c>
      <c r="AZ1159" s="13">
        <f t="shared" si="1441"/>
        <v>2.7929077664246021E-4</v>
      </c>
      <c r="BA1159" s="13">
        <f t="shared" si="1442"/>
        <v>1.1312408345804603E-4</v>
      </c>
      <c r="BB1159" s="13">
        <f t="shared" si="1443"/>
        <v>3.4364878815722734E-5</v>
      </c>
      <c r="BC1159" s="13">
        <f t="shared" si="1444"/>
        <v>8.351501182909698E-6</v>
      </c>
      <c r="BD1159" s="13">
        <f t="shared" si="1445"/>
        <v>3.9743340236435227E-4</v>
      </c>
      <c r="BE1159" s="13">
        <f t="shared" si="1446"/>
        <v>4.7897688856221441E-4</v>
      </c>
      <c r="BF1159" s="13">
        <f t="shared" si="1447"/>
        <v>2.8862553878450462E-4</v>
      </c>
      <c r="BG1159" s="13">
        <f t="shared" si="1448"/>
        <v>1.159481158387528E-4</v>
      </c>
      <c r="BH1159" s="13">
        <f t="shared" si="1449"/>
        <v>3.4934449035176509E-5</v>
      </c>
      <c r="BI1159" s="13">
        <f t="shared" si="1450"/>
        <v>8.420426467911262E-6</v>
      </c>
      <c r="BJ1159" s="14">
        <f t="shared" si="1451"/>
        <v>0.35971608209487449</v>
      </c>
      <c r="BK1159" s="14">
        <f t="shared" si="1452"/>
        <v>0.27570307232634372</v>
      </c>
      <c r="BL1159" s="14">
        <f t="shared" si="1453"/>
        <v>0.33792876715286707</v>
      </c>
      <c r="BM1159" s="14">
        <f t="shared" si="1454"/>
        <v>0.43505691246365796</v>
      </c>
      <c r="BN1159" s="14">
        <f t="shared" si="1455"/>
        <v>0.56441493225440831</v>
      </c>
    </row>
    <row r="1160" spans="1:66" x14ac:dyDescent="0.25">
      <c r="A1160" t="s">
        <v>21</v>
      </c>
      <c r="B1160" t="s">
        <v>153</v>
      </c>
      <c r="C1160" t="s">
        <v>274</v>
      </c>
      <c r="D1160" s="25" t="s">
        <v>535</v>
      </c>
      <c r="E1160" s="10">
        <f>VLOOKUP(A1160,home!$A$2:$E$405,3,FALSE)</f>
        <v>1.3974</v>
      </c>
      <c r="F1160" s="10">
        <f>VLOOKUP(B1160,home!$B$2:$E$405,3,FALSE)</f>
        <v>1.6572</v>
      </c>
      <c r="G1160" s="10">
        <f>VLOOKUP(C1160,away!$B$2:$E$405,4,FALSE)</f>
        <v>0.75329999999999997</v>
      </c>
      <c r="H1160" s="10">
        <f>VLOOKUP(A1160,away!$A$2:$E$405,3,FALSE)</f>
        <v>1.3632</v>
      </c>
      <c r="I1160" s="10">
        <f>VLOOKUP(C1160,away!$B$2:$E$405,3,FALSE)</f>
        <v>1.5057</v>
      </c>
      <c r="J1160" s="10">
        <f>VLOOKUP(B1160,home!$B$2:$E$405,4,FALSE)</f>
        <v>0.54049999999999998</v>
      </c>
      <c r="K1160" s="12">
        <f t="shared" si="1400"/>
        <v>1.7444705052239999</v>
      </c>
      <c r="L1160" s="12">
        <f t="shared" si="1401"/>
        <v>1.1094142147200001</v>
      </c>
      <c r="M1160" s="13">
        <f t="shared" si="1402"/>
        <v>5.7620047788996522E-2</v>
      </c>
      <c r="N1160" s="13">
        <f t="shared" si="1403"/>
        <v>0.10051647387750179</v>
      </c>
      <c r="O1160" s="13">
        <f t="shared" si="1404"/>
        <v>6.3924500069958437E-2</v>
      </c>
      <c r="P1160" s="13">
        <f t="shared" si="1405"/>
        <v>0.11151440493323203</v>
      </c>
      <c r="Q1160" s="13">
        <f t="shared" si="1406"/>
        <v>8.7674011984210279E-2</v>
      </c>
      <c r="R1160" s="13">
        <f t="shared" si="1407"/>
        <v>3.5459374523240786E-2</v>
      </c>
      <c r="S1160" s="13">
        <f t="shared" si="1408"/>
        <v>5.3954582583614262E-2</v>
      </c>
      <c r="T1160" s="13">
        <f t="shared" si="1409"/>
        <v>9.7266795156814509E-2</v>
      </c>
      <c r="U1160" s="13">
        <f t="shared" si="1410"/>
        <v>6.1857832989484884E-2</v>
      </c>
      <c r="V1160" s="13">
        <f t="shared" si="1411"/>
        <v>1.1602275791744013E-2</v>
      </c>
      <c r="W1160" s="13">
        <f t="shared" si="1412"/>
        <v>5.098157599370344E-2</v>
      </c>
      <c r="X1160" s="13">
        <f t="shared" si="1413"/>
        <v>5.6559685096242499E-2</v>
      </c>
      <c r="Y1160" s="13">
        <f t="shared" si="1414"/>
        <v>3.1374059312929199E-2</v>
      </c>
      <c r="Z1160" s="13">
        <f t="shared" si="1415"/>
        <v>1.311304471372118E-2</v>
      </c>
      <c r="AA1160" s="13">
        <f t="shared" si="1416"/>
        <v>2.2875319736770088E-2</v>
      </c>
      <c r="AB1160" s="13">
        <f t="shared" si="1417"/>
        <v>1.9952660289181929E-2</v>
      </c>
      <c r="AC1160" s="13">
        <f t="shared" si="1418"/>
        <v>1.4033970493281301E-3</v>
      </c>
      <c r="AD1160" s="13">
        <f t="shared" si="1419"/>
        <v>2.223396390771289E-2</v>
      </c>
      <c r="AE1160" s="13">
        <f t="shared" si="1420"/>
        <v>2.4666675608788116E-2</v>
      </c>
      <c r="AF1160" s="13">
        <f t="shared" si="1421"/>
        <v>1.3682780275138331E-2</v>
      </c>
      <c r="AG1160" s="13">
        <f t="shared" si="1422"/>
        <v>5.0599569780429643E-3</v>
      </c>
      <c r="AH1160" s="13">
        <f t="shared" si="1423"/>
        <v>3.6369495509153086E-3</v>
      </c>
      <c r="AI1160" s="13">
        <f t="shared" si="1424"/>
        <v>6.3445512205594287E-3</v>
      </c>
      <c r="AJ1160" s="13">
        <f t="shared" si="1425"/>
        <v>5.5339412365744264E-3</v>
      </c>
      <c r="AK1160" s="13">
        <f t="shared" si="1426"/>
        <v>3.2179324216156384E-3</v>
      </c>
      <c r="AL1160" s="13">
        <f t="shared" si="1427"/>
        <v>1.0864203890560876E-4</v>
      </c>
      <c r="AM1160" s="13">
        <f t="shared" si="1428"/>
        <v>7.7572988502440073E-3</v>
      </c>
      <c r="AN1160" s="13">
        <f t="shared" si="1429"/>
        <v>8.606057612291813E-3</v>
      </c>
      <c r="AO1160" s="13">
        <f t="shared" si="1430"/>
        <v>4.7738413238879026E-3</v>
      </c>
      <c r="AP1160" s="13">
        <f t="shared" si="1431"/>
        <v>1.7653891411796604E-3</v>
      </c>
      <c r="AQ1160" s="13">
        <f t="shared" si="1432"/>
        <v>4.8963695193426221E-4</v>
      </c>
      <c r="AR1160" s="13">
        <f t="shared" si="1433"/>
        <v>8.0697670600099263E-4</v>
      </c>
      <c r="AS1160" s="13">
        <f t="shared" si="1434"/>
        <v>1.4077470620215509E-3</v>
      </c>
      <c r="AT1160" s="13">
        <f t="shared" si="1435"/>
        <v>1.2278866142561684E-3</v>
      </c>
      <c r="AU1160" s="13">
        <f t="shared" si="1436"/>
        <v>7.1400399410974824E-4</v>
      </c>
      <c r="AV1160" s="13">
        <f t="shared" si="1437"/>
        <v>3.1138972708414649E-4</v>
      </c>
      <c r="AW1160" s="13">
        <f t="shared" si="1438"/>
        <v>5.8405367885427053E-6</v>
      </c>
      <c r="AX1160" s="13">
        <f t="shared" si="1439"/>
        <v>2.2553965074097902E-3</v>
      </c>
      <c r="AY1160" s="13">
        <f t="shared" si="1440"/>
        <v>2.5021689451502627E-3</v>
      </c>
      <c r="AZ1160" s="13">
        <f t="shared" si="1441"/>
        <v>1.3879708976903256E-3</v>
      </c>
      <c r="BA1160" s="13">
        <f t="shared" si="1442"/>
        <v>5.1327821450510849E-4</v>
      </c>
      <c r="BB1160" s="13">
        <f t="shared" si="1443"/>
        <v>1.4235953681951722E-4</v>
      </c>
      <c r="BC1160" s="13">
        <f t="shared" si="1444"/>
        <v>3.1587138749705519E-5</v>
      </c>
      <c r="BD1160" s="13">
        <f t="shared" si="1445"/>
        <v>1.4921190476423728E-4</v>
      </c>
      <c r="BE1160" s="13">
        <f t="shared" si="1446"/>
        <v>2.6029576688950439E-4</v>
      </c>
      <c r="BF1160" s="13">
        <f t="shared" si="1447"/>
        <v>2.2703914398670112E-4</v>
      </c>
      <c r="BG1160" s="13">
        <f t="shared" si="1448"/>
        <v>1.3202103007203499E-4</v>
      </c>
      <c r="BH1160" s="13">
        <f t="shared" si="1449"/>
        <v>5.7576698257488924E-5</v>
      </c>
      <c r="BI1160" s="13">
        <f t="shared" si="1450"/>
        <v>2.0088170379674275E-5</v>
      </c>
      <c r="BJ1160" s="14">
        <f t="shared" si="1451"/>
        <v>0.52024096331094627</v>
      </c>
      <c r="BK1160" s="14">
        <f t="shared" si="1452"/>
        <v>0.23870551913097085</v>
      </c>
      <c r="BL1160" s="14">
        <f t="shared" si="1453"/>
        <v>0.2281172988561232</v>
      </c>
      <c r="BM1160" s="14">
        <f t="shared" si="1454"/>
        <v>0.54097168442625954</v>
      </c>
      <c r="BN1160" s="14">
        <f t="shared" si="1455"/>
        <v>0.45670881317713979</v>
      </c>
    </row>
    <row r="1161" spans="1:66" x14ac:dyDescent="0.25">
      <c r="A1161" t="s">
        <v>175</v>
      </c>
      <c r="B1161" t="s">
        <v>179</v>
      </c>
      <c r="C1161" t="s">
        <v>280</v>
      </c>
      <c r="D1161" s="25" t="s">
        <v>535</v>
      </c>
      <c r="E1161" s="10">
        <f>VLOOKUP(A1161,home!$A$2:$E$405,3,FALSE)</f>
        <v>1.1583000000000001</v>
      </c>
      <c r="F1161" s="10">
        <f>VLOOKUP(B1161,home!$B$2:$E$405,3,FALSE)</f>
        <v>0.76180000000000003</v>
      </c>
      <c r="G1161" s="10">
        <f>VLOOKUP(C1161,away!$B$2:$E$405,4,FALSE)</f>
        <v>1.1331</v>
      </c>
      <c r="H1161" s="10">
        <f>VLOOKUP(A1161,away!$A$2:$E$405,3,FALSE)</f>
        <v>1.0458000000000001</v>
      </c>
      <c r="I1161" s="10">
        <f>VLOOKUP(C1161,away!$B$2:$E$405,3,FALSE)</f>
        <v>1.016</v>
      </c>
      <c r="J1161" s="10">
        <f>VLOOKUP(B1161,home!$B$2:$E$405,4,FALSE)</f>
        <v>1.3499000000000001</v>
      </c>
      <c r="K1161" s="12">
        <f t="shared" si="1400"/>
        <v>0.99983944031400018</v>
      </c>
      <c r="L1161" s="12">
        <f t="shared" si="1401"/>
        <v>1.4343130267200002</v>
      </c>
      <c r="M1161" s="13">
        <f t="shared" si="1402"/>
        <v>8.7672020496580266E-2</v>
      </c>
      <c r="N1161" s="13">
        <f t="shared" si="1403"/>
        <v>8.7657943904498353E-2</v>
      </c>
      <c r="O1161" s="13">
        <f t="shared" si="1404"/>
        <v>0.12574912107710792</v>
      </c>
      <c r="P1161" s="13">
        <f t="shared" si="1405"/>
        <v>0.12572893083771303</v>
      </c>
      <c r="Q1161" s="13">
        <f t="shared" si="1406"/>
        <v>4.382193478627483E-2</v>
      </c>
      <c r="R1161" s="13">
        <f t="shared" si="1407"/>
        <v>9.0181801229743244E-2</v>
      </c>
      <c r="S1161" s="13">
        <f t="shared" si="1408"/>
        <v>4.5076422215600216E-2</v>
      </c>
      <c r="T1161" s="13">
        <f t="shared" si="1409"/>
        <v>6.2854371920028324E-2</v>
      </c>
      <c r="U1161" s="13">
        <f t="shared" si="1410"/>
        <v>9.0167321668054898E-2</v>
      </c>
      <c r="V1161" s="13">
        <f t="shared" si="1411"/>
        <v>7.1825909782291773E-3</v>
      </c>
      <c r="W1161" s="13">
        <f t="shared" si="1412"/>
        <v>1.4604966250061881E-2</v>
      </c>
      <c r="X1161" s="13">
        <f t="shared" si="1413"/>
        <v>2.094809334726971E-2</v>
      </c>
      <c r="Y1161" s="13">
        <f t="shared" si="1414"/>
        <v>1.5023061586467762E-2</v>
      </c>
      <c r="Z1161" s="13">
        <f t="shared" si="1415"/>
        <v>4.3116310758964799E-2</v>
      </c>
      <c r="AA1161" s="13">
        <f t="shared" si="1416"/>
        <v>4.3109388017647868E-2</v>
      </c>
      <c r="AB1161" s="13">
        <f t="shared" si="1417"/>
        <v>2.1551233193922055E-2</v>
      </c>
      <c r="AC1161" s="13">
        <f t="shared" si="1418"/>
        <v>6.4377685664591716E-4</v>
      </c>
      <c r="AD1161" s="13">
        <f t="shared" si="1419"/>
        <v>3.6506553203166829E-3</v>
      </c>
      <c r="AE1161" s="13">
        <f t="shared" si="1420"/>
        <v>5.2361824819948935E-3</v>
      </c>
      <c r="AF1161" s="13">
        <f t="shared" si="1421"/>
        <v>3.7551623721041698E-3</v>
      </c>
      <c r="AG1161" s="13">
        <f t="shared" si="1422"/>
        <v>1.7953594359192617E-3</v>
      </c>
      <c r="AH1161" s="13">
        <f t="shared" si="1423"/>
        <v>1.5460571546422731E-2</v>
      </c>
      <c r="AI1161" s="13">
        <f t="shared" si="1424"/>
        <v>1.545808920190986E-2</v>
      </c>
      <c r="AJ1161" s="13">
        <f t="shared" si="1425"/>
        <v>7.7278036279807222E-3</v>
      </c>
      <c r="AK1161" s="13">
        <f t="shared" si="1426"/>
        <v>2.575520951418915E-3</v>
      </c>
      <c r="AL1161" s="13">
        <f t="shared" si="1427"/>
        <v>3.6929170983261199E-5</v>
      </c>
      <c r="AM1161" s="13">
        <f t="shared" si="1428"/>
        <v>7.3001383444895205E-4</v>
      </c>
      <c r="AN1161" s="13">
        <f t="shared" si="1429"/>
        <v>1.0470683524359495E-3</v>
      </c>
      <c r="AO1161" s="13">
        <f t="shared" si="1430"/>
        <v>7.5091188888256547E-4</v>
      </c>
      <c r="AP1161" s="13">
        <f t="shared" si="1431"/>
        <v>3.5901423471439484E-4</v>
      </c>
      <c r="AQ1161" s="13">
        <f t="shared" si="1432"/>
        <v>1.2873469840719208E-4</v>
      </c>
      <c r="AR1161" s="13">
        <f t="shared" si="1433"/>
        <v>4.435059833914139E-3</v>
      </c>
      <c r="AS1161" s="13">
        <f t="shared" si="1434"/>
        <v>4.4343477420998156E-3</v>
      </c>
      <c r="AT1161" s="13">
        <f t="shared" si="1435"/>
        <v>2.2168178823093647E-3</v>
      </c>
      <c r="AU1161" s="13">
        <f t="shared" si="1436"/>
        <v>7.3882065024208755E-4</v>
      </c>
      <c r="AV1161" s="13">
        <f t="shared" si="1437"/>
        <v>1.846755063576186E-4</v>
      </c>
      <c r="AW1161" s="13">
        <f t="shared" si="1438"/>
        <v>1.4710968467571551E-6</v>
      </c>
      <c r="AX1161" s="13">
        <f t="shared" si="1439"/>
        <v>1.2164943727615287E-4</v>
      </c>
      <c r="AY1161" s="13">
        <f t="shared" si="1440"/>
        <v>1.7448337257834363E-4</v>
      </c>
      <c r="AZ1161" s="13">
        <f t="shared" si="1441"/>
        <v>1.2513188711757878E-4</v>
      </c>
      <c r="BA1161" s="13">
        <f t="shared" si="1442"/>
        <v>5.9826098583599921E-5</v>
      </c>
      <c r="BB1161" s="13">
        <f t="shared" si="1443"/>
        <v>2.1452338134073083E-5</v>
      </c>
      <c r="BC1161" s="13">
        <f t="shared" si="1444"/>
        <v>6.1538736078606475E-6</v>
      </c>
      <c r="BD1161" s="13">
        <f t="shared" si="1445"/>
        <v>1.0602106823442814E-3</v>
      </c>
      <c r="BE1161" s="13">
        <f t="shared" si="1446"/>
        <v>1.0600404552500305E-3</v>
      </c>
      <c r="BF1161" s="13">
        <f t="shared" si="1447"/>
        <v>5.2993512774369424E-4</v>
      </c>
      <c r="BG1161" s="13">
        <f t="shared" si="1448"/>
        <v>1.7661668050866116E-4</v>
      </c>
      <c r="BH1161" s="13">
        <f t="shared" si="1449"/>
        <v>4.4147080747474085E-5</v>
      </c>
      <c r="BI1161" s="13">
        <f t="shared" si="1450"/>
        <v>8.827998501210295E-6</v>
      </c>
      <c r="BJ1161" s="14">
        <f t="shared" si="1451"/>
        <v>0.26287217142112251</v>
      </c>
      <c r="BK1161" s="14">
        <f t="shared" si="1452"/>
        <v>0.2665151539283302</v>
      </c>
      <c r="BL1161" s="14">
        <f t="shared" si="1453"/>
        <v>0.4268703501542267</v>
      </c>
      <c r="BM1161" s="14">
        <f t="shared" si="1454"/>
        <v>0.43838922165499494</v>
      </c>
      <c r="BN1161" s="14">
        <f t="shared" si="1455"/>
        <v>0.5608117523319176</v>
      </c>
    </row>
    <row r="1162" spans="1:66" x14ac:dyDescent="0.25">
      <c r="A1162" t="s">
        <v>175</v>
      </c>
      <c r="B1162" t="s">
        <v>285</v>
      </c>
      <c r="C1162" t="s">
        <v>177</v>
      </c>
      <c r="D1162" s="25" t="s">
        <v>535</v>
      </c>
      <c r="E1162" s="10">
        <f>VLOOKUP(A1162,home!$A$2:$E$405,3,FALSE)</f>
        <v>1.1583000000000001</v>
      </c>
      <c r="F1162" s="10">
        <f>VLOOKUP(B1162,home!$B$2:$E$405,3,FALSE)</f>
        <v>0.91410000000000002</v>
      </c>
      <c r="G1162" s="10">
        <f>VLOOKUP(C1162,away!$B$2:$E$405,4,FALSE)</f>
        <v>1.0072000000000001</v>
      </c>
      <c r="H1162" s="10">
        <f>VLOOKUP(A1162,away!$A$2:$E$405,3,FALSE)</f>
        <v>1.0458000000000001</v>
      </c>
      <c r="I1162" s="10">
        <f>VLOOKUP(C1162,away!$B$2:$E$405,3,FALSE)</f>
        <v>1.2218</v>
      </c>
      <c r="J1162" s="10">
        <f>VLOOKUP(B1162,home!$B$2:$E$405,4,FALSE)</f>
        <v>1.0687</v>
      </c>
      <c r="K1162" s="12">
        <f t="shared" si="1400"/>
        <v>1.0664254046160002</v>
      </c>
      <c r="L1162" s="12">
        <f t="shared" si="1401"/>
        <v>1.3655404448280002</v>
      </c>
      <c r="M1162" s="13">
        <f t="shared" si="1402"/>
        <v>8.7863935424560738E-2</v>
      </c>
      <c r="N1162" s="13">
        <f t="shared" si="1403"/>
        <v>9.3700332886291288E-2</v>
      </c>
      <c r="O1162" s="13">
        <f t="shared" si="1404"/>
        <v>0.11998175746399335</v>
      </c>
      <c r="P1162" s="13">
        <f t="shared" si="1405"/>
        <v>0.1279515942500779</v>
      </c>
      <c r="Q1162" s="13">
        <f t="shared" si="1406"/>
        <v>4.996220770545854E-2</v>
      </c>
      <c r="R1162" s="13">
        <f t="shared" si="1407"/>
        <v>8.1919971229313368E-2</v>
      </c>
      <c r="S1162" s="13">
        <f t="shared" si="1408"/>
        <v>4.6582282002361204E-2</v>
      </c>
      <c r="T1162" s="13">
        <f t="shared" si="1409"/>
        <v>6.8225415334700792E-2</v>
      </c>
      <c r="U1162" s="13">
        <f t="shared" si="1410"/>
        <v>8.7361538464351601E-2</v>
      </c>
      <c r="V1162" s="13">
        <f t="shared" si="1411"/>
        <v>7.5372566017478156E-3</v>
      </c>
      <c r="W1162" s="13">
        <f t="shared" si="1412"/>
        <v>1.776032252260076E-2</v>
      </c>
      <c r="X1162" s="13">
        <f t="shared" si="1413"/>
        <v>2.425243871780099E-2</v>
      </c>
      <c r="Y1162" s="13">
        <f t="shared" si="1414"/>
        <v>1.6558842977434894E-2</v>
      </c>
      <c r="Z1162" s="13">
        <f t="shared" si="1415"/>
        <v>3.7288344650924517E-2</v>
      </c>
      <c r="AA1162" s="13">
        <f t="shared" si="1416"/>
        <v>3.9765238031823039E-2</v>
      </c>
      <c r="AB1162" s="13">
        <f t="shared" si="1417"/>
        <v>2.1203330028869219E-2</v>
      </c>
      <c r="AC1162" s="13">
        <f t="shared" si="1418"/>
        <v>6.860067172366664E-4</v>
      </c>
      <c r="AD1162" s="13">
        <f t="shared" si="1419"/>
        <v>4.7350147830687939E-3</v>
      </c>
      <c r="AE1162" s="13">
        <f t="shared" si="1420"/>
        <v>6.4658541931389164E-3</v>
      </c>
      <c r="AF1162" s="13">
        <f t="shared" si="1421"/>
        <v>4.4146927055459546E-3</v>
      </c>
      <c r="AG1162" s="13">
        <f t="shared" si="1422"/>
        <v>2.0094804803033831E-3</v>
      </c>
      <c r="AH1162" s="13">
        <f t="shared" si="1423"/>
        <v>1.2729685685380812E-2</v>
      </c>
      <c r="AI1162" s="13">
        <f t="shared" si="1424"/>
        <v>1.3575260207666737E-2</v>
      </c>
      <c r="AJ1162" s="13">
        <f t="shared" si="1425"/>
        <v>7.238501179864242E-3</v>
      </c>
      <c r="AK1162" s="13">
        <f t="shared" si="1426"/>
        <v>2.5731071831833737E-3</v>
      </c>
      <c r="AL1162" s="13">
        <f t="shared" si="1427"/>
        <v>3.9959809545320145E-5</v>
      </c>
      <c r="AM1162" s="13">
        <f t="shared" si="1428"/>
        <v>1.0099080111793766E-3</v>
      </c>
      <c r="AN1162" s="13">
        <f t="shared" si="1429"/>
        <v>1.3790702348212467E-3</v>
      </c>
      <c r="AO1162" s="13">
        <f t="shared" si="1430"/>
        <v>9.4158809095343016E-4</v>
      </c>
      <c r="AP1162" s="13">
        <f t="shared" si="1431"/>
        <v>4.2859220685509809E-4</v>
      </c>
      <c r="AQ1162" s="13">
        <f t="shared" si="1432"/>
        <v>1.4631499819968123E-4</v>
      </c>
      <c r="AR1162" s="13">
        <f t="shared" si="1433"/>
        <v>3.4765801306671073E-3</v>
      </c>
      <c r="AS1162" s="13">
        <f t="shared" si="1434"/>
        <v>3.7075133725266163E-3</v>
      </c>
      <c r="AT1162" s="13">
        <f t="shared" si="1435"/>
        <v>1.9768932242079638E-3</v>
      </c>
      <c r="AU1162" s="13">
        <f t="shared" si="1436"/>
        <v>7.0273638550286913E-4</v>
      </c>
      <c r="AV1162" s="13">
        <f t="shared" si="1437"/>
        <v>1.8735398356207065E-4</v>
      </c>
      <c r="AW1162" s="13">
        <f t="shared" si="1438"/>
        <v>1.6164264896081215E-6</v>
      </c>
      <c r="AX1162" s="13">
        <f t="shared" si="1439"/>
        <v>1.7949859324115105E-4</v>
      </c>
      <c r="AY1162" s="13">
        <f t="shared" si="1440"/>
        <v>2.4511258886052167E-4</v>
      </c>
      <c r="AZ1162" s="13">
        <f t="shared" si="1441"/>
        <v>1.6735557681276978E-4</v>
      </c>
      <c r="BA1162" s="13">
        <f t="shared" si="1442"/>
        <v>7.6176936268452047E-5</v>
      </c>
      <c r="BB1162" s="13">
        <f t="shared" si="1443"/>
        <v>2.600567185941406E-5</v>
      </c>
      <c r="BC1162" s="13">
        <f t="shared" si="1444"/>
        <v>7.1023593437910546E-6</v>
      </c>
      <c r="BD1162" s="13">
        <f t="shared" si="1445"/>
        <v>7.9123512968522387E-4</v>
      </c>
      <c r="BE1162" s="13">
        <f t="shared" si="1446"/>
        <v>8.4379324332095813E-4</v>
      </c>
      <c r="BF1162" s="13">
        <f t="shared" si="1447"/>
        <v>4.4992127546039987E-4</v>
      </c>
      <c r="BG1162" s="13">
        <f t="shared" si="1448"/>
        <v>1.5993582607606798E-4</v>
      </c>
      <c r="BH1162" s="13">
        <f t="shared" si="1449"/>
        <v>4.263990700894125E-5</v>
      </c>
      <c r="BI1162" s="13">
        <f t="shared" si="1450"/>
        <v>9.0944560169597616E-6</v>
      </c>
      <c r="BJ1162" s="14">
        <f t="shared" si="1451"/>
        <v>0.2926913275747392</v>
      </c>
      <c r="BK1162" s="14">
        <f t="shared" si="1452"/>
        <v>0.27090614739439012</v>
      </c>
      <c r="BL1162" s="14">
        <f t="shared" si="1453"/>
        <v>0.39869608640848081</v>
      </c>
      <c r="BM1162" s="14">
        <f t="shared" si="1454"/>
        <v>0.43795861090646859</v>
      </c>
      <c r="BN1162" s="14">
        <f t="shared" si="1455"/>
        <v>0.56137979895969525</v>
      </c>
    </row>
    <row r="1163" spans="1:66" x14ac:dyDescent="0.25">
      <c r="A1163" t="s">
        <v>175</v>
      </c>
      <c r="B1163" t="s">
        <v>278</v>
      </c>
      <c r="C1163" t="s">
        <v>284</v>
      </c>
      <c r="D1163" s="25" t="s">
        <v>535</v>
      </c>
      <c r="E1163" s="10">
        <f>VLOOKUP(A1163,home!$A$2:$E$405,3,FALSE)</f>
        <v>1.1583000000000001</v>
      </c>
      <c r="F1163" s="10">
        <f>VLOOKUP(B1163,home!$B$2:$E$405,3,FALSE)</f>
        <v>0.9173</v>
      </c>
      <c r="G1163" s="10">
        <f>VLOOKUP(C1163,away!$B$2:$E$405,4,FALSE)</f>
        <v>1.0072000000000001</v>
      </c>
      <c r="H1163" s="10">
        <f>VLOOKUP(A1163,away!$A$2:$E$405,3,FALSE)</f>
        <v>1.0458000000000001</v>
      </c>
      <c r="I1163" s="10">
        <f>VLOOKUP(C1163,away!$B$2:$E$405,3,FALSE)</f>
        <v>1.3812</v>
      </c>
      <c r="J1163" s="10">
        <f>VLOOKUP(B1163,home!$B$2:$E$405,4,FALSE)</f>
        <v>1.6734</v>
      </c>
      <c r="K1163" s="12">
        <f t="shared" si="1400"/>
        <v>1.0701586518480004</v>
      </c>
      <c r="L1163" s="12">
        <f t="shared" si="1401"/>
        <v>2.417157623664</v>
      </c>
      <c r="M1163" s="13">
        <f t="shared" si="1402"/>
        <v>3.0582838046486292E-2</v>
      </c>
      <c r="N1163" s="13">
        <f t="shared" si="1403"/>
        <v>3.2728488733513507E-2</v>
      </c>
      <c r="O1163" s="13">
        <f t="shared" si="1404"/>
        <v>7.392354013734577E-2</v>
      </c>
      <c r="P1163" s="13">
        <f t="shared" si="1405"/>
        <v>7.9109916053213505E-2</v>
      </c>
      <c r="Q1163" s="13">
        <f t="shared" si="1406"/>
        <v>1.7512337690039639E-2</v>
      </c>
      <c r="R1163" s="13">
        <f t="shared" si="1407"/>
        <v>8.9342424305608542E-2</v>
      </c>
      <c r="S1163" s="13">
        <f t="shared" si="1408"/>
        <v>5.1159238462709665E-2</v>
      </c>
      <c r="T1163" s="13">
        <f t="shared" si="1409"/>
        <v>4.233008055565772E-2</v>
      </c>
      <c r="U1163" s="13">
        <f t="shared" si="1410"/>
        <v>9.5610568347722052E-2</v>
      </c>
      <c r="V1163" s="13">
        <f t="shared" si="1411"/>
        <v>1.4703973130941732E-2</v>
      </c>
      <c r="W1163" s="13">
        <f t="shared" si="1412"/>
        <v>6.2469932310265826E-3</v>
      </c>
      <c r="X1163" s="13">
        <f t="shared" si="1413"/>
        <v>1.5099967313353307E-2</v>
      </c>
      <c r="Y1163" s="13">
        <f t="shared" si="1414"/>
        <v>1.8249500554274583E-2</v>
      </c>
      <c r="Z1163" s="13">
        <f t="shared" si="1415"/>
        <v>7.1984907342308502E-2</v>
      </c>
      <c r="AA1163" s="13">
        <f t="shared" si="1416"/>
        <v>7.7035271394848087E-2</v>
      </c>
      <c r="AB1163" s="13">
        <f t="shared" si="1417"/>
        <v>4.1219981090327727E-2</v>
      </c>
      <c r="AC1163" s="13">
        <f t="shared" si="1418"/>
        <v>2.3772116862351513E-3</v>
      </c>
      <c r="AD1163" s="13">
        <f t="shared" si="1419"/>
        <v>1.6713184635547477E-3</v>
      </c>
      <c r="AE1163" s="13">
        <f t="shared" si="1420"/>
        <v>4.0398401657517615E-3</v>
      </c>
      <c r="AF1163" s="13">
        <f t="shared" si="1421"/>
        <v>4.8824652275154552E-3</v>
      </c>
      <c r="AG1163" s="13">
        <f t="shared" si="1422"/>
        <v>3.9338960156544561E-3</v>
      </c>
      <c r="AH1163" s="13">
        <f t="shared" si="1423"/>
        <v>4.3499716892801923E-2</v>
      </c>
      <c r="AI1163" s="13">
        <f t="shared" si="1424"/>
        <v>4.6551598385770596E-2</v>
      </c>
      <c r="AJ1163" s="13">
        <f t="shared" si="1425"/>
        <v>2.4908797884942904E-2</v>
      </c>
      <c r="AK1163" s="13">
        <f t="shared" si="1426"/>
        <v>8.8854551879016079E-3</v>
      </c>
      <c r="AL1163" s="13">
        <f t="shared" si="1427"/>
        <v>2.4596934614495337E-4</v>
      </c>
      <c r="AM1163" s="13">
        <f t="shared" si="1428"/>
        <v>3.5771518275328412E-4</v>
      </c>
      <c r="AN1163" s="13">
        <f t="shared" si="1429"/>
        <v>8.6465398109246178E-4</v>
      </c>
      <c r="AO1163" s="13">
        <f t="shared" si="1430"/>
        <v>1.0450024811145362E-3</v>
      </c>
      <c r="AP1163" s="13">
        <f t="shared" si="1431"/>
        <v>8.419785713245987E-4</v>
      </c>
      <c r="AQ1163" s="13">
        <f t="shared" si="1432"/>
        <v>5.0879873065974438E-4</v>
      </c>
      <c r="AR1163" s="13">
        <f t="shared" si="1433"/>
        <v>2.1029134462932367E-2</v>
      </c>
      <c r="AS1163" s="13">
        <f t="shared" si="1434"/>
        <v>2.2504510186382026E-2</v>
      </c>
      <c r="AT1163" s="13">
        <f t="shared" si="1435"/>
        <v>1.204169814077909E-2</v>
      </c>
      <c r="AU1163" s="13">
        <f t="shared" si="1436"/>
        <v>4.2955091494322412E-3</v>
      </c>
      <c r="AV1163" s="13">
        <f t="shared" si="1437"/>
        <v>1.1492190700892893E-3</v>
      </c>
      <c r="AW1163" s="13">
        <f t="shared" si="1438"/>
        <v>1.7673868715749921E-5</v>
      </c>
      <c r="AX1163" s="13">
        <f t="shared" si="1439"/>
        <v>6.3801999620135928E-5</v>
      </c>
      <c r="AY1163" s="13">
        <f t="shared" si="1440"/>
        <v>1.5421948978681918E-4</v>
      </c>
      <c r="AZ1163" s="13">
        <f t="shared" si="1441"/>
        <v>1.8638640772789125E-4</v>
      </c>
      <c r="BA1163" s="13">
        <f t="shared" si="1442"/>
        <v>1.5017510879560632E-4</v>
      </c>
      <c r="BB1163" s="13">
        <f t="shared" si="1443"/>
        <v>9.0749227277467633E-5</v>
      </c>
      <c r="BC1163" s="13">
        <f t="shared" si="1444"/>
        <v>4.3871037311069572E-5</v>
      </c>
      <c r="BD1163" s="13">
        <f t="shared" si="1445"/>
        <v>8.4717887810220483E-3</v>
      </c>
      <c r="BE1163" s="13">
        <f t="shared" si="1446"/>
        <v>9.0661580606395693E-3</v>
      </c>
      <c r="BF1163" s="13">
        <f t="shared" si="1447"/>
        <v>4.8511137438074616E-3</v>
      </c>
      <c r="BG1163" s="13">
        <f t="shared" si="1448"/>
        <v>1.7304871146780999E-3</v>
      </c>
      <c r="BH1163" s="13">
        <f t="shared" si="1449"/>
        <v>4.6297393942106279E-4</v>
      </c>
      <c r="BI1163" s="13">
        <f t="shared" si="1450"/>
        <v>9.90911133703205E-5</v>
      </c>
      <c r="BJ1163" s="14">
        <f t="shared" si="1451"/>
        <v>0.15100224016780533</v>
      </c>
      <c r="BK1163" s="14">
        <f t="shared" si="1452"/>
        <v>0.1783333662155181</v>
      </c>
      <c r="BL1163" s="14">
        <f t="shared" si="1453"/>
        <v>0.58667903738982263</v>
      </c>
      <c r="BM1163" s="14">
        <f t="shared" si="1454"/>
        <v>0.66466346052817638</v>
      </c>
      <c r="BN1163" s="14">
        <f t="shared" si="1455"/>
        <v>0.32319954496620729</v>
      </c>
    </row>
    <row r="1164" spans="1:66" x14ac:dyDescent="0.25">
      <c r="A1164" t="s">
        <v>175</v>
      </c>
      <c r="B1164" t="s">
        <v>176</v>
      </c>
      <c r="C1164" t="s">
        <v>279</v>
      </c>
      <c r="D1164" s="25" t="s">
        <v>535</v>
      </c>
      <c r="E1164" s="10">
        <f>VLOOKUP(A1164,home!$A$2:$E$405,3,FALSE)</f>
        <v>1.1583000000000001</v>
      </c>
      <c r="F1164" s="10">
        <f>VLOOKUP(B1164,home!$B$2:$E$405,3,FALSE)</f>
        <v>0.86329999999999996</v>
      </c>
      <c r="G1164" s="10">
        <f>VLOOKUP(C1164,away!$B$2:$E$405,4,FALSE)</f>
        <v>0.86329999999999996</v>
      </c>
      <c r="H1164" s="10">
        <f>VLOOKUP(A1164,away!$A$2:$E$405,3,FALSE)</f>
        <v>1.0458000000000001</v>
      </c>
      <c r="I1164" s="10">
        <f>VLOOKUP(C1164,away!$B$2:$E$405,3,FALSE)</f>
        <v>1.0093000000000001</v>
      </c>
      <c r="J1164" s="10">
        <f>VLOOKUP(B1164,home!$B$2:$E$405,4,FALSE)</f>
        <v>0.79679999999999995</v>
      </c>
      <c r="K1164" s="12">
        <f t="shared" si="1400"/>
        <v>0.86326580468699998</v>
      </c>
      <c r="L1164" s="12">
        <f t="shared" si="1401"/>
        <v>0.84104306899199999</v>
      </c>
      <c r="M1164" s="13">
        <f t="shared" si="1402"/>
        <v>0.18189805727818548</v>
      </c>
      <c r="N1164" s="13">
        <f t="shared" si="1403"/>
        <v>0.15702637278725481</v>
      </c>
      <c r="O1164" s="13">
        <f t="shared" si="1404"/>
        <v>0.15298410033692772</v>
      </c>
      <c r="P1164" s="13">
        <f t="shared" si="1405"/>
        <v>0.13206594248167466</v>
      </c>
      <c r="Q1164" s="13">
        <f t="shared" si="1406"/>
        <v>6.7777749030635173E-2</v>
      </c>
      <c r="R1164" s="13">
        <f t="shared" si="1407"/>
        <v>6.4333108627174868E-2</v>
      </c>
      <c r="S1164" s="13">
        <f t="shared" si="1408"/>
        <v>2.3971412098287286E-2</v>
      </c>
      <c r="T1164" s="13">
        <f t="shared" si="1409"/>
        <v>5.7004006054094961E-2</v>
      </c>
      <c r="U1164" s="13">
        <f t="shared" si="1410"/>
        <v>5.5536572787054296E-2</v>
      </c>
      <c r="V1164" s="13">
        <f t="shared" si="1411"/>
        <v>1.9338103616621471E-3</v>
      </c>
      <c r="W1164" s="13">
        <f t="shared" si="1412"/>
        <v>1.9503404352268269E-2</v>
      </c>
      <c r="X1164" s="13">
        <f t="shared" si="1413"/>
        <v>1.6403203052223633E-2</v>
      </c>
      <c r="Y1164" s="13">
        <f t="shared" si="1414"/>
        <v>6.8979001181705525E-3</v>
      </c>
      <c r="Z1164" s="13">
        <f t="shared" si="1415"/>
        <v>1.8035638372531623E-2</v>
      </c>
      <c r="AA1164" s="13">
        <f t="shared" si="1416"/>
        <v>1.5569549872707247E-2</v>
      </c>
      <c r="AB1164" s="13">
        <f t="shared" si="1417"/>
        <v>6.7203299997384992E-3</v>
      </c>
      <c r="AC1164" s="13">
        <f t="shared" si="1418"/>
        <v>8.7751929506302555E-5</v>
      </c>
      <c r="AD1164" s="13">
        <f t="shared" si="1419"/>
        <v>4.2091555130742003E-3</v>
      </c>
      <c r="AE1164" s="13">
        <f t="shared" si="1420"/>
        <v>3.5400810705805219E-3</v>
      </c>
      <c r="AF1164" s="13">
        <f t="shared" si="1421"/>
        <v>1.4886803240407634E-3</v>
      </c>
      <c r="AG1164" s="13">
        <f t="shared" si="1422"/>
        <v>4.1734808949308292E-4</v>
      </c>
      <c r="AH1164" s="13">
        <f t="shared" si="1423"/>
        <v>3.7921871620159677E-3</v>
      </c>
      <c r="AI1164" s="13">
        <f t="shared" si="1424"/>
        <v>3.2736655019414257E-3</v>
      </c>
      <c r="AJ1164" s="13">
        <f t="shared" si="1425"/>
        <v>1.4130217419047681E-3</v>
      </c>
      <c r="AK1164" s="13">
        <f t="shared" si="1426"/>
        <v>4.0660445035521533E-4</v>
      </c>
      <c r="AL1164" s="13">
        <f t="shared" si="1427"/>
        <v>2.5484694995090899E-6</v>
      </c>
      <c r="AM1164" s="13">
        <f t="shared" si="1428"/>
        <v>7.2672400420934456E-4</v>
      </c>
      <c r="AN1164" s="13">
        <f t="shared" si="1429"/>
        <v>6.1120618681038226E-4</v>
      </c>
      <c r="AO1164" s="13">
        <f t="shared" si="1430"/>
        <v>2.5702536357095077E-4</v>
      </c>
      <c r="AP1164" s="13">
        <f t="shared" si="1431"/>
        <v>7.2056466862165683E-5</v>
      </c>
      <c r="AQ1164" s="13">
        <f t="shared" si="1432"/>
        <v>1.5150648007619039E-5</v>
      </c>
      <c r="AR1164" s="13">
        <f t="shared" si="1433"/>
        <v>6.3787854578679459E-4</v>
      </c>
      <c r="AS1164" s="13">
        <f t="shared" si="1434"/>
        <v>5.5065873612121063E-4</v>
      </c>
      <c r="AT1164" s="13">
        <f t="shared" si="1435"/>
        <v>2.3768242847280161E-4</v>
      </c>
      <c r="AU1164" s="13">
        <f t="shared" si="1436"/>
        <v>6.8394370958511124E-5</v>
      </c>
      <c r="AV1164" s="13">
        <f t="shared" si="1437"/>
        <v>1.4760630420390071E-5</v>
      </c>
      <c r="AW1164" s="13">
        <f t="shared" si="1438"/>
        <v>5.1397230003846298E-8</v>
      </c>
      <c r="AX1164" s="13">
        <f t="shared" si="1439"/>
        <v>1.0455933037985641E-4</v>
      </c>
      <c r="AY1164" s="13">
        <f t="shared" si="1440"/>
        <v>8.7938900114422895E-5</v>
      </c>
      <c r="AZ1164" s="13">
        <f t="shared" si="1441"/>
        <v>3.6980201218007583E-5</v>
      </c>
      <c r="BA1164" s="13">
        <f t="shared" si="1442"/>
        <v>1.0367313974778266E-5</v>
      </c>
      <c r="BB1164" s="13">
        <f t="shared" si="1443"/>
        <v>2.1798393906377902E-6</v>
      </c>
      <c r="BC1164" s="13">
        <f t="shared" si="1444"/>
        <v>3.6666776220233168E-7</v>
      </c>
      <c r="BD1164" s="13">
        <f t="shared" si="1445"/>
        <v>8.941388829877993E-5</v>
      </c>
      <c r="BE1164" s="13">
        <f t="shared" si="1446"/>
        <v>7.7187952232439795E-5</v>
      </c>
      <c r="BF1164" s="13">
        <f t="shared" si="1447"/>
        <v>3.3316859848039426E-5</v>
      </c>
      <c r="BG1164" s="13">
        <f t="shared" si="1448"/>
        <v>9.5871019421205842E-6</v>
      </c>
      <c r="BH1164" s="13">
        <f t="shared" si="1449"/>
        <v>2.0690543181702561E-6</v>
      </c>
      <c r="BI1164" s="13">
        <f t="shared" si="1450"/>
        <v>3.5722876818327179E-7</v>
      </c>
      <c r="BJ1164" s="14">
        <f t="shared" si="1451"/>
        <v>0.33619245531413638</v>
      </c>
      <c r="BK1164" s="14">
        <f t="shared" si="1452"/>
        <v>0.34004746151892978</v>
      </c>
      <c r="BL1164" s="14">
        <f t="shared" si="1453"/>
        <v>0.30575044727698736</v>
      </c>
      <c r="BM1164" s="14">
        <f t="shared" si="1454"/>
        <v>0.24385278443784805</v>
      </c>
      <c r="BN1164" s="14">
        <f t="shared" si="1455"/>
        <v>0.75608533054185267</v>
      </c>
    </row>
    <row r="1165" spans="1:66" x14ac:dyDescent="0.25">
      <c r="A1165" t="s">
        <v>175</v>
      </c>
      <c r="B1165" t="s">
        <v>281</v>
      </c>
      <c r="C1165" t="s">
        <v>276</v>
      </c>
      <c r="D1165" s="25" t="s">
        <v>535</v>
      </c>
      <c r="E1165" s="10">
        <f>VLOOKUP(A1165,home!$A$2:$E$405,3,FALSE)</f>
        <v>1.1583000000000001</v>
      </c>
      <c r="F1165" s="10">
        <f>VLOOKUP(B1165,home!$B$2:$E$405,3,FALSE)</f>
        <v>0.53959999999999997</v>
      </c>
      <c r="G1165" s="10">
        <f>VLOOKUP(C1165,away!$B$2:$E$405,4,FALSE)</f>
        <v>0.71940000000000004</v>
      </c>
      <c r="H1165" s="10">
        <f>VLOOKUP(A1165,away!$A$2:$E$405,3,FALSE)</f>
        <v>1.0458000000000001</v>
      </c>
      <c r="I1165" s="10">
        <f>VLOOKUP(C1165,away!$B$2:$E$405,3,FALSE)</f>
        <v>2.0718000000000001</v>
      </c>
      <c r="J1165" s="10">
        <f>VLOOKUP(B1165,home!$B$2:$E$405,4,FALSE)</f>
        <v>1.2549999999999999</v>
      </c>
      <c r="K1165" s="12">
        <f t="shared" si="1400"/>
        <v>0.44963843839200007</v>
      </c>
      <c r="L1165" s="12">
        <f t="shared" si="1401"/>
        <v>2.7191939922000001</v>
      </c>
      <c r="M1165" s="13">
        <f t="shared" si="1402"/>
        <v>4.2052668660566443E-2</v>
      </c>
      <c r="N1165" s="13">
        <f t="shared" si="1403"/>
        <v>1.8908496266753297E-2</v>
      </c>
      <c r="O1165" s="13">
        <f t="shared" si="1404"/>
        <v>0.1143493639777895</v>
      </c>
      <c r="P1165" s="13">
        <f t="shared" si="1405"/>
        <v>5.1415869450091703E-2</v>
      </c>
      <c r="Q1165" s="13">
        <f t="shared" si="1406"/>
        <v>4.2509933668619581E-3</v>
      </c>
      <c r="R1165" s="13">
        <f t="shared" si="1407"/>
        <v>0.15546905177014819</v>
      </c>
      <c r="S1165" s="13">
        <f t="shared" si="1408"/>
        <v>1.5715956415554535E-2</v>
      </c>
      <c r="T1165" s="13">
        <f t="shared" si="1409"/>
        <v>1.1559275624053088E-2</v>
      </c>
      <c r="U1165" s="13">
        <f t="shared" si="1410"/>
        <v>6.9904861656214456E-2</v>
      </c>
      <c r="V1165" s="13">
        <f t="shared" si="1411"/>
        <v>2.1350199089827603E-3</v>
      </c>
      <c r="W1165" s="13">
        <f t="shared" si="1412"/>
        <v>6.3713667303018687E-4</v>
      </c>
      <c r="X1165" s="13">
        <f t="shared" si="1413"/>
        <v>1.7324982135139802E-3</v>
      </c>
      <c r="Y1165" s="13">
        <f t="shared" si="1414"/>
        <v>2.3554993668422246E-3</v>
      </c>
      <c r="Z1165" s="13">
        <f t="shared" si="1415"/>
        <v>0.14091683718213927</v>
      </c>
      <c r="AA1165" s="13">
        <f t="shared" si="1416"/>
        <v>6.3361626613716832E-2</v>
      </c>
      <c r="AB1165" s="13">
        <f t="shared" si="1417"/>
        <v>1.4244911422284314E-2</v>
      </c>
      <c r="AC1165" s="13">
        <f t="shared" si="1418"/>
        <v>1.631494332138267E-4</v>
      </c>
      <c r="AD1165" s="13">
        <f t="shared" si="1419"/>
        <v>7.1620284675891918E-5</v>
      </c>
      <c r="AE1165" s="13">
        <f t="shared" si="1420"/>
        <v>1.9474944781033905E-4</v>
      </c>
      <c r="AF1165" s="13">
        <f t="shared" si="1421"/>
        <v>2.6478076423507073E-4</v>
      </c>
      <c r="AG1165" s="13">
        <f t="shared" si="1422"/>
        <v>2.3999675445270969E-4</v>
      </c>
      <c r="AH1165" s="13">
        <f t="shared" si="1423"/>
        <v>9.5795054266374663E-2</v>
      </c>
      <c r="AI1165" s="13">
        <f t="shared" si="1424"/>
        <v>4.3073138606009607E-2</v>
      </c>
      <c r="AJ1165" s="13">
        <f t="shared" si="1425"/>
        <v>9.683669389724165E-3</v>
      </c>
      <c r="AK1165" s="13">
        <f t="shared" si="1426"/>
        <v>1.4513833274333282E-3</v>
      </c>
      <c r="AL1165" s="13">
        <f t="shared" si="1427"/>
        <v>7.9790132005054836E-6</v>
      </c>
      <c r="AM1165" s="13">
        <f t="shared" si="1428"/>
        <v>6.4406465917717105E-6</v>
      </c>
      <c r="AN1165" s="13">
        <f t="shared" si="1429"/>
        <v>1.7513367518229045E-5</v>
      </c>
      <c r="AO1165" s="13">
        <f t="shared" si="1430"/>
        <v>2.3811121869379523E-5</v>
      </c>
      <c r="AP1165" s="13">
        <f t="shared" si="1431"/>
        <v>2.1582353178252947E-5</v>
      </c>
      <c r="AQ1165" s="13">
        <f t="shared" si="1432"/>
        <v>1.4671651274960998E-5</v>
      </c>
      <c r="AR1165" s="13">
        <f t="shared" si="1433"/>
        <v>5.2097067208719795E-2</v>
      </c>
      <c r="AS1165" s="13">
        <f t="shared" si="1434"/>
        <v>2.3424843944531846E-2</v>
      </c>
      <c r="AT1165" s="13">
        <f t="shared" si="1435"/>
        <v>5.2663551253977993E-3</v>
      </c>
      <c r="AU1165" s="13">
        <f t="shared" si="1436"/>
        <v>7.8931856486719046E-4</v>
      </c>
      <c r="AV1165" s="13">
        <f t="shared" si="1437"/>
        <v>8.8726991725174547E-5</v>
      </c>
      <c r="AW1165" s="13">
        <f t="shared" si="1438"/>
        <v>2.7098815348353648E-7</v>
      </c>
      <c r="AX1165" s="13">
        <f t="shared" si="1439"/>
        <v>4.8266037929316436E-7</v>
      </c>
      <c r="AY1165" s="13">
        <f t="shared" si="1440"/>
        <v>1.3124472036469461E-6</v>
      </c>
      <c r="AZ1165" s="13">
        <f t="shared" si="1441"/>
        <v>1.7843992756182331E-6</v>
      </c>
      <c r="BA1165" s="13">
        <f t="shared" si="1442"/>
        <v>1.6173759299823774E-6</v>
      </c>
      <c r="BB1165" s="13">
        <f t="shared" si="1443"/>
        <v>1.099489727984242E-6</v>
      </c>
      <c r="BC1165" s="13">
        <f t="shared" si="1444"/>
        <v>5.9794517256407279E-7</v>
      </c>
      <c r="BD1165" s="13">
        <f t="shared" si="1445"/>
        <v>2.3610338694198416E-2</v>
      </c>
      <c r="BE1165" s="13">
        <f t="shared" si="1446"/>
        <v>1.061611582036559E-2</v>
      </c>
      <c r="BF1165" s="13">
        <f t="shared" si="1447"/>
        <v>2.3867068696288951E-3</v>
      </c>
      <c r="BG1165" s="13">
        <f t="shared" si="1448"/>
        <v>3.5771838325313168E-4</v>
      </c>
      <c r="BH1165" s="13">
        <f t="shared" si="1449"/>
        <v>4.0210983807512286E-5</v>
      </c>
      <c r="BI1165" s="13">
        <f t="shared" si="1450"/>
        <v>3.6160807930831673E-6</v>
      </c>
      <c r="BJ1165" s="14">
        <f t="shared" si="1451"/>
        <v>4.0305960220350427E-2</v>
      </c>
      <c r="BK1165" s="14">
        <f t="shared" si="1452"/>
        <v>0.11149195532881342</v>
      </c>
      <c r="BL1165" s="14">
        <f t="shared" si="1453"/>
        <v>0.68601407969698336</v>
      </c>
      <c r="BM1165" s="14">
        <f t="shared" si="1454"/>
        <v>0.59228134747702521</v>
      </c>
      <c r="BN1165" s="14">
        <f t="shared" si="1455"/>
        <v>0.38644644349221108</v>
      </c>
    </row>
    <row r="1166" spans="1:66" x14ac:dyDescent="0.25">
      <c r="A1166" t="s">
        <v>24</v>
      </c>
      <c r="B1166" t="s">
        <v>298</v>
      </c>
      <c r="C1166" t="s">
        <v>184</v>
      </c>
      <c r="D1166" s="25" t="s">
        <v>535</v>
      </c>
      <c r="E1166" s="10">
        <f>VLOOKUP(A1166,home!$A$2:$E$405,3,FALSE)</f>
        <v>1.6263000000000001</v>
      </c>
      <c r="F1166" s="10">
        <f>VLOOKUP(B1166,home!$B$2:$E$405,3,FALSE)</f>
        <v>1.5354000000000001</v>
      </c>
      <c r="G1166" s="10">
        <f>VLOOKUP(C1166,away!$B$2:$E$405,4,FALSE)</f>
        <v>0.90620000000000001</v>
      </c>
      <c r="H1166" s="10">
        <f>VLOOKUP(A1166,away!$A$2:$E$405,3,FALSE)</f>
        <v>1.4262999999999999</v>
      </c>
      <c r="I1166" s="10">
        <f>VLOOKUP(C1166,away!$B$2:$E$405,3,FALSE)</f>
        <v>0.73799999999999999</v>
      </c>
      <c r="J1166" s="10">
        <f>VLOOKUP(B1166,home!$B$2:$E$405,4,FALSE)</f>
        <v>0.7177</v>
      </c>
      <c r="K1166" s="12">
        <f t="shared" si="1400"/>
        <v>2.2628004483240005</v>
      </c>
      <c r="L1166" s="12">
        <f t="shared" si="1401"/>
        <v>0.75545776637999995</v>
      </c>
      <c r="M1166" s="13">
        <f t="shared" si="1402"/>
        <v>4.8886293676540162E-2</v>
      </c>
      <c r="N1166" s="13">
        <f t="shared" si="1403"/>
        <v>0.11061992724817381</v>
      </c>
      <c r="O1166" s="13">
        <f t="shared" si="1404"/>
        <v>3.6931530227475744E-2</v>
      </c>
      <c r="P1166" s="13">
        <f t="shared" si="1405"/>
        <v>8.3568683156023477E-2</v>
      </c>
      <c r="Q1166" s="13">
        <f t="shared" si="1406"/>
        <v>0.12515541048536805</v>
      </c>
      <c r="R1166" s="13">
        <f t="shared" si="1407"/>
        <v>1.3950105667322136E-2</v>
      </c>
      <c r="S1166" s="13">
        <f t="shared" si="1408"/>
        <v>3.5714124958215208E-2</v>
      </c>
      <c r="T1166" s="13">
        <f t="shared" si="1409"/>
        <v>9.4549626855648161E-2</v>
      </c>
      <c r="U1166" s="13">
        <f t="shared" si="1410"/>
        <v>3.1566305358183708E-2</v>
      </c>
      <c r="V1166" s="13">
        <f t="shared" si="1411"/>
        <v>6.7835018965425537E-3</v>
      </c>
      <c r="W1166" s="13">
        <f t="shared" si="1412"/>
        <v>9.4400572985488374E-2</v>
      </c>
      <c r="X1166" s="13">
        <f t="shared" si="1413"/>
        <v>7.1315646012609202E-2</v>
      </c>
      <c r="Y1166" s="13">
        <f t="shared" si="1414"/>
        <v>2.6937979322316247E-2</v>
      </c>
      <c r="Z1166" s="13">
        <f t="shared" si="1415"/>
        <v>3.5129052227333875E-3</v>
      </c>
      <c r="AA1166" s="13">
        <f t="shared" si="1416"/>
        <v>7.9490035129208304E-3</v>
      </c>
      <c r="AB1166" s="13">
        <f t="shared" si="1417"/>
        <v>8.9935043563831585E-3</v>
      </c>
      <c r="AC1166" s="13">
        <f t="shared" si="1418"/>
        <v>7.2475365543063605E-4</v>
      </c>
      <c r="AD1166" s="13">
        <f t="shared" si="1419"/>
        <v>5.3402414718401417E-2</v>
      </c>
      <c r="AE1166" s="13">
        <f t="shared" si="1420"/>
        <v>4.0343268942461971E-2</v>
      </c>
      <c r="AF1166" s="13">
        <f t="shared" si="1421"/>
        <v>1.5238817921869968E-2</v>
      </c>
      <c r="AG1166" s="13">
        <f t="shared" si="1422"/>
        <v>3.8374277831758003E-3</v>
      </c>
      <c r="AH1166" s="13">
        <f t="shared" si="1423"/>
        <v>6.6346288326770005E-4</v>
      </c>
      <c r="AI1166" s="13">
        <f t="shared" si="1424"/>
        <v>1.5012841097044856E-3</v>
      </c>
      <c r="AJ1166" s="13">
        <f t="shared" si="1425"/>
        <v>1.6985531782505044E-3</v>
      </c>
      <c r="AK1166" s="13">
        <f t="shared" si="1426"/>
        <v>1.2811622977491324E-3</v>
      </c>
      <c r="AL1166" s="13">
        <f t="shared" si="1427"/>
        <v>4.955721045051752E-5</v>
      </c>
      <c r="AM1166" s="13">
        <f t="shared" si="1428"/>
        <v>2.4167801593276559E-2</v>
      </c>
      <c r="AN1166" s="13">
        <f t="shared" si="1429"/>
        <v>1.8257753409971714E-2</v>
      </c>
      <c r="AO1166" s="13">
        <f t="shared" si="1430"/>
        <v>6.8964808051070279E-3</v>
      </c>
      <c r="AP1166" s="13">
        <f t="shared" si="1431"/>
        <v>1.7366666616362334E-3</v>
      </c>
      <c r="AQ1166" s="13">
        <f t="shared" si="1432"/>
        <v>3.2799457928657993E-4</v>
      </c>
      <c r="AR1166" s="13">
        <f t="shared" si="1433"/>
        <v>1.0024363757389031E-4</v>
      </c>
      <c r="AS1166" s="13">
        <f t="shared" si="1434"/>
        <v>2.268313480438276E-4</v>
      </c>
      <c r="AT1166" s="13">
        <f t="shared" si="1435"/>
        <v>2.566370380237553E-4</v>
      </c>
      <c r="AU1166" s="13">
        <f t="shared" si="1436"/>
        <v>1.935728015655657E-4</v>
      </c>
      <c r="AV1166" s="13">
        <f t="shared" si="1437"/>
        <v>1.0950415554147374E-4</v>
      </c>
      <c r="AW1166" s="13">
        <f t="shared" si="1438"/>
        <v>2.3532106097500481E-6</v>
      </c>
      <c r="AX1166" s="13">
        <f t="shared" si="1439"/>
        <v>9.1144853800452889E-3</v>
      </c>
      <c r="AY1166" s="13">
        <f t="shared" si="1440"/>
        <v>6.8856087669121784E-3</v>
      </c>
      <c r="AZ1166" s="13">
        <f t="shared" si="1441"/>
        <v>2.6008933096090098E-3</v>
      </c>
      <c r="BA1166" s="13">
        <f t="shared" si="1442"/>
        <v>6.5495501675663615E-4</v>
      </c>
      <c r="BB1166" s="13">
        <f t="shared" si="1443"/>
        <v>1.2369771350958592E-4</v>
      </c>
      <c r="BC1166" s="13">
        <f t="shared" si="1444"/>
        <v>1.8689679670852995E-5</v>
      </c>
      <c r="BD1166" s="13">
        <f t="shared" si="1445"/>
        <v>1.2621639089229564E-5</v>
      </c>
      <c r="BE1166" s="13">
        <f t="shared" si="1446"/>
        <v>2.8560250589692383E-5</v>
      </c>
      <c r="BF1166" s="13">
        <f t="shared" si="1447"/>
        <v>3.231307391930087E-5</v>
      </c>
      <c r="BG1166" s="13">
        <f t="shared" si="1448"/>
        <v>2.4372679383773526E-5</v>
      </c>
      <c r="BH1166" s="13">
        <f t="shared" si="1449"/>
        <v>1.3787627459114967E-5</v>
      </c>
      <c r="BI1166" s="13">
        <f t="shared" si="1450"/>
        <v>6.2397299191619226E-6</v>
      </c>
      <c r="BJ1166" s="14">
        <f t="shared" si="1451"/>
        <v>0.70658611919129477</v>
      </c>
      <c r="BK1166" s="14">
        <f t="shared" si="1452"/>
        <v>0.18261252332011477</v>
      </c>
      <c r="BL1166" s="14">
        <f t="shared" si="1453"/>
        <v>0.10553959557236621</v>
      </c>
      <c r="BM1166" s="14">
        <f t="shared" si="1454"/>
        <v>0.57225593728930302</v>
      </c>
      <c r="BN1166" s="14">
        <f t="shared" si="1455"/>
        <v>0.41911195046090338</v>
      </c>
    </row>
    <row r="1167" spans="1:66" x14ac:dyDescent="0.25">
      <c r="A1167" t="s">
        <v>24</v>
      </c>
      <c r="B1167" t="s">
        <v>193</v>
      </c>
      <c r="C1167" t="s">
        <v>183</v>
      </c>
      <c r="D1167" s="25" t="s">
        <v>535</v>
      </c>
      <c r="E1167" s="10">
        <f>VLOOKUP(A1167,home!$A$2:$E$405,3,FALSE)</f>
        <v>1.6263000000000001</v>
      </c>
      <c r="F1167" s="10">
        <f>VLOOKUP(B1167,home!$B$2:$E$405,3,FALSE)</f>
        <v>1.1313</v>
      </c>
      <c r="G1167" s="10">
        <f>VLOOKUP(C1167,away!$B$2:$E$405,4,FALSE)</f>
        <v>1.2621</v>
      </c>
      <c r="H1167" s="10">
        <f>VLOOKUP(A1167,away!$A$2:$E$405,3,FALSE)</f>
        <v>1.4262999999999999</v>
      </c>
      <c r="I1167" s="10">
        <f>VLOOKUP(C1167,away!$B$2:$E$405,3,FALSE)</f>
        <v>0.88560000000000005</v>
      </c>
      <c r="J1167" s="10">
        <f>VLOOKUP(B1167,home!$B$2:$E$405,4,FALSE)</f>
        <v>0.90910000000000002</v>
      </c>
      <c r="K1167" s="12">
        <f t="shared" si="1400"/>
        <v>2.322053469099</v>
      </c>
      <c r="L1167" s="12">
        <f t="shared" si="1401"/>
        <v>1.148312646648</v>
      </c>
      <c r="M1167" s="13">
        <f t="shared" si="1402"/>
        <v>3.1105640311356392E-2</v>
      </c>
      <c r="N1167" s="13">
        <f t="shared" si="1403"/>
        <v>7.2228959993530822E-2</v>
      </c>
      <c r="O1167" s="13">
        <f t="shared" si="1404"/>
        <v>3.5719000151614375E-2</v>
      </c>
      <c r="P1167" s="13">
        <f t="shared" si="1405"/>
        <v>8.2941428214803881E-2</v>
      </c>
      <c r="Q1167" s="13">
        <f t="shared" si="1406"/>
        <v>8.3859753561195585E-2</v>
      </c>
      <c r="R1167" s="13">
        <f t="shared" si="1407"/>
        <v>2.0508289799860316E-2</v>
      </c>
      <c r="S1167" s="13">
        <f t="shared" si="1408"/>
        <v>5.5289655231754734E-2</v>
      </c>
      <c r="T1167" s="13">
        <f t="shared" si="1409"/>
        <v>9.6297215559105531E-2</v>
      </c>
      <c r="U1167" s="13">
        <f t="shared" si="1410"/>
        <v>4.7621345475053291E-2</v>
      </c>
      <c r="V1167" s="13">
        <f t="shared" si="1411"/>
        <v>1.6380748259170949E-2</v>
      </c>
      <c r="W1167" s="13">
        <f t="shared" si="1412"/>
        <v>6.4908943891520465E-2</v>
      </c>
      <c r="X1167" s="13">
        <f t="shared" si="1413"/>
        <v>7.4535761151198393E-2</v>
      </c>
      <c r="Y1167" s="13">
        <f t="shared" si="1414"/>
        <v>4.2795178578727916E-2</v>
      </c>
      <c r="Z1167" s="13">
        <f t="shared" si="1415"/>
        <v>7.8499761794339276E-3</v>
      </c>
      <c r="AA1167" s="13">
        <f t="shared" si="1416"/>
        <v>1.8228064419799069E-2</v>
      </c>
      <c r="AB1167" s="13">
        <f t="shared" si="1417"/>
        <v>2.1163270110477243E-2</v>
      </c>
      <c r="AC1167" s="13">
        <f t="shared" si="1418"/>
        <v>2.729896094091118E-3</v>
      </c>
      <c r="AD1167" s="13">
        <f t="shared" si="1419"/>
        <v>3.7680509584714368E-2</v>
      </c>
      <c r="AE1167" s="13">
        <f t="shared" si="1420"/>
        <v>4.3269005688268677E-2</v>
      </c>
      <c r="AF1167" s="13">
        <f t="shared" si="1421"/>
        <v>2.4843173219861597E-2</v>
      </c>
      <c r="AG1167" s="13">
        <f t="shared" si="1422"/>
        <v>9.5092433304113291E-3</v>
      </c>
      <c r="AH1167" s="13">
        <f t="shared" si="1423"/>
        <v>2.2535567306823817E-3</v>
      </c>
      <c r="AI1167" s="13">
        <f t="shared" si="1424"/>
        <v>5.232879224292426E-3</v>
      </c>
      <c r="AJ1167" s="13">
        <f t="shared" si="1425"/>
        <v>6.0755126780721565E-3</v>
      </c>
      <c r="AK1167" s="13">
        <f t="shared" si="1426"/>
        <v>4.7025550968908016E-3</v>
      </c>
      <c r="AL1167" s="13">
        <f t="shared" si="1427"/>
        <v>2.9116453306285764E-4</v>
      </c>
      <c r="AM1167" s="13">
        <f t="shared" si="1428"/>
        <v>1.7499231599720815E-2</v>
      </c>
      <c r="AN1167" s="13">
        <f t="shared" si="1429"/>
        <v>2.0094588952581722E-2</v>
      </c>
      <c r="AO1167" s="13">
        <f t="shared" si="1430"/>
        <v>1.1537435311721394E-2</v>
      </c>
      <c r="AP1167" s="13">
        <f t="shared" si="1431"/>
        <v>4.4161942927776294E-3</v>
      </c>
      <c r="AQ1167" s="13">
        <f t="shared" si="1432"/>
        <v>1.2677929391128177E-3</v>
      </c>
      <c r="AR1167" s="13">
        <f t="shared" si="1433"/>
        <v>5.1755753875626061E-4</v>
      </c>
      <c r="AS1167" s="13">
        <f t="shared" si="1434"/>
        <v>1.2017962783273152E-3</v>
      </c>
      <c r="AT1167" s="13">
        <f t="shared" si="1435"/>
        <v>1.3953176086201051E-3</v>
      </c>
      <c r="AU1167" s="13">
        <f t="shared" si="1436"/>
        <v>1.0800006978637451E-3</v>
      </c>
      <c r="AV1167" s="13">
        <f t="shared" si="1437"/>
        <v>6.2695484177596272E-4</v>
      </c>
      <c r="AW1167" s="13">
        <f t="shared" si="1438"/>
        <v>2.1565937145518882E-5</v>
      </c>
      <c r="AX1167" s="13">
        <f t="shared" si="1439"/>
        <v>6.7723585737830974E-3</v>
      </c>
      <c r="AY1167" s="13">
        <f t="shared" si="1440"/>
        <v>7.7767849979101427E-3</v>
      </c>
      <c r="AZ1167" s="13">
        <f t="shared" si="1441"/>
        <v>4.4650902816813299E-3</v>
      </c>
      <c r="BA1167" s="13">
        <f t="shared" si="1442"/>
        <v>1.7091065462932508E-3</v>
      </c>
      <c r="BB1167" s="13">
        <f t="shared" si="1443"/>
        <v>4.9064716539435618E-4</v>
      </c>
      <c r="BC1167" s="13">
        <f t="shared" si="1444"/>
        <v>1.1268326901286658E-4</v>
      </c>
      <c r="BD1167" s="13">
        <f t="shared" si="1445"/>
        <v>9.9052977853637675E-5</v>
      </c>
      <c r="BE1167" s="13">
        <f t="shared" si="1446"/>
        <v>2.3000631084962582E-4</v>
      </c>
      <c r="BF1167" s="13">
        <f t="shared" si="1447"/>
        <v>2.670434760115183E-4</v>
      </c>
      <c r="BG1167" s="13">
        <f t="shared" si="1448"/>
        <v>2.0669640995760053E-4</v>
      </c>
      <c r="BH1167" s="13">
        <f t="shared" si="1449"/>
        <v>1.1999002894808888E-4</v>
      </c>
      <c r="BI1167" s="13">
        <f t="shared" si="1450"/>
        <v>5.5724652595239821E-5</v>
      </c>
      <c r="BJ1167" s="14">
        <f t="shared" si="1451"/>
        <v>0.62606965848852414</v>
      </c>
      <c r="BK1167" s="14">
        <f t="shared" si="1452"/>
        <v>0.19651531764215005</v>
      </c>
      <c r="BL1167" s="14">
        <f t="shared" si="1453"/>
        <v>0.16730461450830117</v>
      </c>
      <c r="BM1167" s="14">
        <f t="shared" si="1454"/>
        <v>0.66362127572528329</v>
      </c>
      <c r="BN1167" s="14">
        <f t="shared" si="1455"/>
        <v>0.32636307203236137</v>
      </c>
    </row>
    <row r="1168" spans="1:66" x14ac:dyDescent="0.25">
      <c r="A1168" t="s">
        <v>24</v>
      </c>
      <c r="B1168" t="s">
        <v>25</v>
      </c>
      <c r="C1168" t="s">
        <v>326</v>
      </c>
      <c r="D1168" s="25" t="s">
        <v>535</v>
      </c>
      <c r="E1168" s="10">
        <f>VLOOKUP(A1168,home!$A$2:$E$405,3,FALSE)</f>
        <v>1.6263000000000001</v>
      </c>
      <c r="F1168" s="10">
        <f>VLOOKUP(B1168,home!$B$2:$E$405,3,FALSE)</f>
        <v>1.1651</v>
      </c>
      <c r="G1168" s="10">
        <f>VLOOKUP(C1168,away!$B$2:$E$405,4,FALSE)</f>
        <v>0.87380000000000002</v>
      </c>
      <c r="H1168" s="10">
        <f>VLOOKUP(A1168,away!$A$2:$E$405,3,FALSE)</f>
        <v>1.4262999999999999</v>
      </c>
      <c r="I1168" s="10">
        <f>VLOOKUP(C1168,away!$B$2:$E$405,3,FALSE)</f>
        <v>0.77490000000000003</v>
      </c>
      <c r="J1168" s="10">
        <f>VLOOKUP(B1168,home!$B$2:$E$405,4,FALSE)</f>
        <v>0.84870000000000001</v>
      </c>
      <c r="K1168" s="12">
        <f t="shared" si="1400"/>
        <v>1.6556781011940003</v>
      </c>
      <c r="L1168" s="12">
        <f t="shared" si="1401"/>
        <v>0.93801707766899989</v>
      </c>
      <c r="M1168" s="13">
        <f t="shared" si="1402"/>
        <v>7.4743339163448649E-2</v>
      </c>
      <c r="N1168" s="13">
        <f t="shared" si="1403"/>
        <v>0.1237509098630378</v>
      </c>
      <c r="O1168" s="13">
        <f t="shared" si="1404"/>
        <v>7.0110528577321002E-2</v>
      </c>
      <c r="P1168" s="13">
        <f t="shared" si="1405"/>
        <v>0.11608046682860652</v>
      </c>
      <c r="Q1168" s="13">
        <f t="shared" si="1406"/>
        <v>0.10244583573153217</v>
      </c>
      <c r="R1168" s="13">
        <f t="shared" si="1407"/>
        <v>3.2882436564963771E-2</v>
      </c>
      <c r="S1168" s="13">
        <f t="shared" si="1408"/>
        <v>4.5069818026462601E-2</v>
      </c>
      <c r="T1168" s="13">
        <f t="shared" si="1409"/>
        <v>9.6095943452250213E-2</v>
      </c>
      <c r="U1168" s="13">
        <f t="shared" si="1410"/>
        <v>5.4442730134511383E-2</v>
      </c>
      <c r="V1168" s="13">
        <f t="shared" si="1411"/>
        <v>7.7773195800563341E-3</v>
      </c>
      <c r="W1168" s="13">
        <f t="shared" si="1412"/>
        <v>5.6539108926405207E-2</v>
      </c>
      <c r="X1168" s="13">
        <f t="shared" si="1413"/>
        <v>5.3034649729155878E-2</v>
      </c>
      <c r="Y1168" s="13">
        <f t="shared" si="1414"/>
        <v>2.4873703577070905E-2</v>
      </c>
      <c r="Z1168" s="13">
        <f t="shared" si="1415"/>
        <v>1.0281429017767863E-2</v>
      </c>
      <c r="AA1168" s="13">
        <f t="shared" si="1416"/>
        <v>1.7022736873698791E-2</v>
      </c>
      <c r="AB1168" s="13">
        <f t="shared" si="1417"/>
        <v>1.4092086332085354E-2</v>
      </c>
      <c r="AC1168" s="13">
        <f t="shared" si="1418"/>
        <v>7.5491249256503211E-4</v>
      </c>
      <c r="AD1168" s="13">
        <f t="shared" si="1419"/>
        <v>2.3402641127617838E-2</v>
      </c>
      <c r="AE1168" s="13">
        <f t="shared" si="1420"/>
        <v>2.1952077040264435E-2</v>
      </c>
      <c r="AF1168" s="13">
        <f t="shared" si="1421"/>
        <v>1.0295711577036794E-2</v>
      </c>
      <c r="AG1168" s="13">
        <f t="shared" si="1422"/>
        <v>3.2191844286716485E-3</v>
      </c>
      <c r="AH1168" s="13">
        <f t="shared" si="1423"/>
        <v>2.4110390003769665E-3</v>
      </c>
      <c r="AI1168" s="13">
        <f t="shared" si="1424"/>
        <v>3.9919044740488159E-3</v>
      </c>
      <c r="AJ1168" s="13">
        <f t="shared" si="1425"/>
        <v>3.3046544098704897E-3</v>
      </c>
      <c r="AK1168" s="13">
        <f t="shared" si="1426"/>
        <v>1.8238146461455839E-3</v>
      </c>
      <c r="AL1168" s="13">
        <f t="shared" si="1427"/>
        <v>4.6896804736039646E-5</v>
      </c>
      <c r="AM1168" s="13">
        <f t="shared" si="1428"/>
        <v>7.7494480850197845E-3</v>
      </c>
      <c r="AN1168" s="13">
        <f t="shared" si="1429"/>
        <v>7.2691146462578859E-3</v>
      </c>
      <c r="AO1168" s="13">
        <f t="shared" si="1430"/>
        <v>3.4092768388618733E-3</v>
      </c>
      <c r="AP1168" s="13">
        <f t="shared" si="1431"/>
        <v>1.0659866324512735E-3</v>
      </c>
      <c r="AQ1168" s="13">
        <f t="shared" si="1432"/>
        <v>2.4997841645154045E-4</v>
      </c>
      <c r="AR1168" s="13">
        <f t="shared" si="1433"/>
        <v>4.5231915145591781E-4</v>
      </c>
      <c r="AS1168" s="13">
        <f t="shared" si="1434"/>
        <v>7.4889491381621535E-4</v>
      </c>
      <c r="AT1168" s="13">
        <f t="shared" si="1435"/>
        <v>6.1996445445053805E-4</v>
      </c>
      <c r="AU1168" s="13">
        <f t="shared" si="1436"/>
        <v>3.4215385691748032E-4</v>
      </c>
      <c r="AV1168" s="13">
        <f t="shared" si="1437"/>
        <v>1.4162416203433441E-4</v>
      </c>
      <c r="AW1168" s="13">
        <f t="shared" si="1438"/>
        <v>2.0231468291126034E-6</v>
      </c>
      <c r="AX1168" s="13">
        <f t="shared" si="1439"/>
        <v>2.1384319151178384E-3</v>
      </c>
      <c r="AY1168" s="13">
        <f t="shared" si="1440"/>
        <v>2.0058856558129575E-3</v>
      </c>
      <c r="AZ1168" s="13">
        <f t="shared" si="1441"/>
        <v>9.4077750050191775E-4</v>
      </c>
      <c r="BA1168" s="13">
        <f t="shared" si="1442"/>
        <v>2.9415512058585168E-4</v>
      </c>
      <c r="BB1168" s="13">
        <f t="shared" si="1443"/>
        <v>6.8980631648328213E-5</v>
      </c>
      <c r="BC1168" s="13">
        <f t="shared" si="1444"/>
        <v>1.2941002102905312E-5</v>
      </c>
      <c r="BD1168" s="13">
        <f t="shared" si="1445"/>
        <v>7.0713848103733616E-5</v>
      </c>
      <c r="BE1168" s="13">
        <f t="shared" si="1446"/>
        <v>1.1707936975651062E-4</v>
      </c>
      <c r="BF1168" s="13">
        <f t="shared" si="1447"/>
        <v>9.6922874303724896E-5</v>
      </c>
      <c r="BG1168" s="13">
        <f t="shared" si="1448"/>
        <v>5.3491026829818661E-5</v>
      </c>
      <c r="BH1168" s="13">
        <f t="shared" si="1449"/>
        <v>2.2140980433127877E-5</v>
      </c>
      <c r="BI1168" s="13">
        <f t="shared" si="1450"/>
        <v>7.3316672884189353E-6</v>
      </c>
      <c r="BJ1168" s="14">
        <f t="shared" si="1451"/>
        <v>0.54081474189785506</v>
      </c>
      <c r="BK1168" s="14">
        <f t="shared" si="1452"/>
        <v>0.24647863855168814</v>
      </c>
      <c r="BL1168" s="14">
        <f t="shared" si="1453"/>
        <v>0.20275456731841199</v>
      </c>
      <c r="BM1168" s="14">
        <f t="shared" si="1454"/>
        <v>0.47831199754782933</v>
      </c>
      <c r="BN1168" s="14">
        <f t="shared" si="1455"/>
        <v>0.52001351672890983</v>
      </c>
    </row>
    <row r="1169" spans="1:66" x14ac:dyDescent="0.25">
      <c r="A1169" t="s">
        <v>24</v>
      </c>
      <c r="B1169" t="s">
        <v>181</v>
      </c>
      <c r="C1169" t="s">
        <v>26</v>
      </c>
      <c r="D1169" s="25" t="s">
        <v>535</v>
      </c>
      <c r="E1169" s="10">
        <f>VLOOKUP(A1169,home!$A$2:$E$405,3,FALSE)</f>
        <v>1.6263000000000001</v>
      </c>
      <c r="F1169" s="10">
        <f>VLOOKUP(B1169,home!$B$2:$E$405,3,FALSE)</f>
        <v>0.64729999999999999</v>
      </c>
      <c r="G1169" s="10">
        <f>VLOOKUP(C1169,away!$B$2:$E$405,4,FALSE)</f>
        <v>1.1974</v>
      </c>
      <c r="H1169" s="10">
        <f>VLOOKUP(A1169,away!$A$2:$E$405,3,FALSE)</f>
        <v>1.4262999999999999</v>
      </c>
      <c r="I1169" s="10">
        <f>VLOOKUP(C1169,away!$B$2:$E$405,3,FALSE)</f>
        <v>0.95940000000000003</v>
      </c>
      <c r="J1169" s="10">
        <f>VLOOKUP(B1169,home!$B$2:$E$405,4,FALSE)</f>
        <v>0.84870000000000001</v>
      </c>
      <c r="K1169" s="12">
        <f t="shared" si="1400"/>
        <v>1.260507757626</v>
      </c>
      <c r="L1169" s="12">
        <f t="shared" si="1401"/>
        <v>1.1613544771140001</v>
      </c>
      <c r="M1169" s="13">
        <f t="shared" si="1402"/>
        <v>8.8756178624999529E-2</v>
      </c>
      <c r="N1169" s="13">
        <f t="shared" si="1403"/>
        <v>0.11187785169405086</v>
      </c>
      <c r="O1169" s="13">
        <f t="shared" si="1404"/>
        <v>0.10307738541767313</v>
      </c>
      <c r="P1169" s="13">
        <f t="shared" si="1405"/>
        <v>0.1299298439547821</v>
      </c>
      <c r="Q1169" s="13">
        <f t="shared" si="1406"/>
        <v>7.0511449983441124E-2</v>
      </c>
      <c r="R1169" s="13">
        <f t="shared" si="1407"/>
        <v>5.985469152201002E-2</v>
      </c>
      <c r="S1169" s="13">
        <f t="shared" si="1408"/>
        <v>4.7550955357825143E-2</v>
      </c>
      <c r="T1169" s="13">
        <f t="shared" si="1409"/>
        <v>8.1888788126069242E-2</v>
      </c>
      <c r="U1169" s="13">
        <f t="shared" si="1410"/>
        <v>7.5447302993804796E-2</v>
      </c>
      <c r="V1169" s="13">
        <f t="shared" si="1411"/>
        <v>7.7344076588449122E-3</v>
      </c>
      <c r="W1169" s="13">
        <f t="shared" si="1412"/>
        <v>2.9626743235195076E-2</v>
      </c>
      <c r="X1169" s="13">
        <f t="shared" si="1413"/>
        <v>3.4407150898500716E-2</v>
      </c>
      <c r="Y1169" s="13">
        <f t="shared" si="1414"/>
        <v>1.9979449370355402E-2</v>
      </c>
      <c r="Z1169" s="13">
        <f t="shared" si="1415"/>
        <v>2.3170837991787908E-2</v>
      </c>
      <c r="AA1169" s="13">
        <f t="shared" si="1416"/>
        <v>2.9207021039343903E-2</v>
      </c>
      <c r="AB1169" s="13">
        <f t="shared" si="1417"/>
        <v>1.8407838298619396E-2</v>
      </c>
      <c r="AC1169" s="13">
        <f t="shared" si="1418"/>
        <v>7.0764818557187813E-4</v>
      </c>
      <c r="AD1169" s="13">
        <f t="shared" si="1419"/>
        <v>9.3361849202892571E-3</v>
      </c>
      <c r="AE1169" s="13">
        <f t="shared" si="1420"/>
        <v>1.0842620156342143E-2</v>
      </c>
      <c r="AF1169" s="13">
        <f t="shared" si="1421"/>
        <v>6.2960627311072241E-3</v>
      </c>
      <c r="AG1169" s="13">
        <f t="shared" si="1422"/>
        <v>2.4373202136539914E-3</v>
      </c>
      <c r="AH1169" s="13">
        <f t="shared" si="1423"/>
        <v>6.7273891100615105E-3</v>
      </c>
      <c r="AI1169" s="13">
        <f t="shared" si="1424"/>
        <v>8.4799261618012049E-3</v>
      </c>
      <c r="AJ1169" s="13">
        <f t="shared" si="1425"/>
        <v>5.3445063555230456E-3</v>
      </c>
      <c r="AK1169" s="13">
        <f t="shared" si="1426"/>
        <v>2.2455972406060865E-3</v>
      </c>
      <c r="AL1169" s="13">
        <f t="shared" si="1427"/>
        <v>4.1436943208071496E-5</v>
      </c>
      <c r="AM1169" s="13">
        <f t="shared" si="1428"/>
        <v>2.3536667037310972E-3</v>
      </c>
      <c r="AN1169" s="13">
        <f t="shared" si="1429"/>
        <v>2.733441364012261E-3</v>
      </c>
      <c r="AO1169" s="13">
        <f t="shared" si="1430"/>
        <v>1.5872471830121193E-3</v>
      </c>
      <c r="AP1169" s="13">
        <f t="shared" si="1431"/>
        <v>6.1445220742590309E-4</v>
      </c>
      <c r="AQ1169" s="13">
        <f t="shared" si="1432"/>
        <v>1.7839920551666313E-4</v>
      </c>
      <c r="AR1169" s="13">
        <f t="shared" si="1433"/>
        <v>1.5625766924515817E-3</v>
      </c>
      <c r="AS1169" s="13">
        <f t="shared" si="1434"/>
        <v>1.9696400427207951E-3</v>
      </c>
      <c r="AT1169" s="13">
        <f t="shared" si="1435"/>
        <v>1.2413732767901841E-3</v>
      </c>
      <c r="AU1169" s="13">
        <f t="shared" si="1436"/>
        <v>5.2158688183454494E-4</v>
      </c>
      <c r="AV1169" s="13">
        <f t="shared" si="1437"/>
        <v>1.643660777071E-4</v>
      </c>
      <c r="AW1169" s="13">
        <f t="shared" si="1438"/>
        <v>1.6849830276590244E-6</v>
      </c>
      <c r="AX1169" s="13">
        <f t="shared" si="1439"/>
        <v>4.9446918981984375E-4</v>
      </c>
      <c r="AY1169" s="13">
        <f t="shared" si="1440"/>
        <v>5.7425400739220789E-4</v>
      </c>
      <c r="AZ1169" s="13">
        <f t="shared" si="1441"/>
        <v>3.3345623124279839E-4</v>
      </c>
      <c r="BA1169" s="13">
        <f t="shared" si="1442"/>
        <v>1.2908696235846174E-4</v>
      </c>
      <c r="BB1169" s="13">
        <f t="shared" si="1443"/>
        <v>3.7478930418011471E-5</v>
      </c>
      <c r="BC1169" s="13">
        <f t="shared" si="1444"/>
        <v>8.7052647276803461E-6</v>
      </c>
      <c r="BD1169" s="13">
        <f t="shared" si="1445"/>
        <v>3.0245090626877141E-4</v>
      </c>
      <c r="BE1169" s="13">
        <f t="shared" si="1446"/>
        <v>3.8124171365280053E-4</v>
      </c>
      <c r="BF1169" s="13">
        <f t="shared" si="1447"/>
        <v>2.4027906879499261E-4</v>
      </c>
      <c r="BG1169" s="13">
        <f t="shared" si="1448"/>
        <v>1.0095787673707984E-4</v>
      </c>
      <c r="BH1169" s="13">
        <f t="shared" si="1449"/>
        <v>3.1814546705134672E-5</v>
      </c>
      <c r="BI1169" s="13">
        <f t="shared" si="1450"/>
        <v>8.0204965854353897E-6</v>
      </c>
      <c r="BJ1169" s="14">
        <f t="shared" si="1451"/>
        <v>0.38624827857866206</v>
      </c>
      <c r="BK1169" s="14">
        <f t="shared" si="1452"/>
        <v>0.2752947247326239</v>
      </c>
      <c r="BL1169" s="14">
        <f t="shared" si="1453"/>
        <v>0.31531596571969156</v>
      </c>
      <c r="BM1169" s="14">
        <f t="shared" si="1454"/>
        <v>0.43544983680144406</v>
      </c>
      <c r="BN1169" s="14">
        <f t="shared" si="1455"/>
        <v>0.5640074011969568</v>
      </c>
    </row>
    <row r="1170" spans="1:66" x14ac:dyDescent="0.25">
      <c r="A1170" t="s">
        <v>24</v>
      </c>
      <c r="B1170" t="s">
        <v>295</v>
      </c>
      <c r="C1170" t="s">
        <v>327</v>
      </c>
      <c r="D1170" s="25" t="s">
        <v>535</v>
      </c>
      <c r="E1170" s="10">
        <f>VLOOKUP(A1170,home!$A$2:$E$405,3,FALSE)</f>
        <v>1.6263000000000001</v>
      </c>
      <c r="F1170" s="10">
        <f>VLOOKUP(B1170,home!$B$2:$E$405,3,FALSE)</f>
        <v>1.2945</v>
      </c>
      <c r="G1170" s="10">
        <f>VLOOKUP(C1170,away!$B$2:$E$405,4,FALSE)</f>
        <v>0.55020000000000002</v>
      </c>
      <c r="H1170" s="10">
        <f>VLOOKUP(A1170,away!$A$2:$E$405,3,FALSE)</f>
        <v>1.4262999999999999</v>
      </c>
      <c r="I1170" s="10">
        <f>VLOOKUP(C1170,away!$B$2:$E$405,3,FALSE)</f>
        <v>1.5867</v>
      </c>
      <c r="J1170" s="10">
        <f>VLOOKUP(B1170,home!$B$2:$E$405,4,FALSE)</f>
        <v>0.66420000000000001</v>
      </c>
      <c r="K1170" s="12">
        <f t="shared" si="1400"/>
        <v>1.15830599157</v>
      </c>
      <c r="L1170" s="12">
        <f t="shared" si="1401"/>
        <v>1.503157801482</v>
      </c>
      <c r="M1170" s="13">
        <f t="shared" si="1402"/>
        <v>6.9845906925795342E-2</v>
      </c>
      <c r="N1170" s="13">
        <f t="shared" si="1403"/>
        <v>8.0902932478789297E-2</v>
      </c>
      <c r="O1170" s="13">
        <f t="shared" si="1404"/>
        <v>0.1049894198970949</v>
      </c>
      <c r="P1170" s="13">
        <f t="shared" si="1405"/>
        <v>0.1216098741182636</v>
      </c>
      <c r="Q1170" s="13">
        <f t="shared" si="1406"/>
        <v>4.6855175712882419E-2</v>
      </c>
      <c r="R1170" s="13">
        <f t="shared" si="1407"/>
        <v>7.8907832795693869E-2</v>
      </c>
      <c r="S1170" s="13">
        <f t="shared" si="1408"/>
        <v>5.2934245305067767E-2</v>
      </c>
      <c r="T1170" s="13">
        <f t="shared" si="1409"/>
        <v>7.0430722912629126E-2</v>
      </c>
      <c r="U1170" s="13">
        <f t="shared" si="1410"/>
        <v>9.1399415509055962E-2</v>
      </c>
      <c r="V1170" s="13">
        <f t="shared" si="1411"/>
        <v>1.0240521983682402E-2</v>
      </c>
      <c r="W1170" s="13">
        <f t="shared" si="1412"/>
        <v>1.8090876921432283E-2</v>
      </c>
      <c r="X1170" s="13">
        <f t="shared" si="1413"/>
        <v>2.71934427801016E-2</v>
      </c>
      <c r="Y1170" s="13">
        <f t="shared" si="1414"/>
        <v>2.0438017832032047E-2</v>
      </c>
      <c r="Z1170" s="13">
        <f t="shared" si="1415"/>
        <v>3.9536974821628157E-2</v>
      </c>
      <c r="AA1170" s="13">
        <f t="shared" si="1416"/>
        <v>4.5795914824444124E-2</v>
      </c>
      <c r="AB1170" s="13">
        <f t="shared" si="1417"/>
        <v>2.6522841265291516E-2</v>
      </c>
      <c r="AC1170" s="13">
        <f t="shared" si="1418"/>
        <v>1.1143714823046052E-3</v>
      </c>
      <c r="AD1170" s="13">
        <f t="shared" si="1419"/>
        <v>5.2386927827126123E-3</v>
      </c>
      <c r="AE1170" s="13">
        <f t="shared" si="1420"/>
        <v>7.874581925901911E-3</v>
      </c>
      <c r="AF1170" s="13">
        <f t="shared" si="1421"/>
        <v>5.9183696276643057E-3</v>
      </c>
      <c r="AG1170" s="13">
        <f t="shared" si="1422"/>
        <v>2.9654144926259071E-3</v>
      </c>
      <c r="AH1170" s="13">
        <f t="shared" si="1423"/>
        <v>1.4857578037531948E-2</v>
      </c>
      <c r="AI1170" s="13">
        <f t="shared" si="1424"/>
        <v>1.7209621661092099E-2</v>
      </c>
      <c r="AJ1170" s="13">
        <f t="shared" si="1425"/>
        <v>9.9670039413479218E-3</v>
      </c>
      <c r="AK1170" s="13">
        <f t="shared" si="1426"/>
        <v>3.8482801277550335E-3</v>
      </c>
      <c r="AL1170" s="13">
        <f t="shared" si="1427"/>
        <v>7.761003136691827E-5</v>
      </c>
      <c r="AM1170" s="13">
        <f t="shared" si="1428"/>
        <v>1.2136018476421072E-3</v>
      </c>
      <c r="AN1170" s="13">
        <f t="shared" si="1429"/>
        <v>1.8242350851762029E-3</v>
      </c>
      <c r="AO1170" s="13">
        <f t="shared" si="1430"/>
        <v>1.3710566000098953E-3</v>
      </c>
      <c r="AP1170" s="13">
        <f t="shared" si="1431"/>
        <v>6.869714748594201E-4</v>
      </c>
      <c r="AQ1170" s="13">
        <f t="shared" si="1432"/>
        <v>2.5815663295763335E-4</v>
      </c>
      <c r="AR1170" s="13">
        <f t="shared" si="1433"/>
        <v>4.4666568676487491E-3</v>
      </c>
      <c r="AS1170" s="13">
        <f t="shared" si="1434"/>
        <v>5.1737554120848354E-3</v>
      </c>
      <c r="AT1170" s="13">
        <f t="shared" si="1435"/>
        <v>2.9963959463677908E-3</v>
      </c>
      <c r="AU1170" s="13">
        <f t="shared" si="1436"/>
        <v>1.1569144592646241E-3</v>
      </c>
      <c r="AV1170" s="13">
        <f t="shared" si="1437"/>
        <v>3.3501523747504519E-4</v>
      </c>
      <c r="AW1170" s="13">
        <f t="shared" si="1438"/>
        <v>3.7535589096758064E-6</v>
      </c>
      <c r="AX1170" s="13">
        <f t="shared" si="1439"/>
        <v>2.3428704858404568E-4</v>
      </c>
      <c r="AY1170" s="13">
        <f t="shared" si="1440"/>
        <v>3.5217040486530058E-4</v>
      </c>
      <c r="AZ1170" s="13">
        <f t="shared" si="1441"/>
        <v>2.6468384576217556E-4</v>
      </c>
      <c r="BA1170" s="13">
        <f t="shared" si="1442"/>
        <v>1.3262052922789088E-4</v>
      </c>
      <c r="BB1170" s="13">
        <f t="shared" si="1443"/>
        <v>4.9837395786393965E-5</v>
      </c>
      <c r="BC1170" s="13">
        <f t="shared" si="1444"/>
        <v>1.4982694056372833E-5</v>
      </c>
      <c r="BD1170" s="13">
        <f t="shared" si="1445"/>
        <v>1.1190150195248964E-3</v>
      </c>
      <c r="BE1170" s="13">
        <f t="shared" si="1446"/>
        <v>1.2961618017725081E-3</v>
      </c>
      <c r="BF1170" s="13">
        <f t="shared" si="1447"/>
        <v>7.5067599051863165E-4</v>
      </c>
      <c r="BG1170" s="13">
        <f t="shared" si="1448"/>
        <v>2.8983749918182514E-4</v>
      </c>
      <c r="BH1170" s="13">
        <f t="shared" si="1449"/>
        <v>8.3930127970993277E-5</v>
      </c>
      <c r="BI1170" s="13">
        <f t="shared" si="1450"/>
        <v>1.9443354020407675E-5</v>
      </c>
      <c r="BJ1170" s="14">
        <f t="shared" si="1451"/>
        <v>0.29231083102569894</v>
      </c>
      <c r="BK1170" s="14">
        <f t="shared" si="1452"/>
        <v>0.25617470025134592</v>
      </c>
      <c r="BL1170" s="14">
        <f t="shared" si="1453"/>
        <v>0.41118570977513763</v>
      </c>
      <c r="BM1170" s="14">
        <f t="shared" si="1454"/>
        <v>0.49574865709933558</v>
      </c>
      <c r="BN1170" s="14">
        <f t="shared" si="1455"/>
        <v>0.50311114192851947</v>
      </c>
    </row>
    <row r="1171" spans="1:66" x14ac:dyDescent="0.25">
      <c r="A1171" t="s">
        <v>27</v>
      </c>
      <c r="B1171" t="s">
        <v>291</v>
      </c>
      <c r="C1171" t="s">
        <v>297</v>
      </c>
      <c r="D1171" s="25" t="s">
        <v>535</v>
      </c>
      <c r="E1171" s="10">
        <f>VLOOKUP(A1171,home!$A$2:$E$405,3,FALSE)</f>
        <v>1.3026</v>
      </c>
      <c r="F1171" s="10">
        <f>VLOOKUP(B1171,home!$B$2:$E$405,3,FALSE)</f>
        <v>0.51780000000000004</v>
      </c>
      <c r="G1171" s="10">
        <f>VLOOKUP(C1171,away!$B$2:$E$405,4,FALSE)</f>
        <v>0.88890000000000002</v>
      </c>
      <c r="H1171" s="10">
        <f>VLOOKUP(A1171,away!$A$2:$E$405,3,FALSE)</f>
        <v>1.1000000000000001</v>
      </c>
      <c r="I1171" s="10">
        <f>VLOOKUP(C1171,away!$B$2:$E$405,3,FALSE)</f>
        <v>0.90910000000000002</v>
      </c>
      <c r="J1171" s="10">
        <f>VLOOKUP(B1171,home!$B$2:$E$405,4,FALSE)</f>
        <v>1.4391</v>
      </c>
      <c r="K1171" s="12">
        <f t="shared" si="1400"/>
        <v>0.59955085429200006</v>
      </c>
      <c r="L1171" s="12">
        <f t="shared" si="1401"/>
        <v>1.4391143910000002</v>
      </c>
      <c r="M1171" s="13">
        <f t="shared" si="1402"/>
        <v>0.13020238319163077</v>
      </c>
      <c r="N1171" s="13">
        <f t="shared" si="1403"/>
        <v>7.8062950073396573E-2</v>
      </c>
      <c r="O1171" s="13">
        <f t="shared" si="1404"/>
        <v>0.18737612339357237</v>
      </c>
      <c r="P1171" s="13">
        <f t="shared" si="1405"/>
        <v>0.11234151485453954</v>
      </c>
      <c r="Q1171" s="13">
        <f t="shared" si="1406"/>
        <v>2.3401354202529333E-2</v>
      </c>
      <c r="R1171" s="13">
        <f t="shared" si="1407"/>
        <v>0.13482783785274091</v>
      </c>
      <c r="S1171" s="13">
        <f t="shared" si="1408"/>
        <v>2.4232690006214811E-2</v>
      </c>
      <c r="T1171" s="13">
        <f t="shared" si="1409"/>
        <v>3.3677225601748295E-2</v>
      </c>
      <c r="U1171" s="13">
        <f t="shared" si="1410"/>
        <v>8.0836145366954076E-2</v>
      </c>
      <c r="V1171" s="13">
        <f t="shared" si="1411"/>
        <v>2.3231671576428481E-3</v>
      </c>
      <c r="W1171" s="13">
        <f t="shared" si="1412"/>
        <v>4.6767673012387155E-3</v>
      </c>
      <c r="X1171" s="13">
        <f t="shared" si="1413"/>
        <v>6.7304031265708686E-3</v>
      </c>
      <c r="Y1171" s="13">
        <f t="shared" si="1414"/>
        <v>4.842909998339767E-3</v>
      </c>
      <c r="Z1171" s="13">
        <f t="shared" si="1415"/>
        <v>6.467756058709799E-2</v>
      </c>
      <c r="AA1171" s="13">
        <f t="shared" si="1416"/>
        <v>3.8777486703517196E-2</v>
      </c>
      <c r="AB1171" s="13">
        <f t="shared" si="1417"/>
        <v>1.1624537640195203E-2</v>
      </c>
      <c r="AC1171" s="13">
        <f t="shared" si="1418"/>
        <v>1.2528002145215748E-4</v>
      </c>
      <c r="AD1171" s="13">
        <f t="shared" si="1419"/>
        <v>7.0098995769564084E-4</v>
      </c>
      <c r="AE1171" s="13">
        <f t="shared" si="1420"/>
        <v>1.0088047360662781E-3</v>
      </c>
      <c r="AF1171" s="13">
        <f t="shared" si="1421"/>
        <v>7.2589270669096888E-4</v>
      </c>
      <c r="AG1171" s="13">
        <f t="shared" si="1422"/>
        <v>3.4821421350697177E-4</v>
      </c>
      <c r="AH1171" s="13">
        <f t="shared" si="1423"/>
        <v>2.3269602053916795E-2</v>
      </c>
      <c r="AI1171" s="13">
        <f t="shared" si="1424"/>
        <v>1.3951309790460695E-2</v>
      </c>
      <c r="AJ1171" s="13">
        <f t="shared" si="1425"/>
        <v>4.1822598516815272E-3</v>
      </c>
      <c r="AK1171" s="13">
        <f t="shared" si="1426"/>
        <v>8.3582582231559767E-4</v>
      </c>
      <c r="AL1171" s="13">
        <f t="shared" si="1427"/>
        <v>4.3237756624563018E-6</v>
      </c>
      <c r="AM1171" s="13">
        <f t="shared" si="1428"/>
        <v>8.405582559730689E-5</v>
      </c>
      <c r="AN1171" s="13">
        <f t="shared" si="1429"/>
        <v>1.2096594826447053E-4</v>
      </c>
      <c r="AO1171" s="13">
        <f t="shared" si="1430"/>
        <v>8.7041918484180526E-5</v>
      </c>
      <c r="AP1171" s="13">
        <f t="shared" si="1431"/>
        <v>4.1754425836944368E-5</v>
      </c>
      <c r="AQ1171" s="13">
        <f t="shared" si="1432"/>
        <v>1.5022348777472225E-5</v>
      </c>
      <c r="AR1171" s="13">
        <f t="shared" si="1433"/>
        <v>6.6975238377269559E-3</v>
      </c>
      <c r="AS1171" s="13">
        <f t="shared" si="1434"/>
        <v>4.0155061385502315E-3</v>
      </c>
      <c r="AT1171" s="13">
        <f t="shared" si="1435"/>
        <v>1.2037500678912807E-3</v>
      </c>
      <c r="AU1171" s="13">
        <f t="shared" si="1436"/>
        <v>2.405697938527568E-4</v>
      </c>
      <c r="AV1171" s="13">
        <f t="shared" si="1437"/>
        <v>3.605845635531767E-5</v>
      </c>
      <c r="AW1171" s="13">
        <f t="shared" si="1438"/>
        <v>1.0362916388417642E-7</v>
      </c>
      <c r="AX1171" s="13">
        <f t="shared" si="1439"/>
        <v>8.3992903408474508E-6</v>
      </c>
      <c r="AY1171" s="13">
        <f t="shared" si="1440"/>
        <v>1.2087539603700864E-5</v>
      </c>
      <c r="AZ1171" s="13">
        <f t="shared" si="1441"/>
        <v>8.6976760977341757E-6</v>
      </c>
      <c r="BA1171" s="13">
        <f t="shared" si="1442"/>
        <v>4.1723169468353254E-6</v>
      </c>
      <c r="BB1171" s="13">
        <f t="shared" si="1443"/>
        <v>1.5011103405009755E-6</v>
      </c>
      <c r="BC1171" s="13">
        <f t="shared" si="1444"/>
        <v>4.3205389869877228E-7</v>
      </c>
      <c r="BD1171" s="13">
        <f t="shared" si="1445"/>
        <v>1.6064171564897328E-3</v>
      </c>
      <c r="BE1171" s="13">
        <f t="shared" si="1446"/>
        <v>9.6312877852274491E-4</v>
      </c>
      <c r="BF1171" s="13">
        <f t="shared" si="1447"/>
        <v>2.8872234097826113E-4</v>
      </c>
      <c r="BG1171" s="13">
        <f t="shared" si="1448"/>
        <v>5.7701242062234198E-5</v>
      </c>
      <c r="BH1171" s="13">
        <f t="shared" si="1449"/>
        <v>8.6487072430304983E-6</v>
      </c>
      <c r="BI1171" s="13">
        <f t="shared" si="1450"/>
        <v>1.0370679632160689E-6</v>
      </c>
      <c r="BJ1171" s="14">
        <f t="shared" si="1451"/>
        <v>0.15455964237197209</v>
      </c>
      <c r="BK1171" s="14">
        <f t="shared" si="1452"/>
        <v>0.26924144654674631</v>
      </c>
      <c r="BL1171" s="14">
        <f t="shared" si="1453"/>
        <v>0.51080019206299032</v>
      </c>
      <c r="BM1171" s="14">
        <f t="shared" si="1454"/>
        <v>0.3330546940899573</v>
      </c>
      <c r="BN1171" s="14">
        <f t="shared" si="1455"/>
        <v>0.66621216356840951</v>
      </c>
    </row>
    <row r="1172" spans="1:66" x14ac:dyDescent="0.25">
      <c r="A1172" t="s">
        <v>196</v>
      </c>
      <c r="B1172" t="s">
        <v>511</v>
      </c>
      <c r="C1172" t="s">
        <v>203</v>
      </c>
      <c r="D1172" s="25" t="s">
        <v>535</v>
      </c>
      <c r="E1172" s="10">
        <f>VLOOKUP(A1172,home!$A$2:$E$405,3,FALSE)</f>
        <v>1.6077999999999999</v>
      </c>
      <c r="F1172" s="10" t="e">
        <f>VLOOKUP(B1172,home!$B$2:$E$405,3,FALSE)</f>
        <v>#N/A</v>
      </c>
      <c r="G1172" s="10">
        <f>VLOOKUP(C1172,away!$B$2:$E$405,4,FALSE)</f>
        <v>1.2805</v>
      </c>
      <c r="H1172" s="10">
        <f>VLOOKUP(A1172,away!$A$2:$E$405,3,FALSE)</f>
        <v>1.3987000000000001</v>
      </c>
      <c r="I1172" s="10">
        <f>VLOOKUP(C1172,away!$B$2:$E$405,3,FALSE)</f>
        <v>1.0513999999999999</v>
      </c>
      <c r="J1172" s="10" t="e">
        <f>VLOOKUP(B1172,home!$B$2:$E$405,4,FALSE)</f>
        <v>#N/A</v>
      </c>
      <c r="K1172" s="12" t="e">
        <f t="shared" si="1400"/>
        <v>#N/A</v>
      </c>
      <c r="L1172" s="12" t="e">
        <f t="shared" si="1401"/>
        <v>#N/A</v>
      </c>
      <c r="M1172" s="13" t="e">
        <f t="shared" si="1402"/>
        <v>#N/A</v>
      </c>
      <c r="N1172" s="13" t="e">
        <f t="shared" si="1403"/>
        <v>#N/A</v>
      </c>
      <c r="O1172" s="13" t="e">
        <f t="shared" si="1404"/>
        <v>#N/A</v>
      </c>
      <c r="P1172" s="13" t="e">
        <f t="shared" si="1405"/>
        <v>#N/A</v>
      </c>
      <c r="Q1172" s="13" t="e">
        <f t="shared" si="1406"/>
        <v>#N/A</v>
      </c>
      <c r="R1172" s="13" t="e">
        <f t="shared" si="1407"/>
        <v>#N/A</v>
      </c>
      <c r="S1172" s="13" t="e">
        <f t="shared" si="1408"/>
        <v>#N/A</v>
      </c>
      <c r="T1172" s="13" t="e">
        <f t="shared" si="1409"/>
        <v>#N/A</v>
      </c>
      <c r="U1172" s="13" t="e">
        <f t="shared" si="1410"/>
        <v>#N/A</v>
      </c>
      <c r="V1172" s="13" t="e">
        <f t="shared" si="1411"/>
        <v>#N/A</v>
      </c>
      <c r="W1172" s="13" t="e">
        <f t="shared" si="1412"/>
        <v>#N/A</v>
      </c>
      <c r="X1172" s="13" t="e">
        <f t="shared" si="1413"/>
        <v>#N/A</v>
      </c>
      <c r="Y1172" s="13" t="e">
        <f t="shared" si="1414"/>
        <v>#N/A</v>
      </c>
      <c r="Z1172" s="13" t="e">
        <f t="shared" si="1415"/>
        <v>#N/A</v>
      </c>
      <c r="AA1172" s="13" t="e">
        <f t="shared" si="1416"/>
        <v>#N/A</v>
      </c>
      <c r="AB1172" s="13" t="e">
        <f t="shared" si="1417"/>
        <v>#N/A</v>
      </c>
      <c r="AC1172" s="13" t="e">
        <f t="shared" si="1418"/>
        <v>#N/A</v>
      </c>
      <c r="AD1172" s="13" t="e">
        <f t="shared" si="1419"/>
        <v>#N/A</v>
      </c>
      <c r="AE1172" s="13" t="e">
        <f t="shared" si="1420"/>
        <v>#N/A</v>
      </c>
      <c r="AF1172" s="13" t="e">
        <f t="shared" si="1421"/>
        <v>#N/A</v>
      </c>
      <c r="AG1172" s="13" t="e">
        <f t="shared" si="1422"/>
        <v>#N/A</v>
      </c>
      <c r="AH1172" s="13" t="e">
        <f t="shared" si="1423"/>
        <v>#N/A</v>
      </c>
      <c r="AI1172" s="13" t="e">
        <f t="shared" si="1424"/>
        <v>#N/A</v>
      </c>
      <c r="AJ1172" s="13" t="e">
        <f t="shared" si="1425"/>
        <v>#N/A</v>
      </c>
      <c r="AK1172" s="13" t="e">
        <f t="shared" si="1426"/>
        <v>#N/A</v>
      </c>
      <c r="AL1172" s="13" t="e">
        <f t="shared" si="1427"/>
        <v>#N/A</v>
      </c>
      <c r="AM1172" s="13" t="e">
        <f t="shared" si="1428"/>
        <v>#N/A</v>
      </c>
      <c r="AN1172" s="13" t="e">
        <f t="shared" si="1429"/>
        <v>#N/A</v>
      </c>
      <c r="AO1172" s="13" t="e">
        <f t="shared" si="1430"/>
        <v>#N/A</v>
      </c>
      <c r="AP1172" s="13" t="e">
        <f t="shared" si="1431"/>
        <v>#N/A</v>
      </c>
      <c r="AQ1172" s="13" t="e">
        <f t="shared" si="1432"/>
        <v>#N/A</v>
      </c>
      <c r="AR1172" s="13" t="e">
        <f t="shared" si="1433"/>
        <v>#N/A</v>
      </c>
      <c r="AS1172" s="13" t="e">
        <f t="shared" si="1434"/>
        <v>#N/A</v>
      </c>
      <c r="AT1172" s="13" t="e">
        <f t="shared" si="1435"/>
        <v>#N/A</v>
      </c>
      <c r="AU1172" s="13" t="e">
        <f t="shared" si="1436"/>
        <v>#N/A</v>
      </c>
      <c r="AV1172" s="13" t="e">
        <f t="shared" si="1437"/>
        <v>#N/A</v>
      </c>
      <c r="AW1172" s="13" t="e">
        <f t="shared" si="1438"/>
        <v>#N/A</v>
      </c>
      <c r="AX1172" s="13" t="e">
        <f t="shared" si="1439"/>
        <v>#N/A</v>
      </c>
      <c r="AY1172" s="13" t="e">
        <f t="shared" si="1440"/>
        <v>#N/A</v>
      </c>
      <c r="AZ1172" s="13" t="e">
        <f t="shared" si="1441"/>
        <v>#N/A</v>
      </c>
      <c r="BA1172" s="13" t="e">
        <f t="shared" si="1442"/>
        <v>#N/A</v>
      </c>
      <c r="BB1172" s="13" t="e">
        <f t="shared" si="1443"/>
        <v>#N/A</v>
      </c>
      <c r="BC1172" s="13" t="e">
        <f t="shared" si="1444"/>
        <v>#N/A</v>
      </c>
      <c r="BD1172" s="13" t="e">
        <f t="shared" si="1445"/>
        <v>#N/A</v>
      </c>
      <c r="BE1172" s="13" t="e">
        <f t="shared" si="1446"/>
        <v>#N/A</v>
      </c>
      <c r="BF1172" s="13" t="e">
        <f t="shared" si="1447"/>
        <v>#N/A</v>
      </c>
      <c r="BG1172" s="13" t="e">
        <f t="shared" si="1448"/>
        <v>#N/A</v>
      </c>
      <c r="BH1172" s="13" t="e">
        <f t="shared" si="1449"/>
        <v>#N/A</v>
      </c>
      <c r="BI1172" s="13" t="e">
        <f t="shared" si="1450"/>
        <v>#N/A</v>
      </c>
      <c r="BJ1172" s="14" t="e">
        <f t="shared" si="1451"/>
        <v>#N/A</v>
      </c>
      <c r="BK1172" s="14" t="e">
        <f t="shared" si="1452"/>
        <v>#N/A</v>
      </c>
      <c r="BL1172" s="14" t="e">
        <f t="shared" si="1453"/>
        <v>#N/A</v>
      </c>
      <c r="BM1172" s="14" t="e">
        <f t="shared" si="1454"/>
        <v>#N/A</v>
      </c>
      <c r="BN1172" s="14" t="e">
        <f t="shared" si="1455"/>
        <v>#N/A</v>
      </c>
    </row>
    <row r="1173" spans="1:66" x14ac:dyDescent="0.25">
      <c r="A1173" t="s">
        <v>196</v>
      </c>
      <c r="B1173" t="s">
        <v>200</v>
      </c>
      <c r="C1173" t="s">
        <v>307</v>
      </c>
      <c r="D1173" s="25" t="s">
        <v>535</v>
      </c>
      <c r="E1173" s="10">
        <f>VLOOKUP(A1173,home!$A$2:$E$405,3,FALSE)</f>
        <v>1.6077999999999999</v>
      </c>
      <c r="F1173" s="10">
        <f>VLOOKUP(B1173,home!$B$2:$E$405,3,FALSE)</f>
        <v>1.4269000000000001</v>
      </c>
      <c r="G1173" s="10">
        <f>VLOOKUP(C1173,away!$B$2:$E$405,4,FALSE)</f>
        <v>0.84150000000000003</v>
      </c>
      <c r="H1173" s="10">
        <f>VLOOKUP(A1173,away!$A$2:$E$405,3,FALSE)</f>
        <v>1.3987000000000001</v>
      </c>
      <c r="I1173" s="10">
        <f>VLOOKUP(C1173,away!$B$2:$E$405,3,FALSE)</f>
        <v>1.2196</v>
      </c>
      <c r="J1173" s="10">
        <f>VLOOKUP(B1173,home!$B$2:$E$405,4,FALSE)</f>
        <v>0.54669999999999996</v>
      </c>
      <c r="K1173" s="12">
        <f t="shared" si="1400"/>
        <v>1.93054390353</v>
      </c>
      <c r="L1173" s="12">
        <f t="shared" si="1401"/>
        <v>0.93259066608399999</v>
      </c>
      <c r="M1173" s="13">
        <f t="shared" si="1402"/>
        <v>5.7089528403835355E-2</v>
      </c>
      <c r="N1173" s="13">
        <f t="shared" si="1403"/>
        <v>0.11021384101542714</v>
      </c>
      <c r="O1173" s="13">
        <f t="shared" si="1404"/>
        <v>5.3241161320554245E-2</v>
      </c>
      <c r="P1173" s="13">
        <f t="shared" si="1405"/>
        <v>0.10278439940425327</v>
      </c>
      <c r="Q1173" s="13">
        <f t="shared" si="1406"/>
        <v>0.10638632942847878</v>
      </c>
      <c r="R1173" s="13">
        <f t="shared" si="1407"/>
        <v>2.4826105049510688E-2</v>
      </c>
      <c r="S1173" s="13">
        <f t="shared" si="1408"/>
        <v>4.626344382354064E-2</v>
      </c>
      <c r="T1173" s="13">
        <f t="shared" si="1409"/>
        <v>9.921489782393686E-2</v>
      </c>
      <c r="U1173" s="13">
        <f t="shared" si="1410"/>
        <v>4.7927885751728218E-2</v>
      </c>
      <c r="V1173" s="13">
        <f t="shared" si="1411"/>
        <v>9.2547820565044223E-3</v>
      </c>
      <c r="W1173" s="13">
        <f t="shared" si="1412"/>
        <v>6.8461159899027985E-2</v>
      </c>
      <c r="X1173" s="13">
        <f t="shared" si="1413"/>
        <v>6.3846238711117734E-2</v>
      </c>
      <c r="Y1173" s="13">
        <f t="shared" si="1414"/>
        <v>2.9771203143279672E-2</v>
      </c>
      <c r="Z1173" s="13">
        <f t="shared" si="1415"/>
        <v>7.7175312814648433E-3</v>
      </c>
      <c r="AA1173" s="13">
        <f t="shared" si="1416"/>
        <v>1.4899032965734025E-2</v>
      </c>
      <c r="AB1173" s="13">
        <f t="shared" si="1417"/>
        <v>1.438161863024516E-2</v>
      </c>
      <c r="AC1173" s="13">
        <f t="shared" si="1418"/>
        <v>1.0413985299613637E-3</v>
      </c>
      <c r="AD1173" s="13">
        <f t="shared" si="1419"/>
        <v>3.3041818717915235E-2</v>
      </c>
      <c r="AE1173" s="13">
        <f t="shared" si="1420"/>
        <v>3.0814491726767344E-2</v>
      </c>
      <c r="AF1173" s="13">
        <f t="shared" si="1421"/>
        <v>1.4368653682252932E-2</v>
      </c>
      <c r="AG1173" s="13">
        <f t="shared" si="1422"/>
        <v>4.4666907694208601E-3</v>
      </c>
      <c r="AH1173" s="13">
        <f t="shared" si="1423"/>
        <v>1.7993244095763511E-3</v>
      </c>
      <c r="AI1173" s="13">
        <f t="shared" si="1424"/>
        <v>3.4736747693803419E-3</v>
      </c>
      <c r="AJ1173" s="13">
        <f t="shared" si="1425"/>
        <v>3.3530408244365991E-3</v>
      </c>
      <c r="AK1173" s="13">
        <f t="shared" si="1426"/>
        <v>2.1577308406344276E-3</v>
      </c>
      <c r="AL1173" s="13">
        <f t="shared" si="1427"/>
        <v>7.4997657493600851E-5</v>
      </c>
      <c r="AM1173" s="13">
        <f t="shared" si="1428"/>
        <v>1.2757736337482941E-2</v>
      </c>
      <c r="AN1173" s="13">
        <f t="shared" si="1429"/>
        <v>1.1897745828697267E-2</v>
      </c>
      <c r="AO1173" s="13">
        <f t="shared" si="1430"/>
        <v>5.5478633536414574E-3</v>
      </c>
      <c r="AP1173" s="13">
        <f t="shared" si="1431"/>
        <v>1.7246285267718336E-3</v>
      </c>
      <c r="AQ1173" s="13">
        <f t="shared" si="1432"/>
        <v>4.0209311663240297E-4</v>
      </c>
      <c r="AR1173" s="13">
        <f t="shared" si="1433"/>
        <v>3.3560662992560193E-4</v>
      </c>
      <c r="AS1173" s="13">
        <f t="shared" si="1434"/>
        <v>6.4790333338711969E-4</v>
      </c>
      <c r="AT1173" s="13">
        <f t="shared" si="1435"/>
        <v>6.2540291517363463E-4</v>
      </c>
      <c r="AU1173" s="13">
        <f t="shared" si="1436"/>
        <v>4.0245592837945005E-4</v>
      </c>
      <c r="AV1173" s="13">
        <f t="shared" si="1437"/>
        <v>1.9423970974311334E-4</v>
      </c>
      <c r="AW1173" s="13">
        <f t="shared" si="1438"/>
        <v>3.7507312333850879E-6</v>
      </c>
      <c r="AX1173" s="13">
        <f t="shared" si="1439"/>
        <v>4.1048950181951397E-3</v>
      </c>
      <c r="AY1173" s="13">
        <f t="shared" si="1440"/>
        <v>3.8281867792234986E-3</v>
      </c>
      <c r="AZ1173" s="13">
        <f t="shared" si="1441"/>
        <v>1.7850656291650024E-3</v>
      </c>
      <c r="BA1173" s="13">
        <f t="shared" si="1442"/>
        <v>5.5491184803554809E-4</v>
      </c>
      <c r="BB1173" s="13">
        <f t="shared" si="1443"/>
        <v>1.2937640249434379E-4</v>
      </c>
      <c r="BC1173" s="13">
        <f t="shared" si="1444"/>
        <v>2.4131045075550355E-5</v>
      </c>
      <c r="BD1173" s="13">
        <f t="shared" si="1445"/>
        <v>5.2163935090753915E-5</v>
      </c>
      <c r="BE1173" s="13">
        <f t="shared" si="1446"/>
        <v>1.0070476687358963E-4</v>
      </c>
      <c r="BF1173" s="13">
        <f t="shared" si="1447"/>
        <v>9.7207486872109191E-5</v>
      </c>
      <c r="BG1173" s="13">
        <f t="shared" si="1448"/>
        <v>6.2554440386140977E-5</v>
      </c>
      <c r="BH1173" s="13">
        <f t="shared" si="1449"/>
        <v>3.0191023381548806E-5</v>
      </c>
      <c r="BI1173" s="13">
        <f t="shared" si="1450"/>
        <v>1.1657019226116149E-5</v>
      </c>
      <c r="BJ1173" s="14">
        <f t="shared" si="1451"/>
        <v>0.60334195880303954</v>
      </c>
      <c r="BK1173" s="14">
        <f t="shared" si="1452"/>
        <v>0.22033673665481215</v>
      </c>
      <c r="BL1173" s="14">
        <f t="shared" si="1453"/>
        <v>0.16861966175023926</v>
      </c>
      <c r="BM1173" s="14">
        <f t="shared" si="1454"/>
        <v>0.54165008781950619</v>
      </c>
      <c r="BN1173" s="14">
        <f t="shared" si="1455"/>
        <v>0.45454136462205941</v>
      </c>
    </row>
    <row r="1174" spans="1:66" x14ac:dyDescent="0.25">
      <c r="A1174" t="s">
        <v>196</v>
      </c>
      <c r="B1174" t="s">
        <v>202</v>
      </c>
      <c r="C1174" t="s">
        <v>205</v>
      </c>
      <c r="D1174" s="25" t="s">
        <v>535</v>
      </c>
      <c r="E1174" s="10">
        <f>VLOOKUP(A1174,home!$A$2:$E$405,3,FALSE)</f>
        <v>1.6077999999999999</v>
      </c>
      <c r="F1174" s="10">
        <f>VLOOKUP(B1174,home!$B$2:$E$405,3,FALSE)</f>
        <v>1.0609999999999999</v>
      </c>
      <c r="G1174" s="10">
        <f>VLOOKUP(C1174,away!$B$2:$E$405,4,FALSE)</f>
        <v>0.32929999999999998</v>
      </c>
      <c r="H1174" s="10">
        <f>VLOOKUP(A1174,away!$A$2:$E$405,3,FALSE)</f>
        <v>1.3987000000000001</v>
      </c>
      <c r="I1174" s="10">
        <f>VLOOKUP(C1174,away!$B$2:$E$405,3,FALSE)</f>
        <v>2.0607000000000002</v>
      </c>
      <c r="J1174" s="10">
        <f>VLOOKUP(B1174,home!$B$2:$E$405,4,FALSE)</f>
        <v>0.67290000000000005</v>
      </c>
      <c r="K1174" s="12">
        <f t="shared" si="1400"/>
        <v>0.56174490093999996</v>
      </c>
      <c r="L1174" s="12">
        <f t="shared" si="1401"/>
        <v>1.9395004034610004</v>
      </c>
      <c r="M1174" s="13">
        <f t="shared" si="1402"/>
        <v>8.1982841435456491E-2</v>
      </c>
      <c r="N1174" s="13">
        <f t="shared" si="1403"/>
        <v>4.6053443140940238E-2</v>
      </c>
      <c r="O1174" s="13">
        <f t="shared" si="1404"/>
        <v>0.15900575404094708</v>
      </c>
      <c r="P1174" s="13">
        <f t="shared" si="1405"/>
        <v>8.9320671552621828E-2</v>
      </c>
      <c r="Q1174" s="13">
        <f t="shared" si="1406"/>
        <v>1.2935143427576694E-2</v>
      </c>
      <c r="R1174" s="13">
        <f t="shared" si="1407"/>
        <v>0.15419586205751876</v>
      </c>
      <c r="S1174" s="13">
        <f t="shared" si="1408"/>
        <v>2.4328817551695907E-2</v>
      </c>
      <c r="T1174" s="13">
        <f t="shared" si="1409"/>
        <v>2.5087715896610907E-2</v>
      </c>
      <c r="U1174" s="13">
        <f t="shared" si="1410"/>
        <v>8.6618739256858784E-2</v>
      </c>
      <c r="V1174" s="13">
        <f t="shared" si="1411"/>
        <v>2.9451505864587319E-3</v>
      </c>
      <c r="W1174" s="13">
        <f t="shared" si="1412"/>
        <v>2.4220836211229207E-3</v>
      </c>
      <c r="X1174" s="13">
        <f t="shared" si="1413"/>
        <v>4.6976321603841853E-3</v>
      </c>
      <c r="Y1174" s="13">
        <f t="shared" si="1414"/>
        <v>4.5555297351882506E-3</v>
      </c>
      <c r="Z1174" s="13">
        <f t="shared" si="1415"/>
        <v>9.9687645557524796E-2</v>
      </c>
      <c r="AA1174" s="13">
        <f t="shared" si="1416"/>
        <v>5.5999026578653605E-2</v>
      </c>
      <c r="AB1174" s="13">
        <f t="shared" si="1417"/>
        <v>1.5728583819081095E-2</v>
      </c>
      <c r="AC1174" s="13">
        <f t="shared" si="1418"/>
        <v>2.0054716907835855E-4</v>
      </c>
      <c r="AD1174" s="13">
        <f t="shared" si="1419"/>
        <v>3.4014828095402282E-4</v>
      </c>
      <c r="AE1174" s="13">
        <f t="shared" si="1420"/>
        <v>6.5971772814689292E-4</v>
      </c>
      <c r="AF1174" s="13">
        <f t="shared" si="1421"/>
        <v>6.3976139995563684E-4</v>
      </c>
      <c r="AG1174" s="13">
        <f t="shared" si="1422"/>
        <v>4.1360583111091072E-4</v>
      </c>
      <c r="AH1174" s="13">
        <f t="shared" si="1423"/>
        <v>4.8336057194724169E-2</v>
      </c>
      <c r="AI1174" s="13">
        <f t="shared" si="1424"/>
        <v>2.7152533660680506E-2</v>
      </c>
      <c r="AJ1174" s="13">
        <f t="shared" si="1425"/>
        <v>7.6263986657444912E-3</v>
      </c>
      <c r="AK1174" s="13">
        <f t="shared" si="1426"/>
        <v>1.4280301876725293E-3</v>
      </c>
      <c r="AL1174" s="13">
        <f t="shared" si="1427"/>
        <v>8.7398814222162548E-6</v>
      </c>
      <c r="AM1174" s="13">
        <f t="shared" si="1428"/>
        <v>3.8215312477885783E-5</v>
      </c>
      <c r="AN1174" s="13">
        <f t="shared" si="1429"/>
        <v>7.4118613969247673E-5</v>
      </c>
      <c r="AO1174" s="13">
        <f t="shared" si="1430"/>
        <v>7.1876540848663016E-5</v>
      </c>
      <c r="AP1174" s="13">
        <f t="shared" si="1431"/>
        <v>4.6468193325120997E-5</v>
      </c>
      <c r="AQ1174" s="13">
        <f t="shared" si="1432"/>
        <v>2.2531269925544002E-5</v>
      </c>
      <c r="AR1174" s="13">
        <f t="shared" si="1433"/>
        <v>1.8749560486176296E-2</v>
      </c>
      <c r="AS1174" s="13">
        <f t="shared" si="1434"/>
        <v>1.0532469997975642E-2</v>
      </c>
      <c r="AT1174" s="13">
        <f t="shared" si="1435"/>
        <v>2.958280657833174E-3</v>
      </c>
      <c r="AU1174" s="13">
        <f t="shared" si="1436"/>
        <v>5.5393302502907142E-4</v>
      </c>
      <c r="AV1174" s="13">
        <f t="shared" si="1437"/>
        <v>7.779226306808754E-5</v>
      </c>
      <c r="AW1174" s="13">
        <f t="shared" si="1438"/>
        <v>2.6450388352747608E-7</v>
      </c>
      <c r="AX1174" s="13">
        <f t="shared" si="1439"/>
        <v>3.5778761537135137E-6</v>
      </c>
      <c r="AY1174" s="13">
        <f t="shared" si="1440"/>
        <v>6.9392922436608523E-6</v>
      </c>
      <c r="AZ1174" s="13">
        <f t="shared" si="1441"/>
        <v>6.7293800531570076E-6</v>
      </c>
      <c r="BA1174" s="13">
        <f t="shared" si="1442"/>
        <v>4.3505451093801418E-6</v>
      </c>
      <c r="BB1174" s="13">
        <f t="shared" si="1443"/>
        <v>2.1094709987295181E-6</v>
      </c>
      <c r="BC1174" s="13">
        <f t="shared" si="1444"/>
        <v>8.1826397062503559E-7</v>
      </c>
      <c r="BD1174" s="13">
        <f t="shared" si="1445"/>
        <v>6.0607966879425573E-3</v>
      </c>
      <c r="BE1174" s="13">
        <f t="shared" si="1446"/>
        <v>3.4046216350857722E-3</v>
      </c>
      <c r="BF1174" s="13">
        <f t="shared" si="1447"/>
        <v>9.5626442156971877E-4</v>
      </c>
      <c r="BG1174" s="13">
        <f t="shared" si="1448"/>
        <v>1.7905888758904269E-4</v>
      </c>
      <c r="BH1174" s="13">
        <f t="shared" si="1449"/>
        <v>2.5146354267783338E-5</v>
      </c>
      <c r="BI1174" s="13">
        <f t="shared" si="1450"/>
        <v>2.8251672574316207E-6</v>
      </c>
      <c r="BJ1174" s="14">
        <f t="shared" si="1451"/>
        <v>9.808251598106639E-2</v>
      </c>
      <c r="BK1174" s="14">
        <f t="shared" si="1452"/>
        <v>0.1987937074689772</v>
      </c>
      <c r="BL1174" s="14">
        <f t="shared" si="1453"/>
        <v>0.59959173504567564</v>
      </c>
      <c r="BM1174" s="14">
        <f t="shared" si="1454"/>
        <v>0.45265521360982258</v>
      </c>
      <c r="BN1174" s="14">
        <f t="shared" si="1455"/>
        <v>0.54349371565506099</v>
      </c>
    </row>
    <row r="1175" spans="1:66" x14ac:dyDescent="0.25">
      <c r="A1175" t="s">
        <v>196</v>
      </c>
      <c r="B1175" t="s">
        <v>198</v>
      </c>
      <c r="C1175" t="s">
        <v>303</v>
      </c>
      <c r="D1175" s="25" t="s">
        <v>535</v>
      </c>
      <c r="E1175" s="10">
        <f>VLOOKUP(A1175,home!$A$2:$E$405,3,FALSE)</f>
        <v>1.6077999999999999</v>
      </c>
      <c r="F1175" s="10">
        <f>VLOOKUP(B1175,home!$B$2:$E$405,3,FALSE)</f>
        <v>0.73170000000000002</v>
      </c>
      <c r="G1175" s="10">
        <f>VLOOKUP(C1175,away!$B$2:$E$405,4,FALSE)</f>
        <v>0.91469999999999996</v>
      </c>
      <c r="H1175" s="10">
        <f>VLOOKUP(A1175,away!$A$2:$E$405,3,FALSE)</f>
        <v>1.3987000000000001</v>
      </c>
      <c r="I1175" s="10">
        <f>VLOOKUP(C1175,away!$B$2:$E$405,3,FALSE)</f>
        <v>1.0513999999999999</v>
      </c>
      <c r="J1175" s="10">
        <f>VLOOKUP(B1175,home!$B$2:$E$405,4,FALSE)</f>
        <v>1.9346000000000001</v>
      </c>
      <c r="K1175" s="12">
        <f t="shared" si="1400"/>
        <v>1.0760780147219999</v>
      </c>
      <c r="L1175" s="12">
        <f t="shared" si="1401"/>
        <v>2.8450095660279997</v>
      </c>
      <c r="M1175" s="13">
        <f t="shared" si="1402"/>
        <v>1.9819527681754309E-2</v>
      </c>
      <c r="N1175" s="13">
        <f t="shared" si="1403"/>
        <v>2.1327358000509899E-2</v>
      </c>
      <c r="O1175" s="13">
        <f t="shared" si="1404"/>
        <v>5.6386745848747755E-2</v>
      </c>
      <c r="P1175" s="13">
        <f t="shared" si="1405"/>
        <v>6.0676537529554452E-2</v>
      </c>
      <c r="Q1175" s="13">
        <f t="shared" si="1406"/>
        <v>1.1474950528227026E-2</v>
      </c>
      <c r="R1175" s="13">
        <f t="shared" si="1407"/>
        <v>8.0210415668438492E-2</v>
      </c>
      <c r="S1175" s="13">
        <f t="shared" si="1408"/>
        <v>4.6439580519932362E-2</v>
      </c>
      <c r="T1175" s="13">
        <f t="shared" si="1409"/>
        <v>3.2646344022503937E-2</v>
      </c>
      <c r="U1175" s="13">
        <f t="shared" si="1410"/>
        <v>8.6312664852519691E-2</v>
      </c>
      <c r="V1175" s="13">
        <f t="shared" si="1411"/>
        <v>1.579695089678022E-2</v>
      </c>
      <c r="W1175" s="13">
        <f t="shared" si="1412"/>
        <v>4.1159806611492352E-3</v>
      </c>
      <c r="X1175" s="13">
        <f t="shared" si="1413"/>
        <v>1.1710004354555823E-2</v>
      </c>
      <c r="Y1175" s="13">
        <f t="shared" si="1414"/>
        <v>1.6657537203470428E-2</v>
      </c>
      <c r="Z1175" s="13">
        <f t="shared" si="1415"/>
        <v>7.6066466623929879E-2</v>
      </c>
      <c r="AA1175" s="13">
        <f t="shared" si="1416"/>
        <v>8.1853452391595735E-2</v>
      </c>
      <c r="AB1175" s="13">
        <f t="shared" si="1417"/>
        <v>4.4040350273845036E-2</v>
      </c>
      <c r="AC1175" s="13">
        <f t="shared" si="1418"/>
        <v>3.0226006748618329E-3</v>
      </c>
      <c r="AD1175" s="13">
        <f t="shared" si="1419"/>
        <v>1.1072790746209031E-3</v>
      </c>
      <c r="AE1175" s="13">
        <f t="shared" si="1420"/>
        <v>3.1502195595591006E-3</v>
      </c>
      <c r="AF1175" s="13">
        <f t="shared" si="1421"/>
        <v>4.4812023910170773E-3</v>
      </c>
      <c r="AG1175" s="13">
        <f t="shared" si="1422"/>
        <v>4.2496878899170422E-3</v>
      </c>
      <c r="AH1175" s="13">
        <f t="shared" si="1423"/>
        <v>5.4102456299757525E-2</v>
      </c>
      <c r="AI1175" s="13">
        <f t="shared" si="1424"/>
        <v>5.821846376662683E-2</v>
      </c>
      <c r="AJ1175" s="13">
        <f t="shared" si="1425"/>
        <v>3.1323804455078243E-2</v>
      </c>
      <c r="AK1175" s="13">
        <f t="shared" si="1426"/>
        <v>1.1235619103853579E-2</v>
      </c>
      <c r="AL1175" s="13">
        <f t="shared" si="1427"/>
        <v>3.7014190495356357E-4</v>
      </c>
      <c r="AM1175" s="13">
        <f t="shared" si="1428"/>
        <v>2.3830373367225501E-4</v>
      </c>
      <c r="AN1175" s="13">
        <f t="shared" si="1429"/>
        <v>6.7797640191775423E-4</v>
      </c>
      <c r="AO1175" s="13">
        <f t="shared" si="1430"/>
        <v>9.6442467449862749E-4</v>
      </c>
      <c r="AP1175" s="13">
        <f t="shared" si="1431"/>
        <v>9.1459914155401156E-4</v>
      </c>
      <c r="AQ1175" s="13">
        <f t="shared" si="1432"/>
        <v>6.5051082670053992E-4</v>
      </c>
      <c r="AR1175" s="13">
        <f t="shared" si="1433"/>
        <v>3.0784401143684387E-2</v>
      </c>
      <c r="AS1175" s="13">
        <f t="shared" si="1434"/>
        <v>3.3126417267101554E-2</v>
      </c>
      <c r="AT1175" s="13">
        <f t="shared" si="1435"/>
        <v>1.782330466381761E-2</v>
      </c>
      <c r="AU1175" s="13">
        <f t="shared" si="1436"/>
        <v>6.3930887661420733E-3</v>
      </c>
      <c r="AV1175" s="13">
        <f t="shared" si="1437"/>
        <v>1.71986556685292E-3</v>
      </c>
      <c r="AW1175" s="13">
        <f t="shared" si="1438"/>
        <v>3.1476993503863015E-5</v>
      </c>
      <c r="AX1175" s="13">
        <f t="shared" si="1439"/>
        <v>4.2738901438480044E-5</v>
      </c>
      <c r="AY1175" s="13">
        <f t="shared" si="1440"/>
        <v>1.2159258343400357E-4</v>
      </c>
      <c r="AZ1175" s="13">
        <f t="shared" si="1441"/>
        <v>1.7296603151389895E-4</v>
      </c>
      <c r="BA1175" s="13">
        <f t="shared" si="1442"/>
        <v>1.6403000475164763E-4</v>
      </c>
      <c r="BB1175" s="13">
        <f t="shared" si="1443"/>
        <v>1.1666673315851394E-4</v>
      </c>
      <c r="BC1175" s="13">
        <f t="shared" si="1444"/>
        <v>6.6383594374641632E-5</v>
      </c>
      <c r="BD1175" s="13">
        <f t="shared" si="1445"/>
        <v>1.4596985956370908E-2</v>
      </c>
      <c r="BE1175" s="13">
        <f t="shared" si="1446"/>
        <v>1.5707495668856517E-2</v>
      </c>
      <c r="BF1175" s="13">
        <f t="shared" si="1447"/>
        <v>8.4512453777987676E-3</v>
      </c>
      <c r="BG1175" s="13">
        <f t="shared" si="1448"/>
        <v>3.0313997826900588E-3</v>
      </c>
      <c r="BH1175" s="13">
        <f t="shared" si="1449"/>
        <v>8.1550566499645493E-4</v>
      </c>
      <c r="BI1175" s="13">
        <f t="shared" si="1450"/>
        <v>1.7550954339678597E-4</v>
      </c>
      <c r="BJ1175" s="14">
        <f t="shared" si="1451"/>
        <v>0.11505075631254486</v>
      </c>
      <c r="BK1175" s="14">
        <f t="shared" si="1452"/>
        <v>0.14624693179127071</v>
      </c>
      <c r="BL1175" s="14">
        <f t="shared" si="1453"/>
        <v>0.63630919206217096</v>
      </c>
      <c r="BM1175" s="14">
        <f t="shared" si="1454"/>
        <v>0.72368769594275406</v>
      </c>
      <c r="BN1175" s="14">
        <f t="shared" si="1455"/>
        <v>0.24989553525723196</v>
      </c>
    </row>
    <row r="1176" spans="1:66" x14ac:dyDescent="0.25">
      <c r="A1176" t="s">
        <v>32</v>
      </c>
      <c r="B1176" t="s">
        <v>508</v>
      </c>
      <c r="C1176" t="s">
        <v>207</v>
      </c>
      <c r="D1176" s="25" t="s">
        <v>535</v>
      </c>
      <c r="E1176" s="10">
        <f>VLOOKUP(A1176,home!$A$2:$E$405,3,FALSE)</f>
        <v>1.268</v>
      </c>
      <c r="F1176" s="10" t="e">
        <f>VLOOKUP(B1176,home!$B$2:$E$405,3,FALSE)</f>
        <v>#N/A</v>
      </c>
      <c r="G1176" s="10">
        <f>VLOOKUP(C1176,away!$B$2:$E$405,4,FALSE)</f>
        <v>1.0206</v>
      </c>
      <c r="H1176" s="10">
        <f>VLOOKUP(A1176,away!$A$2:$E$405,3,FALSE)</f>
        <v>1.1471</v>
      </c>
      <c r="I1176" s="10">
        <f>VLOOKUP(C1176,away!$B$2:$E$405,3,FALSE)</f>
        <v>0.87180000000000002</v>
      </c>
      <c r="J1176" s="10" t="e">
        <f>VLOOKUP(B1176,home!$B$2:$E$405,4,FALSE)</f>
        <v>#N/A</v>
      </c>
      <c r="K1176" s="12" t="e">
        <f t="shared" si="1400"/>
        <v>#N/A</v>
      </c>
      <c r="L1176" s="12" t="e">
        <f t="shared" si="1401"/>
        <v>#N/A</v>
      </c>
      <c r="M1176" s="13" t="e">
        <f t="shared" si="1402"/>
        <v>#N/A</v>
      </c>
      <c r="N1176" s="13" t="e">
        <f t="shared" si="1403"/>
        <v>#N/A</v>
      </c>
      <c r="O1176" s="13" t="e">
        <f t="shared" si="1404"/>
        <v>#N/A</v>
      </c>
      <c r="P1176" s="13" t="e">
        <f t="shared" si="1405"/>
        <v>#N/A</v>
      </c>
      <c r="Q1176" s="13" t="e">
        <f t="shared" si="1406"/>
        <v>#N/A</v>
      </c>
      <c r="R1176" s="13" t="e">
        <f t="shared" si="1407"/>
        <v>#N/A</v>
      </c>
      <c r="S1176" s="13" t="e">
        <f t="shared" si="1408"/>
        <v>#N/A</v>
      </c>
      <c r="T1176" s="13" t="e">
        <f t="shared" si="1409"/>
        <v>#N/A</v>
      </c>
      <c r="U1176" s="13" t="e">
        <f t="shared" si="1410"/>
        <v>#N/A</v>
      </c>
      <c r="V1176" s="13" t="e">
        <f t="shared" si="1411"/>
        <v>#N/A</v>
      </c>
      <c r="W1176" s="13" t="e">
        <f t="shared" si="1412"/>
        <v>#N/A</v>
      </c>
      <c r="X1176" s="13" t="e">
        <f t="shared" si="1413"/>
        <v>#N/A</v>
      </c>
      <c r="Y1176" s="13" t="e">
        <f t="shared" si="1414"/>
        <v>#N/A</v>
      </c>
      <c r="Z1176" s="13" t="e">
        <f t="shared" si="1415"/>
        <v>#N/A</v>
      </c>
      <c r="AA1176" s="13" t="e">
        <f t="shared" si="1416"/>
        <v>#N/A</v>
      </c>
      <c r="AB1176" s="13" t="e">
        <f t="shared" si="1417"/>
        <v>#N/A</v>
      </c>
      <c r="AC1176" s="13" t="e">
        <f t="shared" si="1418"/>
        <v>#N/A</v>
      </c>
      <c r="AD1176" s="13" t="e">
        <f t="shared" si="1419"/>
        <v>#N/A</v>
      </c>
      <c r="AE1176" s="13" t="e">
        <f t="shared" si="1420"/>
        <v>#N/A</v>
      </c>
      <c r="AF1176" s="13" t="e">
        <f t="shared" si="1421"/>
        <v>#N/A</v>
      </c>
      <c r="AG1176" s="13" t="e">
        <f t="shared" si="1422"/>
        <v>#N/A</v>
      </c>
      <c r="AH1176" s="13" t="e">
        <f t="shared" si="1423"/>
        <v>#N/A</v>
      </c>
      <c r="AI1176" s="13" t="e">
        <f t="shared" si="1424"/>
        <v>#N/A</v>
      </c>
      <c r="AJ1176" s="13" t="e">
        <f t="shared" si="1425"/>
        <v>#N/A</v>
      </c>
      <c r="AK1176" s="13" t="e">
        <f t="shared" si="1426"/>
        <v>#N/A</v>
      </c>
      <c r="AL1176" s="13" t="e">
        <f t="shared" si="1427"/>
        <v>#N/A</v>
      </c>
      <c r="AM1176" s="13" t="e">
        <f t="shared" si="1428"/>
        <v>#N/A</v>
      </c>
      <c r="AN1176" s="13" t="e">
        <f t="shared" si="1429"/>
        <v>#N/A</v>
      </c>
      <c r="AO1176" s="13" t="e">
        <f t="shared" si="1430"/>
        <v>#N/A</v>
      </c>
      <c r="AP1176" s="13" t="e">
        <f t="shared" si="1431"/>
        <v>#N/A</v>
      </c>
      <c r="AQ1176" s="13" t="e">
        <f t="shared" si="1432"/>
        <v>#N/A</v>
      </c>
      <c r="AR1176" s="13" t="e">
        <f t="shared" si="1433"/>
        <v>#N/A</v>
      </c>
      <c r="AS1176" s="13" t="e">
        <f t="shared" si="1434"/>
        <v>#N/A</v>
      </c>
      <c r="AT1176" s="13" t="e">
        <f t="shared" si="1435"/>
        <v>#N/A</v>
      </c>
      <c r="AU1176" s="13" t="e">
        <f t="shared" si="1436"/>
        <v>#N/A</v>
      </c>
      <c r="AV1176" s="13" t="e">
        <f t="shared" si="1437"/>
        <v>#N/A</v>
      </c>
      <c r="AW1176" s="13" t="e">
        <f t="shared" si="1438"/>
        <v>#N/A</v>
      </c>
      <c r="AX1176" s="13" t="e">
        <f t="shared" si="1439"/>
        <v>#N/A</v>
      </c>
      <c r="AY1176" s="13" t="e">
        <f t="shared" si="1440"/>
        <v>#N/A</v>
      </c>
      <c r="AZ1176" s="13" t="e">
        <f t="shared" si="1441"/>
        <v>#N/A</v>
      </c>
      <c r="BA1176" s="13" t="e">
        <f t="shared" si="1442"/>
        <v>#N/A</v>
      </c>
      <c r="BB1176" s="13" t="e">
        <f t="shared" si="1443"/>
        <v>#N/A</v>
      </c>
      <c r="BC1176" s="13" t="e">
        <f t="shared" si="1444"/>
        <v>#N/A</v>
      </c>
      <c r="BD1176" s="13" t="e">
        <f t="shared" si="1445"/>
        <v>#N/A</v>
      </c>
      <c r="BE1176" s="13" t="e">
        <f t="shared" si="1446"/>
        <v>#N/A</v>
      </c>
      <c r="BF1176" s="13" t="e">
        <f t="shared" si="1447"/>
        <v>#N/A</v>
      </c>
      <c r="BG1176" s="13" t="e">
        <f t="shared" si="1448"/>
        <v>#N/A</v>
      </c>
      <c r="BH1176" s="13" t="e">
        <f t="shared" si="1449"/>
        <v>#N/A</v>
      </c>
      <c r="BI1176" s="13" t="e">
        <f t="shared" si="1450"/>
        <v>#N/A</v>
      </c>
      <c r="BJ1176" s="14" t="e">
        <f t="shared" si="1451"/>
        <v>#N/A</v>
      </c>
      <c r="BK1176" s="14" t="e">
        <f t="shared" si="1452"/>
        <v>#N/A</v>
      </c>
      <c r="BL1176" s="14" t="e">
        <f t="shared" si="1453"/>
        <v>#N/A</v>
      </c>
      <c r="BM1176" s="14" t="e">
        <f t="shared" si="1454"/>
        <v>#N/A</v>
      </c>
      <c r="BN1176" s="14" t="e">
        <f t="shared" si="1455"/>
        <v>#N/A</v>
      </c>
    </row>
    <row r="1177" spans="1:66" x14ac:dyDescent="0.25">
      <c r="A1177" t="s">
        <v>32</v>
      </c>
      <c r="B1177" t="s">
        <v>35</v>
      </c>
      <c r="C1177" t="s">
        <v>309</v>
      </c>
      <c r="D1177" s="25" t="s">
        <v>535</v>
      </c>
      <c r="E1177" s="10">
        <f>VLOOKUP(A1177,home!$A$2:$E$405,3,FALSE)</f>
        <v>1.268</v>
      </c>
      <c r="F1177" s="10">
        <f>VLOOKUP(B1177,home!$B$2:$E$405,3,FALSE)</f>
        <v>1.8555999999999999</v>
      </c>
      <c r="G1177" s="10">
        <f>VLOOKUP(C1177,away!$B$2:$E$405,4,FALSE)</f>
        <v>0.92779999999999996</v>
      </c>
      <c r="H1177" s="10">
        <f>VLOOKUP(A1177,away!$A$2:$E$405,3,FALSE)</f>
        <v>1.1471</v>
      </c>
      <c r="I1177" s="10">
        <f>VLOOKUP(C1177,away!$B$2:$E$405,3,FALSE)</f>
        <v>0.66659999999999997</v>
      </c>
      <c r="J1177" s="10">
        <f>VLOOKUP(B1177,home!$B$2:$E$405,4,FALSE)</f>
        <v>0.76919999999999999</v>
      </c>
      <c r="K1177" s="12">
        <f t="shared" si="1400"/>
        <v>2.1830213622399999</v>
      </c>
      <c r="L1177" s="12">
        <f t="shared" si="1401"/>
        <v>0.58817405671199996</v>
      </c>
      <c r="M1177" s="13">
        <f t="shared" si="1402"/>
        <v>6.2587142149110389E-2</v>
      </c>
      <c r="N1177" s="13">
        <f t="shared" si="1403"/>
        <v>0.13662906831305949</v>
      </c>
      <c r="O1177" s="13">
        <f t="shared" si="1404"/>
        <v>3.6812133295852853E-2</v>
      </c>
      <c r="P1177" s="13">
        <f t="shared" si="1405"/>
        <v>8.0361673374473155E-2</v>
      </c>
      <c r="Q1177" s="13">
        <f t="shared" si="1406"/>
        <v>0.14913208741517858</v>
      </c>
      <c r="R1177" s="13">
        <f t="shared" si="1407"/>
        <v>1.0825970888422329E-2</v>
      </c>
      <c r="S1177" s="13">
        <f t="shared" si="1408"/>
        <v>2.5796027449854181E-2</v>
      </c>
      <c r="T1177" s="13">
        <f t="shared" si="1409"/>
        <v>8.7715624840914178E-2</v>
      </c>
      <c r="U1177" s="13">
        <f t="shared" si="1410"/>
        <v>2.3633325716414293E-2</v>
      </c>
      <c r="V1177" s="13">
        <f t="shared" si="1411"/>
        <v>3.6802233051945574E-3</v>
      </c>
      <c r="W1177" s="13">
        <f t="shared" si="1412"/>
        <v>0.10851951087425929</v>
      </c>
      <c r="X1177" s="13">
        <f t="shared" si="1413"/>
        <v>6.3828360943315079E-2</v>
      </c>
      <c r="Y1177" s="13">
        <f t="shared" si="1414"/>
        <v>1.8771092994653699E-2</v>
      </c>
      <c r="Z1177" s="13">
        <f t="shared" si="1415"/>
        <v>2.1225184050964589E-3</v>
      </c>
      <c r="AA1177" s="13">
        <f t="shared" si="1416"/>
        <v>4.6335030200731434E-3</v>
      </c>
      <c r="AB1177" s="13">
        <f t="shared" si="1417"/>
        <v>5.0575180374116142E-3</v>
      </c>
      <c r="AC1177" s="13">
        <f t="shared" si="1418"/>
        <v>2.9533712221250228E-4</v>
      </c>
      <c r="AD1177" s="13">
        <f t="shared" si="1419"/>
        <v>5.9225102614586016E-2</v>
      </c>
      <c r="AE1177" s="13">
        <f t="shared" si="1420"/>
        <v>3.4834668864005526E-2</v>
      </c>
      <c r="AF1177" s="13">
        <f t="shared" si="1421"/>
        <v>1.0244424249980663E-2</v>
      </c>
      <c r="AG1177" s="13">
        <f t="shared" si="1422"/>
        <v>2.0085015232633049E-3</v>
      </c>
      <c r="AH1177" s="13">
        <f t="shared" si="1423"/>
        <v>3.1210256519286693E-4</v>
      </c>
      <c r="AI1177" s="13">
        <f t="shared" si="1424"/>
        <v>6.8132656702593077E-4</v>
      </c>
      <c r="AJ1177" s="13">
        <f t="shared" si="1425"/>
        <v>7.4367522523962519E-4</v>
      </c>
      <c r="AK1177" s="13">
        <f t="shared" si="1426"/>
        <v>5.4115296775558177E-4</v>
      </c>
      <c r="AL1177" s="13">
        <f t="shared" si="1427"/>
        <v>1.5168473610156885E-5</v>
      </c>
      <c r="AM1177" s="13">
        <f t="shared" si="1428"/>
        <v>2.5857932837699462E-2</v>
      </c>
      <c r="AN1177" s="13">
        <f t="shared" si="1429"/>
        <v>1.5208965255336127E-2</v>
      </c>
      <c r="AO1177" s="13">
        <f t="shared" si="1430"/>
        <v>4.4727593963114539E-3</v>
      </c>
      <c r="AP1177" s="13">
        <f t="shared" si="1431"/>
        <v>8.7692034627507469E-4</v>
      </c>
      <c r="AQ1177" s="13">
        <f t="shared" si="1432"/>
        <v>1.2894544937047556E-4</v>
      </c>
      <c r="AR1177" s="13">
        <f t="shared" si="1433"/>
        <v>3.6714126375942E-5</v>
      </c>
      <c r="AS1177" s="13">
        <f t="shared" si="1434"/>
        <v>8.0147722174660422E-5</v>
      </c>
      <c r="AT1177" s="13">
        <f t="shared" si="1435"/>
        <v>8.7482094821080133E-5</v>
      </c>
      <c r="AU1177" s="13">
        <f t="shared" si="1436"/>
        <v>6.3658427269307723E-5</v>
      </c>
      <c r="AV1177" s="13">
        <f t="shared" si="1437"/>
        <v>3.4741926653875037E-5</v>
      </c>
      <c r="AW1177" s="13">
        <f t="shared" si="1438"/>
        <v>5.4100743024139099E-7</v>
      </c>
      <c r="AX1177" s="13">
        <f t="shared" si="1439"/>
        <v>9.4080699613441846E-3</v>
      </c>
      <c r="AY1177" s="13">
        <f t="shared" si="1440"/>
        <v>5.5335826749941166E-3</v>
      </c>
      <c r="AZ1177" s="13">
        <f t="shared" si="1441"/>
        <v>1.627354885051265E-3</v>
      </c>
      <c r="BA1177" s="13">
        <f t="shared" si="1442"/>
        <v>3.1905597481689767E-4</v>
      </c>
      <c r="BB1177" s="13">
        <f t="shared" si="1443"/>
        <v>4.6915111756564087E-5</v>
      </c>
      <c r="BC1177" s="13">
        <f t="shared" si="1444"/>
        <v>5.5188503205910291E-6</v>
      </c>
      <c r="BD1177" s="13">
        <f t="shared" si="1445"/>
        <v>3.5990494415291401E-6</v>
      </c>
      <c r="BE1177" s="13">
        <f t="shared" si="1446"/>
        <v>7.8568018146160546E-6</v>
      </c>
      <c r="BF1177" s="13">
        <f t="shared" si="1447"/>
        <v>8.5757831000964231E-6</v>
      </c>
      <c r="BG1177" s="13">
        <f t="shared" si="1448"/>
        <v>6.24037256848242E-6</v>
      </c>
      <c r="BH1177" s="13">
        <f t="shared" si="1449"/>
        <v>3.4057166563334059E-6</v>
      </c>
      <c r="BI1177" s="13">
        <f t="shared" si="1450"/>
        <v>1.4869504429024813E-6</v>
      </c>
      <c r="BJ1177" s="14">
        <f t="shared" si="1451"/>
        <v>0.73439446337649195</v>
      </c>
      <c r="BK1177" s="14">
        <f t="shared" si="1452"/>
        <v>0.17826915454944905</v>
      </c>
      <c r="BL1177" s="14">
        <f t="shared" si="1453"/>
        <v>8.3574617254707065E-2</v>
      </c>
      <c r="BM1177" s="14">
        <f t="shared" si="1454"/>
        <v>0.51647963648208406</v>
      </c>
      <c r="BN1177" s="14">
        <f t="shared" si="1455"/>
        <v>0.47634807543609681</v>
      </c>
    </row>
    <row r="1178" spans="1:66" x14ac:dyDescent="0.25">
      <c r="A1178" t="s">
        <v>32</v>
      </c>
      <c r="B1178" t="s">
        <v>510</v>
      </c>
      <c r="C1178" t="s">
        <v>33</v>
      </c>
      <c r="D1178" s="25" t="s">
        <v>535</v>
      </c>
      <c r="E1178" s="10">
        <f>VLOOKUP(A1178,home!$A$2:$E$405,3,FALSE)</f>
        <v>1.268</v>
      </c>
      <c r="F1178" s="10" t="e">
        <f>VLOOKUP(B1178,home!$B$2:$E$405,3,FALSE)</f>
        <v>#N/A</v>
      </c>
      <c r="G1178" s="10">
        <f>VLOOKUP(C1178,away!$B$2:$E$405,4,FALSE)</f>
        <v>0.46389999999999998</v>
      </c>
      <c r="H1178" s="10">
        <f>VLOOKUP(A1178,away!$A$2:$E$405,3,FALSE)</f>
        <v>1.1471</v>
      </c>
      <c r="I1178" s="10">
        <f>VLOOKUP(C1178,away!$B$2:$E$405,3,FALSE)</f>
        <v>1.5896999999999999</v>
      </c>
      <c r="J1178" s="10" t="e">
        <f>VLOOKUP(B1178,home!$B$2:$E$405,4,FALSE)</f>
        <v>#N/A</v>
      </c>
      <c r="K1178" s="12" t="e">
        <f t="shared" si="1400"/>
        <v>#N/A</v>
      </c>
      <c r="L1178" s="12" t="e">
        <f t="shared" si="1401"/>
        <v>#N/A</v>
      </c>
      <c r="M1178" s="13" t="e">
        <f t="shared" si="1402"/>
        <v>#N/A</v>
      </c>
      <c r="N1178" s="13" t="e">
        <f t="shared" si="1403"/>
        <v>#N/A</v>
      </c>
      <c r="O1178" s="13" t="e">
        <f t="shared" si="1404"/>
        <v>#N/A</v>
      </c>
      <c r="P1178" s="13" t="e">
        <f t="shared" si="1405"/>
        <v>#N/A</v>
      </c>
      <c r="Q1178" s="13" t="e">
        <f t="shared" si="1406"/>
        <v>#N/A</v>
      </c>
      <c r="R1178" s="13" t="e">
        <f t="shared" si="1407"/>
        <v>#N/A</v>
      </c>
      <c r="S1178" s="13" t="e">
        <f t="shared" si="1408"/>
        <v>#N/A</v>
      </c>
      <c r="T1178" s="13" t="e">
        <f t="shared" si="1409"/>
        <v>#N/A</v>
      </c>
      <c r="U1178" s="13" t="e">
        <f t="shared" si="1410"/>
        <v>#N/A</v>
      </c>
      <c r="V1178" s="13" t="e">
        <f t="shared" si="1411"/>
        <v>#N/A</v>
      </c>
      <c r="W1178" s="13" t="e">
        <f t="shared" si="1412"/>
        <v>#N/A</v>
      </c>
      <c r="X1178" s="13" t="e">
        <f t="shared" si="1413"/>
        <v>#N/A</v>
      </c>
      <c r="Y1178" s="13" t="e">
        <f t="shared" si="1414"/>
        <v>#N/A</v>
      </c>
      <c r="Z1178" s="13" t="e">
        <f t="shared" si="1415"/>
        <v>#N/A</v>
      </c>
      <c r="AA1178" s="13" t="e">
        <f t="shared" si="1416"/>
        <v>#N/A</v>
      </c>
      <c r="AB1178" s="13" t="e">
        <f t="shared" si="1417"/>
        <v>#N/A</v>
      </c>
      <c r="AC1178" s="13" t="e">
        <f t="shared" si="1418"/>
        <v>#N/A</v>
      </c>
      <c r="AD1178" s="13" t="e">
        <f t="shared" si="1419"/>
        <v>#N/A</v>
      </c>
      <c r="AE1178" s="13" t="e">
        <f t="shared" si="1420"/>
        <v>#N/A</v>
      </c>
      <c r="AF1178" s="13" t="e">
        <f t="shared" si="1421"/>
        <v>#N/A</v>
      </c>
      <c r="AG1178" s="13" t="e">
        <f t="shared" si="1422"/>
        <v>#N/A</v>
      </c>
      <c r="AH1178" s="13" t="e">
        <f t="shared" si="1423"/>
        <v>#N/A</v>
      </c>
      <c r="AI1178" s="13" t="e">
        <f t="shared" si="1424"/>
        <v>#N/A</v>
      </c>
      <c r="AJ1178" s="13" t="e">
        <f t="shared" si="1425"/>
        <v>#N/A</v>
      </c>
      <c r="AK1178" s="13" t="e">
        <f t="shared" si="1426"/>
        <v>#N/A</v>
      </c>
      <c r="AL1178" s="13" t="e">
        <f t="shared" si="1427"/>
        <v>#N/A</v>
      </c>
      <c r="AM1178" s="13" t="e">
        <f t="shared" si="1428"/>
        <v>#N/A</v>
      </c>
      <c r="AN1178" s="13" t="e">
        <f t="shared" si="1429"/>
        <v>#N/A</v>
      </c>
      <c r="AO1178" s="13" t="e">
        <f t="shared" si="1430"/>
        <v>#N/A</v>
      </c>
      <c r="AP1178" s="13" t="e">
        <f t="shared" si="1431"/>
        <v>#N/A</v>
      </c>
      <c r="AQ1178" s="13" t="e">
        <f t="shared" si="1432"/>
        <v>#N/A</v>
      </c>
      <c r="AR1178" s="13" t="e">
        <f t="shared" si="1433"/>
        <v>#N/A</v>
      </c>
      <c r="AS1178" s="13" t="e">
        <f t="shared" si="1434"/>
        <v>#N/A</v>
      </c>
      <c r="AT1178" s="13" t="e">
        <f t="shared" si="1435"/>
        <v>#N/A</v>
      </c>
      <c r="AU1178" s="13" t="e">
        <f t="shared" si="1436"/>
        <v>#N/A</v>
      </c>
      <c r="AV1178" s="13" t="e">
        <f t="shared" si="1437"/>
        <v>#N/A</v>
      </c>
      <c r="AW1178" s="13" t="e">
        <f t="shared" si="1438"/>
        <v>#N/A</v>
      </c>
      <c r="AX1178" s="13" t="e">
        <f t="shared" si="1439"/>
        <v>#N/A</v>
      </c>
      <c r="AY1178" s="13" t="e">
        <f t="shared" si="1440"/>
        <v>#N/A</v>
      </c>
      <c r="AZ1178" s="13" t="e">
        <f t="shared" si="1441"/>
        <v>#N/A</v>
      </c>
      <c r="BA1178" s="13" t="e">
        <f t="shared" si="1442"/>
        <v>#N/A</v>
      </c>
      <c r="BB1178" s="13" t="e">
        <f t="shared" si="1443"/>
        <v>#N/A</v>
      </c>
      <c r="BC1178" s="13" t="e">
        <f t="shared" si="1444"/>
        <v>#N/A</v>
      </c>
      <c r="BD1178" s="13" t="e">
        <f t="shared" si="1445"/>
        <v>#N/A</v>
      </c>
      <c r="BE1178" s="13" t="e">
        <f t="shared" si="1446"/>
        <v>#N/A</v>
      </c>
      <c r="BF1178" s="13" t="e">
        <f t="shared" si="1447"/>
        <v>#N/A</v>
      </c>
      <c r="BG1178" s="13" t="e">
        <f t="shared" si="1448"/>
        <v>#N/A</v>
      </c>
      <c r="BH1178" s="13" t="e">
        <f t="shared" si="1449"/>
        <v>#N/A</v>
      </c>
      <c r="BI1178" s="13" t="e">
        <f t="shared" si="1450"/>
        <v>#N/A</v>
      </c>
      <c r="BJ1178" s="14" t="e">
        <f t="shared" si="1451"/>
        <v>#N/A</v>
      </c>
      <c r="BK1178" s="14" t="e">
        <f t="shared" si="1452"/>
        <v>#N/A</v>
      </c>
      <c r="BL1178" s="14" t="e">
        <f t="shared" si="1453"/>
        <v>#N/A</v>
      </c>
      <c r="BM1178" s="14" t="e">
        <f t="shared" si="1454"/>
        <v>#N/A</v>
      </c>
      <c r="BN1178" s="14" t="e">
        <f t="shared" si="1455"/>
        <v>#N/A</v>
      </c>
    </row>
    <row r="1179" spans="1:66" x14ac:dyDescent="0.25">
      <c r="A1179" t="s">
        <v>213</v>
      </c>
      <c r="B1179" t="s">
        <v>217</v>
      </c>
      <c r="C1179" t="s">
        <v>226</v>
      </c>
      <c r="D1179" s="25" t="s">
        <v>535</v>
      </c>
      <c r="E1179" s="10">
        <f>VLOOKUP(A1179,home!$A$2:$E$405,3,FALSE)</f>
        <v>1.2675000000000001</v>
      </c>
      <c r="F1179" s="10">
        <f>VLOOKUP(B1179,home!$B$2:$E$405,3,FALSE)</f>
        <v>0.872</v>
      </c>
      <c r="G1179" s="10">
        <f>VLOOKUP(C1179,away!$B$2:$E$405,4,FALSE)</f>
        <v>1.0611999999999999</v>
      </c>
      <c r="H1179" s="10">
        <f>VLOOKUP(A1179,away!$A$2:$E$405,3,FALSE)</f>
        <v>1.1535</v>
      </c>
      <c r="I1179" s="10">
        <f>VLOOKUP(C1179,away!$B$2:$E$405,3,FALSE)</f>
        <v>1.3532999999999999</v>
      </c>
      <c r="J1179" s="10">
        <f>VLOOKUP(B1179,home!$B$2:$E$405,4,FALSE)</f>
        <v>1.0951</v>
      </c>
      <c r="K1179" s="12">
        <f t="shared" si="1400"/>
        <v>1.1729019120000002</v>
      </c>
      <c r="L1179" s="12">
        <f t="shared" si="1401"/>
        <v>1.7094856504049998</v>
      </c>
      <c r="M1179" s="13">
        <f t="shared" si="1402"/>
        <v>5.6000897454342537E-2</v>
      </c>
      <c r="N1179" s="13">
        <f t="shared" si="1403"/>
        <v>6.5683559697914298E-2</v>
      </c>
      <c r="O1179" s="13">
        <f t="shared" si="1404"/>
        <v>9.5732730608000444E-2</v>
      </c>
      <c r="P1179" s="13">
        <f t="shared" si="1405"/>
        <v>0.11228510277110464</v>
      </c>
      <c r="Q1179" s="13">
        <f t="shared" si="1406"/>
        <v>3.8520186378324932E-2</v>
      </c>
      <c r="R1179" s="13">
        <f t="shared" si="1407"/>
        <v>8.1826864624232151E-2</v>
      </c>
      <c r="S1179" s="13">
        <f t="shared" si="1408"/>
        <v>5.6284563629523901E-2</v>
      </c>
      <c r="T1179" s="13">
        <f t="shared" si="1409"/>
        <v>6.5849705864672606E-2</v>
      </c>
      <c r="U1179" s="13">
        <f t="shared" si="1410"/>
        <v>9.597488597072705E-2</v>
      </c>
      <c r="V1179" s="13">
        <f t="shared" si="1411"/>
        <v>1.2539318909468248E-2</v>
      </c>
      <c r="W1179" s="13">
        <f t="shared" si="1412"/>
        <v>1.5060133417911218E-2</v>
      </c>
      <c r="X1179" s="13">
        <f t="shared" si="1413"/>
        <v>2.574508197110403E-2</v>
      </c>
      <c r="Y1179" s="13">
        <f t="shared" si="1414"/>
        <v>2.2005424099051409E-2</v>
      </c>
      <c r="Z1179" s="13">
        <f t="shared" si="1415"/>
        <v>4.6627283630919114E-2</v>
      </c>
      <c r="AA1179" s="13">
        <f t="shared" si="1416"/>
        <v>5.4689230122071331E-2</v>
      </c>
      <c r="AB1179" s="13">
        <f t="shared" si="1417"/>
        <v>3.2072551287992752E-2</v>
      </c>
      <c r="AC1179" s="13">
        <f t="shared" si="1418"/>
        <v>1.5713796300956847E-3</v>
      </c>
      <c r="AD1179" s="13">
        <f t="shared" si="1419"/>
        <v>4.416014820210791E-3</v>
      </c>
      <c r="AE1179" s="13">
        <f t="shared" si="1420"/>
        <v>7.5491139671261618E-3</v>
      </c>
      <c r="AF1179" s="13">
        <f t="shared" si="1421"/>
        <v>6.4525510000370684E-3</v>
      </c>
      <c r="AG1179" s="13">
        <f t="shared" si="1422"/>
        <v>3.676847781023266E-3</v>
      </c>
      <c r="AH1179" s="13">
        <f t="shared" si="1423"/>
        <v>1.9927168071105044E-2</v>
      </c>
      <c r="AI1179" s="13">
        <f t="shared" si="1424"/>
        <v>2.3372613531344455E-2</v>
      </c>
      <c r="AJ1179" s="13">
        <f t="shared" si="1425"/>
        <v>1.37068915496755E-2</v>
      </c>
      <c r="AK1179" s="13">
        <f t="shared" si="1426"/>
        <v>5.3589464353970108E-3</v>
      </c>
      <c r="AL1179" s="13">
        <f t="shared" si="1427"/>
        <v>1.2602835402883851E-4</v>
      </c>
      <c r="AM1179" s="13">
        <f t="shared" si="1428"/>
        <v>1.0359104452091145E-3</v>
      </c>
      <c r="AN1179" s="13">
        <f t="shared" si="1429"/>
        <v>1.7708740411896361E-3</v>
      </c>
      <c r="AO1179" s="13">
        <f t="shared" si="1430"/>
        <v>1.5136418810441979E-3</v>
      </c>
      <c r="AP1179" s="13">
        <f t="shared" si="1431"/>
        <v>8.625163584990292E-4</v>
      </c>
      <c r="AQ1179" s="13">
        <f t="shared" si="1432"/>
        <v>3.6861483452341626E-4</v>
      </c>
      <c r="AR1179" s="13">
        <f t="shared" si="1433"/>
        <v>6.8130415741525377E-3</v>
      </c>
      <c r="AS1179" s="13">
        <f t="shared" si="1434"/>
        <v>7.9910294888590003E-3</v>
      </c>
      <c r="AT1179" s="13">
        <f t="shared" si="1435"/>
        <v>4.6863468831655555E-3</v>
      </c>
      <c r="AU1179" s="13">
        <f t="shared" si="1436"/>
        <v>1.8322084065200395E-3</v>
      </c>
      <c r="AV1179" s="13">
        <f t="shared" si="1437"/>
        <v>5.3725018579745692E-4</v>
      </c>
      <c r="AW1179" s="13">
        <f t="shared" si="1438"/>
        <v>7.0192856659815611E-6</v>
      </c>
      <c r="AX1179" s="13">
        <f t="shared" si="1439"/>
        <v>2.0250355697442362E-4</v>
      </c>
      <c r="AY1179" s="13">
        <f t="shared" si="1440"/>
        <v>3.4617692480374846E-4</v>
      </c>
      <c r="AZ1179" s="13">
        <f t="shared" si="1441"/>
        <v>2.958922427266694E-4</v>
      </c>
      <c r="BA1179" s="13">
        <f t="shared" si="1442"/>
        <v>1.6860784766913148E-4</v>
      </c>
      <c r="BB1179" s="13">
        <f t="shared" si="1443"/>
        <v>7.2058174034013092E-5</v>
      </c>
      <c r="BC1179" s="13">
        <f t="shared" si="1444"/>
        <v>2.4636482901106265E-5</v>
      </c>
      <c r="BD1179" s="13">
        <f t="shared" si="1445"/>
        <v>1.9411328011044123E-3</v>
      </c>
      <c r="BE1179" s="13">
        <f t="shared" si="1446"/>
        <v>2.2767583738612807E-3</v>
      </c>
      <c r="BF1179" s="13">
        <f t="shared" si="1447"/>
        <v>1.3352071249319545E-3</v>
      </c>
      <c r="BG1179" s="13">
        <f t="shared" si="1448"/>
        <v>5.2202232991623726E-4</v>
      </c>
      <c r="BH1179" s="13">
        <f t="shared" si="1449"/>
        <v>1.5307024721636237E-4</v>
      </c>
      <c r="BI1179" s="13">
        <f t="shared" si="1450"/>
        <v>3.590727712607682E-5</v>
      </c>
      <c r="BJ1179" s="14">
        <f t="shared" si="1451"/>
        <v>0.26162005178695036</v>
      </c>
      <c r="BK1179" s="14">
        <f t="shared" si="1452"/>
        <v>0.23915346767336759</v>
      </c>
      <c r="BL1179" s="14">
        <f t="shared" si="1453"/>
        <v>0.45078585689319667</v>
      </c>
      <c r="BM1179" s="14">
        <f t="shared" si="1454"/>
        <v>0.54779816081137667</v>
      </c>
      <c r="BN1179" s="14">
        <f t="shared" si="1455"/>
        <v>0.45004934153391901</v>
      </c>
    </row>
    <row r="1180" spans="1:66" x14ac:dyDescent="0.25">
      <c r="A1180" t="s">
        <v>213</v>
      </c>
      <c r="B1180" t="s">
        <v>215</v>
      </c>
      <c r="C1180" t="s">
        <v>214</v>
      </c>
      <c r="D1180" s="25" t="s">
        <v>535</v>
      </c>
      <c r="E1180" s="10">
        <f>VLOOKUP(A1180,home!$A$2:$E$405,3,FALSE)</f>
        <v>1.2675000000000001</v>
      </c>
      <c r="F1180" s="10">
        <f>VLOOKUP(B1180,home!$B$2:$E$405,3,FALSE)</f>
        <v>0.83050000000000002</v>
      </c>
      <c r="G1180" s="10">
        <f>VLOOKUP(C1180,away!$B$2:$E$405,4,FALSE)</f>
        <v>0.74739999999999995</v>
      </c>
      <c r="H1180" s="10">
        <f>VLOOKUP(A1180,away!$A$2:$E$405,3,FALSE)</f>
        <v>1.1535</v>
      </c>
      <c r="I1180" s="10">
        <f>VLOOKUP(C1180,away!$B$2:$E$405,3,FALSE)</f>
        <v>1.6881999999999999</v>
      </c>
      <c r="J1180" s="10">
        <f>VLOOKUP(B1180,home!$B$2:$E$405,4,FALSE)</f>
        <v>1.1407</v>
      </c>
      <c r="K1180" s="12">
        <f t="shared" si="1400"/>
        <v>0.78675714974999988</v>
      </c>
      <c r="L1180" s="12">
        <f t="shared" si="1401"/>
        <v>2.2213292550899997</v>
      </c>
      <c r="M1180" s="13">
        <f t="shared" si="1402"/>
        <v>4.9386093385239992E-2</v>
      </c>
      <c r="N1180" s="13">
        <f t="shared" si="1403"/>
        <v>3.8854862069058735E-2</v>
      </c>
      <c r="O1180" s="13">
        <f t="shared" si="1404"/>
        <v>0.10970277403124032</v>
      </c>
      <c r="P1180" s="13">
        <f t="shared" si="1405"/>
        <v>8.6309441816486934E-2</v>
      </c>
      <c r="Q1180" s="13">
        <f t="shared" si="1406"/>
        <v>1.5284670267691017E-2</v>
      </c>
      <c r="R1180" s="13">
        <f t="shared" si="1407"/>
        <v>0.12184299066006082</v>
      </c>
      <c r="S1180" s="13">
        <f t="shared" si="1408"/>
        <v>3.7709602218202173E-2</v>
      </c>
      <c r="T1180" s="13">
        <f t="shared" si="1409"/>
        <v>3.395228522002635E-2</v>
      </c>
      <c r="U1180" s="13">
        <f t="shared" si="1410"/>
        <v>9.5860844048725302E-2</v>
      </c>
      <c r="V1180" s="13">
        <f t="shared" si="1411"/>
        <v>7.3225623190594545E-3</v>
      </c>
      <c r="W1180" s="13">
        <f t="shared" si="1412"/>
        <v>4.008441204892384E-3</v>
      </c>
      <c r="X1180" s="13">
        <f t="shared" si="1413"/>
        <v>8.9040677157356599E-3</v>
      </c>
      <c r="Y1180" s="13">
        <f t="shared" si="1414"/>
        <v>9.8894330531330062E-3</v>
      </c>
      <c r="Z1180" s="13">
        <f t="shared" si="1415"/>
        <v>9.0217799893616904E-2</v>
      </c>
      <c r="AA1180" s="13">
        <f t="shared" si="1416"/>
        <v>7.0979499101017876E-2</v>
      </c>
      <c r="AB1180" s="13">
        <f t="shared" si="1417"/>
        <v>2.7921814201699747E-2</v>
      </c>
      <c r="AC1180" s="13">
        <f t="shared" si="1418"/>
        <v>7.998282298501124E-4</v>
      </c>
      <c r="AD1180" s="13">
        <f t="shared" si="1419"/>
        <v>7.8841744432539681E-4</v>
      </c>
      <c r="AE1180" s="13">
        <f t="shared" si="1420"/>
        <v>1.751334734303295E-3</v>
      </c>
      <c r="AF1180" s="13">
        <f t="shared" si="1421"/>
        <v>1.9451455403815905E-3</v>
      </c>
      <c r="AG1180" s="13">
        <f t="shared" si="1422"/>
        <v>1.4402695647524914E-3</v>
      </c>
      <c r="AH1180" s="13">
        <f t="shared" si="1423"/>
        <v>5.0100859558386668E-2</v>
      </c>
      <c r="AI1180" s="13">
        <f t="shared" si="1424"/>
        <v>3.9417209466181331E-2</v>
      </c>
      <c r="AJ1180" s="13">
        <f t="shared" si="1425"/>
        <v>1.5505885685355769E-2</v>
      </c>
      <c r="AK1180" s="13">
        <f t="shared" si="1426"/>
        <v>4.0664554753866095E-3</v>
      </c>
      <c r="AL1180" s="13">
        <f t="shared" si="1427"/>
        <v>5.591268580726722E-5</v>
      </c>
      <c r="AM1180" s="13">
        <f t="shared" si="1428"/>
        <v>1.2405861226212571E-4</v>
      </c>
      <c r="AN1180" s="13">
        <f t="shared" si="1429"/>
        <v>2.7557502476372678E-4</v>
      </c>
      <c r="AO1180" s="13">
        <f t="shared" si="1430"/>
        <v>3.0607143223990873E-4</v>
      </c>
      <c r="AP1180" s="13">
        <f t="shared" si="1431"/>
        <v>2.2662847552726862E-4</v>
      </c>
      <c r="AQ1180" s="13">
        <f t="shared" si="1432"/>
        <v>1.2585411568129246E-4</v>
      </c>
      <c r="AR1180" s="13">
        <f t="shared" si="1433"/>
        <v>2.2258101008439956E-2</v>
      </c>
      <c r="AS1180" s="13">
        <f t="shared" si="1434"/>
        <v>1.7511720108247818E-2</v>
      </c>
      <c r="AT1180" s="13">
        <f t="shared" si="1435"/>
        <v>6.8887354997924062E-3</v>
      </c>
      <c r="AU1180" s="13">
        <f t="shared" si="1436"/>
        <v>1.8065873023994381E-3</v>
      </c>
      <c r="AV1180" s="13">
        <f t="shared" si="1437"/>
        <v>3.5533636920258071E-4</v>
      </c>
      <c r="AW1180" s="13">
        <f t="shared" si="1438"/>
        <v>2.7143227597616936E-6</v>
      </c>
      <c r="AX1180" s="13">
        <f t="shared" si="1439"/>
        <v>1.6267333364215066E-5</v>
      </c>
      <c r="AY1180" s="13">
        <f t="shared" si="1440"/>
        <v>3.6135103504232548E-5</v>
      </c>
      <c r="AZ1180" s="13">
        <f t="shared" si="1441"/>
        <v>4.0133981274828466E-5</v>
      </c>
      <c r="BA1180" s="13">
        <f t="shared" si="1442"/>
        <v>2.9716928909670241E-5</v>
      </c>
      <c r="BB1180" s="13">
        <f t="shared" si="1443"/>
        <v>1.6502770889620068E-5</v>
      </c>
      <c r="BC1180" s="13">
        <f t="shared" si="1444"/>
        <v>7.3316175534321374E-6</v>
      </c>
      <c r="BD1180" s="13">
        <f t="shared" si="1445"/>
        <v>8.2404284887993111E-3</v>
      </c>
      <c r="BE1180" s="13">
        <f t="shared" si="1446"/>
        <v>6.4832160305664435E-3</v>
      </c>
      <c r="BF1180" s="13">
        <f t="shared" si="1447"/>
        <v>2.5503582827109813E-3</v>
      </c>
      <c r="BG1180" s="13">
        <f t="shared" si="1448"/>
        <v>6.6883753778233205E-4</v>
      </c>
      <c r="BH1180" s="13">
        <f t="shared" si="1449"/>
        <v>1.3155317871785886E-4</v>
      </c>
      <c r="BI1180" s="13">
        <f t="shared" si="1450"/>
        <v>2.0700080785722999E-5</v>
      </c>
      <c r="BJ1180" s="14">
        <f t="shared" si="1451"/>
        <v>0.11802320221027024</v>
      </c>
      <c r="BK1180" s="14">
        <f t="shared" si="1452"/>
        <v>0.18161957575815013</v>
      </c>
      <c r="BL1180" s="14">
        <f t="shared" si="1453"/>
        <v>0.6023139061154994</v>
      </c>
      <c r="BM1180" s="14">
        <f t="shared" si="1454"/>
        <v>0.57076023096701434</v>
      </c>
      <c r="BN1180" s="14">
        <f t="shared" si="1455"/>
        <v>0.42138083222977785</v>
      </c>
    </row>
    <row r="1181" spans="1:66" x14ac:dyDescent="0.25">
      <c r="A1181" t="s">
        <v>213</v>
      </c>
      <c r="B1181" t="s">
        <v>315</v>
      </c>
      <c r="C1181" t="s">
        <v>314</v>
      </c>
      <c r="D1181" s="25" t="s">
        <v>535</v>
      </c>
      <c r="E1181" s="10">
        <f>VLOOKUP(A1181,home!$A$2:$E$405,3,FALSE)</f>
        <v>1.2675000000000001</v>
      </c>
      <c r="F1181" s="10">
        <f>VLOOKUP(B1181,home!$B$2:$E$405,3,FALSE)</f>
        <v>2.3668999999999998</v>
      </c>
      <c r="G1181" s="10">
        <f>VLOOKUP(C1181,away!$B$2:$E$405,4,FALSE)</f>
        <v>0.99660000000000004</v>
      </c>
      <c r="H1181" s="10">
        <f>VLOOKUP(A1181,away!$A$2:$E$405,3,FALSE)</f>
        <v>1.1535</v>
      </c>
      <c r="I1181" s="10">
        <f>VLOOKUP(C1181,away!$B$2:$E$405,3,FALSE)</f>
        <v>0.8669</v>
      </c>
      <c r="J1181" s="10">
        <f>VLOOKUP(B1181,home!$B$2:$E$405,4,FALSE)</f>
        <v>0.1825</v>
      </c>
      <c r="K1181" s="12">
        <f t="shared" si="1400"/>
        <v>2.9898455944500002</v>
      </c>
      <c r="L1181" s="12">
        <f t="shared" si="1401"/>
        <v>0.18249436987499998</v>
      </c>
      <c r="M1181" s="13">
        <f t="shared" si="1402"/>
        <v>4.1905425887132294E-2</v>
      </c>
      <c r="N1181" s="13">
        <f t="shared" si="1403"/>
        <v>0.1252907529721935</v>
      </c>
      <c r="O1181" s="13">
        <f t="shared" si="1404"/>
        <v>7.6475042916157188E-3</v>
      </c>
      <c r="P1181" s="13">
        <f t="shared" si="1405"/>
        <v>2.2864857014824731E-2</v>
      </c>
      <c r="Q1181" s="13">
        <f t="shared" si="1406"/>
        <v>0.18730000289961801</v>
      </c>
      <c r="R1181" s="13">
        <f t="shared" si="1407"/>
        <v>6.9781323840738447E-4</v>
      </c>
      <c r="S1181" s="13">
        <f t="shared" si="1408"/>
        <v>3.1189379134129863E-3</v>
      </c>
      <c r="T1181" s="13">
        <f t="shared" si="1409"/>
        <v>3.4181196006751451E-2</v>
      </c>
      <c r="U1181" s="13">
        <f t="shared" si="1410"/>
        <v>2.0863538366012063E-3</v>
      </c>
      <c r="V1181" s="13">
        <f t="shared" si="1411"/>
        <v>1.8908733951005774E-4</v>
      </c>
      <c r="W1181" s="13">
        <f t="shared" si="1412"/>
        <v>0.18666602950329841</v>
      </c>
      <c r="X1181" s="13">
        <f t="shared" si="1413"/>
        <v>3.4065499431272593E-2</v>
      </c>
      <c r="Y1181" s="13">
        <f t="shared" si="1414"/>
        <v>3.1083809265936317E-3</v>
      </c>
      <c r="Z1181" s="13">
        <f t="shared" si="1415"/>
        <v>4.244899574452958E-5</v>
      </c>
      <c r="AA1181" s="13">
        <f t="shared" si="1416"/>
        <v>1.2691594291560859E-4</v>
      </c>
      <c r="AB1181" s="13">
        <f t="shared" si="1417"/>
        <v>1.8972953639585002E-4</v>
      </c>
      <c r="AC1181" s="13">
        <f t="shared" si="1418"/>
        <v>6.4482326716709746E-6</v>
      </c>
      <c r="AD1181" s="13">
        <f t="shared" si="1419"/>
        <v>0.13952565148597765</v>
      </c>
      <c r="AE1181" s="13">
        <f t="shared" si="1420"/>
        <v>2.546264584933234E-2</v>
      </c>
      <c r="AF1181" s="13">
        <f t="shared" si="1421"/>
        <v>2.3233947548120947E-3</v>
      </c>
      <c r="AG1181" s="13">
        <f t="shared" si="1422"/>
        <v>1.4133548725010441E-4</v>
      </c>
      <c r="AH1181" s="13">
        <f t="shared" si="1423"/>
        <v>1.9366756825561204E-6</v>
      </c>
      <c r="AI1181" s="13">
        <f t="shared" si="1424"/>
        <v>5.7903612573688643E-6</v>
      </c>
      <c r="AJ1181" s="13">
        <f t="shared" si="1425"/>
        <v>8.6561430478091325E-6</v>
      </c>
      <c r="AK1181" s="13">
        <f t="shared" si="1426"/>
        <v>8.6268437188070442E-6</v>
      </c>
      <c r="AL1181" s="13">
        <f t="shared" si="1427"/>
        <v>1.4073396455455302E-7</v>
      </c>
      <c r="AM1181" s="13">
        <f t="shared" si="1428"/>
        <v>8.3432030881623223E-2</v>
      </c>
      <c r="AN1181" s="13">
        <f t="shared" si="1429"/>
        <v>1.5225875903133367E-2</v>
      </c>
      <c r="AO1181" s="13">
        <f t="shared" si="1430"/>
        <v>1.3893183143686354E-3</v>
      </c>
      <c r="AP1181" s="13">
        <f t="shared" si="1431"/>
        <v>8.4514256778833721E-5</v>
      </c>
      <c r="AQ1181" s="13">
        <f t="shared" si="1432"/>
        <v>3.8558440090768016E-6</v>
      </c>
      <c r="AR1181" s="13">
        <f t="shared" si="1433"/>
        <v>7.0686481668062985E-8</v>
      </c>
      <c r="AS1181" s="13">
        <f t="shared" si="1434"/>
        <v>2.1134166580242884E-7</v>
      </c>
      <c r="AT1181" s="13">
        <f t="shared" si="1435"/>
        <v>3.1593947421155813E-7</v>
      </c>
      <c r="AU1181" s="13">
        <f t="shared" si="1436"/>
        <v>3.1487008169475886E-7</v>
      </c>
      <c r="AV1181" s="13">
        <f t="shared" si="1437"/>
        <v>2.353532316447966E-7</v>
      </c>
      <c r="AW1181" s="13">
        <f t="shared" si="1438"/>
        <v>2.1330186489030912E-9</v>
      </c>
      <c r="AX1181" s="13">
        <f t="shared" si="1439"/>
        <v>4.1574814994572967E-2</v>
      </c>
      <c r="AY1181" s="13">
        <f t="shared" si="1440"/>
        <v>7.5871696651042932E-3</v>
      </c>
      <c r="AZ1181" s="13">
        <f t="shared" si="1441"/>
        <v>6.9230787358396143E-4</v>
      </c>
      <c r="BA1181" s="13">
        <f t="shared" si="1442"/>
        <v>4.2114096383068719E-5</v>
      </c>
      <c r="BB1181" s="13">
        <f t="shared" si="1443"/>
        <v>1.9213963705707855E-6</v>
      </c>
      <c r="BC1181" s="13">
        <f t="shared" si="1444"/>
        <v>7.0128803985485544E-8</v>
      </c>
      <c r="BD1181" s="13">
        <f t="shared" si="1445"/>
        <v>2.1499808217823116E-9</v>
      </c>
      <c r="BE1181" s="13">
        <f t="shared" si="1446"/>
        <v>6.4281106881578361E-9</v>
      </c>
      <c r="BF1181" s="13">
        <f t="shared" si="1447"/>
        <v>9.609529210812834E-9</v>
      </c>
      <c r="BG1181" s="13">
        <f t="shared" si="1448"/>
        <v>9.5770028585624464E-9</v>
      </c>
      <c r="BH1181" s="13">
        <f t="shared" si="1449"/>
        <v>7.1584399511769977E-9</v>
      </c>
      <c r="BI1181" s="13">
        <f t="shared" si="1450"/>
        <v>4.2805260302322816E-9</v>
      </c>
      <c r="BJ1181" s="14">
        <f t="shared" si="1451"/>
        <v>0.88809888267183179</v>
      </c>
      <c r="BK1181" s="14">
        <f t="shared" si="1452"/>
        <v>7.5672066786620584E-2</v>
      </c>
      <c r="BL1181" s="14">
        <f t="shared" si="1453"/>
        <v>1.0774514264166892E-2</v>
      </c>
      <c r="BM1181" s="14">
        <f t="shared" si="1454"/>
        <v>0.58129438888248652</v>
      </c>
      <c r="BN1181" s="14">
        <f t="shared" si="1455"/>
        <v>0.38570635630379169</v>
      </c>
    </row>
    <row r="1182" spans="1:66" x14ac:dyDescent="0.25">
      <c r="A1182" t="s">
        <v>340</v>
      </c>
      <c r="B1182" t="s">
        <v>400</v>
      </c>
      <c r="C1182" t="s">
        <v>431</v>
      </c>
      <c r="D1182" s="25" t="s">
        <v>535</v>
      </c>
      <c r="E1182" s="10">
        <f>VLOOKUP(A1182,home!$A$2:$E$405,3,FALSE)</f>
        <v>1.3684000000000001</v>
      </c>
      <c r="F1182" s="10">
        <f>VLOOKUP(B1182,home!$B$2:$E$405,3,FALSE)</f>
        <v>1.3383</v>
      </c>
      <c r="G1182" s="10">
        <f>VLOOKUP(C1182,away!$B$2:$E$405,4,FALSE)</f>
        <v>0.80769999999999997</v>
      </c>
      <c r="H1182" s="10">
        <f>VLOOKUP(A1182,away!$A$2:$E$405,3,FALSE)</f>
        <v>1.1395</v>
      </c>
      <c r="I1182" s="10">
        <f>VLOOKUP(C1182,away!$B$2:$E$405,3,FALSE)</f>
        <v>1.4318</v>
      </c>
      <c r="J1182" s="10">
        <f>VLOOKUP(B1182,home!$B$2:$E$405,4,FALSE)</f>
        <v>0.66469999999999996</v>
      </c>
      <c r="K1182" s="12">
        <f t="shared" si="1400"/>
        <v>1.4791650148440001</v>
      </c>
      <c r="L1182" s="12">
        <f t="shared" si="1401"/>
        <v>1.08448204567</v>
      </c>
      <c r="M1182" s="13">
        <f t="shared" si="1402"/>
        <v>7.7023318869572102E-2</v>
      </c>
      <c r="N1182" s="13">
        <f t="shared" si="1403"/>
        <v>0.11393019859904477</v>
      </c>
      <c r="O1182" s="13">
        <f t="shared" si="1404"/>
        <v>8.3530406411966268E-2</v>
      </c>
      <c r="P1182" s="13">
        <f t="shared" si="1405"/>
        <v>0.12355525484028144</v>
      </c>
      <c r="Q1182" s="13">
        <f t="shared" si="1406"/>
        <v>8.4260781950967992E-2</v>
      </c>
      <c r="R1182" s="13">
        <f t="shared" si="1407"/>
        <v>4.5293613010647826E-2</v>
      </c>
      <c r="S1182" s="13">
        <f t="shared" si="1408"/>
        <v>4.9549607906722047E-2</v>
      </c>
      <c r="T1182" s="13">
        <f t="shared" si="1409"/>
        <v>9.1379305179939585E-2</v>
      </c>
      <c r="U1182" s="13">
        <f t="shared" si="1410"/>
        <v>6.6996727761233291E-2</v>
      </c>
      <c r="V1182" s="13">
        <f t="shared" si="1411"/>
        <v>8.8315453928641263E-3</v>
      </c>
      <c r="W1182" s="13">
        <f t="shared" si="1412"/>
        <v>4.1545200261756871E-2</v>
      </c>
      <c r="X1182" s="13">
        <f t="shared" si="1413"/>
        <v>4.5055023767639917E-2</v>
      </c>
      <c r="Y1182" s="13">
        <f t="shared" si="1414"/>
        <v>2.44306821716203E-2</v>
      </c>
      <c r="Z1182" s="13">
        <f t="shared" si="1415"/>
        <v>1.6373370031190895E-2</v>
      </c>
      <c r="AA1182" s="13">
        <f t="shared" si="1416"/>
        <v>2.4218916125232786E-2</v>
      </c>
      <c r="AB1182" s="13">
        <f t="shared" si="1417"/>
        <v>1.7911886714942777E-2</v>
      </c>
      <c r="AC1182" s="13">
        <f t="shared" si="1418"/>
        <v>8.8543302345277654E-4</v>
      </c>
      <c r="AD1182" s="13">
        <f t="shared" si="1419"/>
        <v>1.5363051690469639E-2</v>
      </c>
      <c r="AE1182" s="13">
        <f t="shared" si="1420"/>
        <v>1.6660953725014468E-2</v>
      </c>
      <c r="AF1182" s="13">
        <f t="shared" si="1421"/>
        <v>9.0342525892584454E-3</v>
      </c>
      <c r="AG1182" s="13">
        <f t="shared" si="1422"/>
        <v>3.2658282430328314E-3</v>
      </c>
      <c r="AH1182" s="13">
        <f t="shared" si="1423"/>
        <v>4.4391564564844419E-3</v>
      </c>
      <c r="AI1182" s="13">
        <f t="shared" si="1424"/>
        <v>6.5662449258506485E-3</v>
      </c>
      <c r="AJ1182" s="13">
        <f t="shared" si="1425"/>
        <v>4.8562798866076083E-3</v>
      </c>
      <c r="AK1182" s="13">
        <f t="shared" si="1426"/>
        <v>2.3944131035201874E-3</v>
      </c>
      <c r="AL1182" s="13">
        <f t="shared" si="1427"/>
        <v>5.6813912701924312E-5</v>
      </c>
      <c r="AM1182" s="13">
        <f t="shared" si="1428"/>
        <v>4.5448977163565314E-3</v>
      </c>
      <c r="AN1182" s="13">
        <f t="shared" si="1429"/>
        <v>4.9288599727952426E-3</v>
      </c>
      <c r="AO1182" s="13">
        <f t="shared" si="1430"/>
        <v>2.6726300730589825E-3</v>
      </c>
      <c r="AP1182" s="13">
        <f t="shared" si="1431"/>
        <v>9.6613977631672236E-4</v>
      </c>
      <c r="AQ1182" s="13">
        <f t="shared" si="1432"/>
        <v>2.6194031025577875E-4</v>
      </c>
      <c r="AR1182" s="13">
        <f t="shared" si="1433"/>
        <v>9.6283709499548763E-4</v>
      </c>
      <c r="AS1182" s="13">
        <f t="shared" si="1434"/>
        <v>1.4241949459113544E-3</v>
      </c>
      <c r="AT1182" s="13">
        <f t="shared" si="1435"/>
        <v>1.0533096691548594E-3</v>
      </c>
      <c r="AU1182" s="13">
        <f t="shared" si="1436"/>
        <v>5.1933960413692555E-4</v>
      </c>
      <c r="AV1182" s="13">
        <f t="shared" si="1437"/>
        <v>1.9204724331556812E-4</v>
      </c>
      <c r="AW1182" s="13">
        <f t="shared" si="1438"/>
        <v>2.5315772927902168E-6</v>
      </c>
      <c r="AX1182" s="13">
        <f t="shared" si="1439"/>
        <v>1.120442283013163E-3</v>
      </c>
      <c r="AY1182" s="13">
        <f t="shared" si="1440"/>
        <v>1.21509953913728E-3</v>
      </c>
      <c r="AZ1182" s="13">
        <f t="shared" si="1441"/>
        <v>6.5887681694813574E-4</v>
      </c>
      <c r="BA1182" s="13">
        <f t="shared" si="1442"/>
        <v>2.3818002609615082E-4</v>
      </c>
      <c r="BB1182" s="13">
        <f t="shared" si="1443"/>
        <v>6.4575490484621882E-5</v>
      </c>
      <c r="BC1182" s="13">
        <f t="shared" si="1444"/>
        <v>1.4006192004181279E-5</v>
      </c>
      <c r="BD1182" s="13">
        <f t="shared" si="1445"/>
        <v>1.7402992373794431E-4</v>
      </c>
      <c r="BE1182" s="13">
        <f t="shared" si="1446"/>
        <v>2.5741897472913663E-4</v>
      </c>
      <c r="BF1182" s="13">
        <f t="shared" si="1447"/>
        <v>1.9038257078817539E-4</v>
      </c>
      <c r="BG1182" s="13">
        <f t="shared" si="1448"/>
        <v>9.3869079381976773E-5</v>
      </c>
      <c r="BH1182" s="13">
        <f t="shared" si="1449"/>
        <v>3.471196454935857E-5</v>
      </c>
      <c r="BI1182" s="13">
        <f t="shared" si="1450"/>
        <v>1.0268944711583273E-5</v>
      </c>
      <c r="BJ1182" s="14">
        <f t="shared" si="1451"/>
        <v>0.46161092637521167</v>
      </c>
      <c r="BK1182" s="14">
        <f t="shared" si="1452"/>
        <v>0.26111707348473168</v>
      </c>
      <c r="BL1182" s="14">
        <f t="shared" si="1453"/>
        <v>0.26112005441189812</v>
      </c>
      <c r="BM1182" s="14">
        <f t="shared" si="1454"/>
        <v>0.47141528265870747</v>
      </c>
      <c r="BN1182" s="14">
        <f t="shared" si="1455"/>
        <v>0.52759357368248039</v>
      </c>
    </row>
    <row r="1183" spans="1:66" x14ac:dyDescent="0.25">
      <c r="A1183" t="s">
        <v>340</v>
      </c>
      <c r="B1183" t="s">
        <v>418</v>
      </c>
      <c r="C1183" t="s">
        <v>415</v>
      </c>
      <c r="D1183" s="25" t="s">
        <v>535</v>
      </c>
      <c r="E1183" s="10">
        <f>VLOOKUP(A1183,home!$A$2:$E$405,3,FALSE)</f>
        <v>1.3684000000000001</v>
      </c>
      <c r="F1183" s="10">
        <f>VLOOKUP(B1183,home!$B$2:$E$405,3,FALSE)</f>
        <v>1.3077000000000001</v>
      </c>
      <c r="G1183" s="10">
        <f>VLOOKUP(C1183,away!$B$2:$E$405,4,FALSE)</f>
        <v>0.84619999999999995</v>
      </c>
      <c r="H1183" s="10">
        <f>VLOOKUP(A1183,away!$A$2:$E$405,3,FALSE)</f>
        <v>1.1395</v>
      </c>
      <c r="I1183" s="10">
        <f>VLOOKUP(C1183,away!$B$2:$E$405,3,FALSE)</f>
        <v>1.2009000000000001</v>
      </c>
      <c r="J1183" s="10">
        <f>VLOOKUP(B1183,home!$B$2:$E$405,4,FALSE)</f>
        <v>0.97</v>
      </c>
      <c r="K1183" s="12">
        <f t="shared" si="1400"/>
        <v>1.5142382426160002</v>
      </c>
      <c r="L1183" s="12">
        <f t="shared" si="1401"/>
        <v>1.3273727835</v>
      </c>
      <c r="M1183" s="13">
        <f t="shared" si="1402"/>
        <v>5.8331616469225238E-2</v>
      </c>
      <c r="N1183" s="13">
        <f t="shared" si="1403"/>
        <v>8.8327964411310148E-2</v>
      </c>
      <c r="O1183" s="13">
        <f t="shared" si="1404"/>
        <v>7.7427800118809939E-2</v>
      </c>
      <c r="P1183" s="13">
        <f t="shared" si="1405"/>
        <v>0.11724413598152969</v>
      </c>
      <c r="Q1183" s="13">
        <f t="shared" si="1406"/>
        <v>6.6874790802015457E-2</v>
      </c>
      <c r="R1183" s="13">
        <f t="shared" si="1407"/>
        <v>5.1387777281993188E-2</v>
      </c>
      <c r="S1183" s="13">
        <f t="shared" si="1408"/>
        <v>5.891396576206525E-2</v>
      </c>
      <c r="T1183" s="13">
        <f t="shared" si="1409"/>
        <v>8.8767777212851451E-2</v>
      </c>
      <c r="U1183" s="13">
        <f t="shared" si="1410"/>
        <v>7.7813337563427787E-2</v>
      </c>
      <c r="V1183" s="13">
        <f t="shared" si="1411"/>
        <v>1.3157181552102286E-2</v>
      </c>
      <c r="W1183" s="13">
        <f t="shared" si="1412"/>
        <v>3.3754788566452178E-2</v>
      </c>
      <c r="X1183" s="13">
        <f t="shared" si="1413"/>
        <v>4.4805187655905597E-2</v>
      </c>
      <c r="Y1183" s="13">
        <f t="shared" si="1414"/>
        <v>2.9736593327029628E-2</v>
      </c>
      <c r="Z1183" s="13">
        <f t="shared" si="1415"/>
        <v>2.2736912322892461E-2</v>
      </c>
      <c r="AA1183" s="13">
        <f t="shared" si="1416"/>
        <v>3.4429102158330761E-2</v>
      </c>
      <c r="AB1183" s="13">
        <f t="shared" si="1417"/>
        <v>2.606693157353876E-2</v>
      </c>
      <c r="AC1183" s="13">
        <f t="shared" si="1418"/>
        <v>1.6528369137539312E-3</v>
      </c>
      <c r="AD1183" s="13">
        <f t="shared" si="1419"/>
        <v>1.2778197929684808E-2</v>
      </c>
      <c r="AE1183" s="13">
        <f t="shared" si="1420"/>
        <v>1.6961432154039661E-2</v>
      </c>
      <c r="AF1183" s="13">
        <f t="shared" si="1421"/>
        <v>1.1257071705227013E-2</v>
      </c>
      <c r="AG1183" s="13">
        <f t="shared" si="1422"/>
        <v>4.980776867808759E-3</v>
      </c>
      <c r="AH1183" s="13">
        <f t="shared" si="1423"/>
        <v>7.5450896495583061E-3</v>
      </c>
      <c r="AI1183" s="13">
        <f t="shared" si="1424"/>
        <v>1.1425063291327342E-2</v>
      </c>
      <c r="AJ1183" s="13">
        <f t="shared" si="1425"/>
        <v>8.6501338800180471E-3</v>
      </c>
      <c r="AK1183" s="13">
        <f t="shared" si="1426"/>
        <v>4.366121174957216E-3</v>
      </c>
      <c r="AL1183" s="13">
        <f t="shared" si="1427"/>
        <v>1.3288535281630369E-4</v>
      </c>
      <c r="AM1183" s="13">
        <f t="shared" si="1428"/>
        <v>3.8698471953690656E-3</v>
      </c>
      <c r="AN1183" s="13">
        <f t="shared" si="1429"/>
        <v>5.1367298434367046E-3</v>
      </c>
      <c r="AO1183" s="13">
        <f t="shared" si="1430"/>
        <v>3.4091776951850486E-3</v>
      </c>
      <c r="AP1183" s="13">
        <f t="shared" si="1431"/>
        <v>1.5084165622346315E-3</v>
      </c>
      <c r="AQ1183" s="13">
        <f t="shared" si="1432"/>
        <v>5.0055777272272109E-4</v>
      </c>
      <c r="AR1183" s="13">
        <f t="shared" si="1433"/>
        <v>2.0030293299782495E-3</v>
      </c>
      <c r="AS1183" s="13">
        <f t="shared" si="1434"/>
        <v>3.0330636125345685E-3</v>
      </c>
      <c r="AT1183" s="13">
        <f t="shared" si="1435"/>
        <v>2.2963904571934417E-3</v>
      </c>
      <c r="AU1183" s="13">
        <f t="shared" si="1436"/>
        <v>1.1590940834202499E-3</v>
      </c>
      <c r="AV1183" s="13">
        <f t="shared" si="1437"/>
        <v>4.3878614697622094E-4</v>
      </c>
      <c r="AW1183" s="13">
        <f t="shared" si="1438"/>
        <v>7.419279495122138E-6</v>
      </c>
      <c r="AX1183" s="13">
        <f t="shared" si="1439"/>
        <v>9.7664510271801785E-4</v>
      </c>
      <c r="AY1183" s="13">
        <f t="shared" si="1440"/>
        <v>1.2963721284864587E-3</v>
      </c>
      <c r="AZ1183" s="13">
        <f t="shared" si="1441"/>
        <v>8.6038454032044513E-4</v>
      </c>
      <c r="BA1183" s="13">
        <f t="shared" si="1442"/>
        <v>3.8068367405517256E-4</v>
      </c>
      <c r="BB1183" s="13">
        <f t="shared" si="1443"/>
        <v>1.2632728701590532E-4</v>
      </c>
      <c r="BC1183" s="13">
        <f t="shared" si="1444"/>
        <v>3.3536680519661122E-5</v>
      </c>
      <c r="BD1183" s="13">
        <f t="shared" si="1445"/>
        <v>4.4312776952756166E-4</v>
      </c>
      <c r="BE1183" s="13">
        <f t="shared" si="1446"/>
        <v>6.7100101498376288E-4</v>
      </c>
      <c r="BF1183" s="13">
        <f t="shared" si="1447"/>
        <v>5.0802769886128284E-4</v>
      </c>
      <c r="BG1183" s="13">
        <f t="shared" si="1448"/>
        <v>2.5642498997465314E-4</v>
      </c>
      <c r="BH1183" s="13">
        <f t="shared" si="1449"/>
        <v>9.7072131545511119E-5</v>
      </c>
      <c r="BI1183" s="13">
        <f t="shared" si="1450"/>
        <v>2.9398066775692779E-5</v>
      </c>
      <c r="BJ1183" s="14">
        <f t="shared" si="1451"/>
        <v>0.41634325911438846</v>
      </c>
      <c r="BK1183" s="14">
        <f t="shared" si="1452"/>
        <v>0.25072899415997918</v>
      </c>
      <c r="BL1183" s="14">
        <f t="shared" si="1453"/>
        <v>0.31004677199373254</v>
      </c>
      <c r="BM1183" s="14">
        <f t="shared" si="1454"/>
        <v>0.53897289967711759</v>
      </c>
      <c r="BN1183" s="14">
        <f t="shared" si="1455"/>
        <v>0.4595940850648837</v>
      </c>
    </row>
    <row r="1184" spans="1:66" x14ac:dyDescent="0.25">
      <c r="A1184" t="s">
        <v>340</v>
      </c>
      <c r="B1184" t="s">
        <v>356</v>
      </c>
      <c r="C1184" t="s">
        <v>380</v>
      </c>
      <c r="D1184" s="25" t="s">
        <v>535</v>
      </c>
      <c r="E1184" s="10">
        <f>VLOOKUP(A1184,home!$A$2:$E$405,3,FALSE)</f>
        <v>1.3684000000000001</v>
      </c>
      <c r="F1184" s="10">
        <f>VLOOKUP(B1184,home!$B$2:$E$405,3,FALSE)</f>
        <v>1.0385</v>
      </c>
      <c r="G1184" s="10">
        <f>VLOOKUP(C1184,away!$B$2:$E$405,4,FALSE)</f>
        <v>0.63870000000000005</v>
      </c>
      <c r="H1184" s="10">
        <f>VLOOKUP(A1184,away!$A$2:$E$405,3,FALSE)</f>
        <v>1.1395</v>
      </c>
      <c r="I1184" s="10">
        <f>VLOOKUP(C1184,away!$B$2:$E$405,3,FALSE)</f>
        <v>1.7447999999999999</v>
      </c>
      <c r="J1184" s="10">
        <f>VLOOKUP(B1184,home!$B$2:$E$405,4,FALSE)</f>
        <v>0.97</v>
      </c>
      <c r="K1184" s="12">
        <f t="shared" si="1400"/>
        <v>0.90764596758000016</v>
      </c>
      <c r="L1184" s="12">
        <f t="shared" si="1401"/>
        <v>1.9285536119999998</v>
      </c>
      <c r="M1184" s="13">
        <f t="shared" si="1402"/>
        <v>5.8648130520146224E-2</v>
      </c>
      <c r="N1184" s="13">
        <f t="shared" si="1403"/>
        <v>5.3231739172716251E-2</v>
      </c>
      <c r="O1184" s="13">
        <f t="shared" si="1404"/>
        <v>0.11310606395167544</v>
      </c>
      <c r="P1184" s="13">
        <f t="shared" si="1405"/>
        <v>0.10266026285458381</v>
      </c>
      <c r="Q1184" s="13">
        <f t="shared" si="1406"/>
        <v>2.4157786703693122E-2</v>
      </c>
      <c r="R1184" s="13">
        <f t="shared" si="1407"/>
        <v>0.10906555408655332</v>
      </c>
      <c r="S1184" s="13">
        <f t="shared" si="1408"/>
        <v>4.4925257957506182E-2</v>
      </c>
      <c r="T1184" s="13">
        <f t="shared" si="1409"/>
        <v>4.6589586805332935E-2</v>
      </c>
      <c r="U1184" s="13">
        <f t="shared" si="1410"/>
        <v>9.8992910368538509E-2</v>
      </c>
      <c r="V1184" s="13">
        <f t="shared" si="1411"/>
        <v>8.7376826845188878E-3</v>
      </c>
      <c r="W1184" s="13">
        <f t="shared" si="1412"/>
        <v>7.3089058957549356E-3</v>
      </c>
      <c r="X1184" s="13">
        <f t="shared" si="1413"/>
        <v>1.4095616865026275E-2</v>
      </c>
      <c r="Y1184" s="13">
        <f t="shared" si="1414"/>
        <v>1.3592076409207269E-2</v>
      </c>
      <c r="Z1184" s="13">
        <f t="shared" si="1415"/>
        <v>7.0112922759467899E-2</v>
      </c>
      <c r="AA1184" s="13">
        <f t="shared" si="1416"/>
        <v>6.3637711617879053E-2</v>
      </c>
      <c r="AB1184" s="13">
        <f t="shared" si="1417"/>
        <v>2.8880256167993425E-2</v>
      </c>
      <c r="AC1184" s="13">
        <f t="shared" si="1418"/>
        <v>9.5592646472392878E-4</v>
      </c>
      <c r="AD1184" s="13">
        <f t="shared" si="1419"/>
        <v>1.658474740925914E-3</v>
      </c>
      <c r="AE1184" s="13">
        <f t="shared" si="1420"/>
        <v>3.1984574520234352E-3</v>
      </c>
      <c r="AF1184" s="13">
        <f t="shared" si="1421"/>
        <v>3.0841983359640559E-3</v>
      </c>
      <c r="AG1184" s="13">
        <f t="shared" si="1422"/>
        <v>1.9826806136492895E-3</v>
      </c>
      <c r="AH1184" s="13">
        <f t="shared" si="1423"/>
        <v>3.380413260891222E-2</v>
      </c>
      <c r="AI1184" s="13">
        <f t="shared" si="1424"/>
        <v>3.0682184650018762E-2</v>
      </c>
      <c r="AJ1184" s="13">
        <f t="shared" si="1425"/>
        <v>1.3924280587067255E-2</v>
      </c>
      <c r="AK1184" s="13">
        <f t="shared" si="1426"/>
        <v>4.2127723754346912E-3</v>
      </c>
      <c r="AL1184" s="13">
        <f t="shared" si="1427"/>
        <v>6.6931826312520551E-5</v>
      </c>
      <c r="AM1184" s="13">
        <f t="shared" si="1428"/>
        <v>3.0106158218693829E-4</v>
      </c>
      <c r="AN1184" s="13">
        <f t="shared" si="1429"/>
        <v>5.8061340176105455E-4</v>
      </c>
      <c r="AO1184" s="13">
        <f t="shared" si="1430"/>
        <v>5.598720365709444E-4</v>
      </c>
      <c r="AP1184" s="13">
        <f t="shared" si="1431"/>
        <v>3.599144127955636E-4</v>
      </c>
      <c r="AQ1184" s="13">
        <f t="shared" si="1432"/>
        <v>1.7352856020193586E-4</v>
      </c>
      <c r="AR1184" s="13">
        <f t="shared" si="1433"/>
        <v>1.3038616408688926E-2</v>
      </c>
      <c r="AS1184" s="13">
        <f t="shared" si="1434"/>
        <v>1.1834447606168925E-2</v>
      </c>
      <c r="AT1184" s="13">
        <f t="shared" si="1435"/>
        <v>5.3707443241380057E-3</v>
      </c>
      <c r="AU1184" s="13">
        <f t="shared" si="1436"/>
        <v>1.6249114762356782E-3</v>
      </c>
      <c r="AV1184" s="13">
        <f t="shared" si="1437"/>
        <v>3.6871108726994461E-4</v>
      </c>
      <c r="AW1184" s="13">
        <f t="shared" si="1438"/>
        <v>3.2544557694432882E-6</v>
      </c>
      <c r="AX1184" s="13">
        <f t="shared" si="1439"/>
        <v>4.5542888510871545E-5</v>
      </c>
      <c r="AY1184" s="13">
        <f t="shared" si="1440"/>
        <v>8.7831902138554608E-5</v>
      </c>
      <c r="AZ1184" s="13">
        <f t="shared" si="1441"/>
        <v>8.4694266059069998E-5</v>
      </c>
      <c r="BA1184" s="13">
        <f t="shared" si="1442"/>
        <v>5.4445810907969474E-5</v>
      </c>
      <c r="BB1184" s="13">
        <f t="shared" si="1443"/>
        <v>2.6250416321208394E-5</v>
      </c>
      <c r="BC1184" s="13">
        <f t="shared" si="1444"/>
        <v>1.0125067042554036E-5</v>
      </c>
      <c r="BD1184" s="13">
        <f t="shared" si="1445"/>
        <v>4.1909451284099127E-3</v>
      </c>
      <c r="BE1184" s="13">
        <f t="shared" si="1446"/>
        <v>3.8038944461503028E-3</v>
      </c>
      <c r="BF1184" s="13">
        <f t="shared" si="1447"/>
        <v>1.7262947275741402E-3</v>
      </c>
      <c r="BG1184" s="13">
        <f t="shared" si="1448"/>
        <v>5.222881494457612E-4</v>
      </c>
      <c r="BH1184" s="13">
        <f t="shared" si="1449"/>
        <v>1.1851318318981639E-4</v>
      </c>
      <c r="BI1184" s="13">
        <f t="shared" si="1450"/>
        <v>2.1513602565461342E-5</v>
      </c>
      <c r="BJ1184" s="14">
        <f t="shared" si="1451"/>
        <v>0.17118340333879012</v>
      </c>
      <c r="BK1184" s="14">
        <f t="shared" si="1452"/>
        <v>0.21608202420993006</v>
      </c>
      <c r="BL1184" s="14">
        <f t="shared" si="1453"/>
        <v>0.53892674655390949</v>
      </c>
      <c r="BM1184" s="14">
        <f t="shared" si="1454"/>
        <v>0.53535098212636034</v>
      </c>
      <c r="BN1184" s="14">
        <f t="shared" si="1455"/>
        <v>0.46086953728936819</v>
      </c>
    </row>
    <row r="1185" spans="1:66" x14ac:dyDescent="0.25">
      <c r="A1185" t="s">
        <v>340</v>
      </c>
      <c r="B1185" t="s">
        <v>428</v>
      </c>
      <c r="C1185" t="s">
        <v>413</v>
      </c>
      <c r="D1185" s="25" t="s">
        <v>535</v>
      </c>
      <c r="E1185" s="10">
        <f>VLOOKUP(A1185,home!$A$2:$E$405,3,FALSE)</f>
        <v>1.3684000000000001</v>
      </c>
      <c r="F1185" s="10">
        <f>VLOOKUP(B1185,home!$B$2:$E$405,3,FALSE)</f>
        <v>1.3077000000000001</v>
      </c>
      <c r="G1185" s="10">
        <f>VLOOKUP(C1185,away!$B$2:$E$405,4,FALSE)</f>
        <v>0.57689999999999997</v>
      </c>
      <c r="H1185" s="10">
        <f>VLOOKUP(A1185,away!$A$2:$E$405,3,FALSE)</f>
        <v>1.1395</v>
      </c>
      <c r="I1185" s="10">
        <f>VLOOKUP(C1185,away!$B$2:$E$405,3,FALSE)</f>
        <v>1.5704</v>
      </c>
      <c r="J1185" s="10">
        <f>VLOOKUP(B1185,home!$B$2:$E$405,4,FALSE)</f>
        <v>1.0623</v>
      </c>
      <c r="K1185" s="12">
        <f t="shared" si="1400"/>
        <v>1.0323375586920001</v>
      </c>
      <c r="L1185" s="12">
        <f t="shared" si="1401"/>
        <v>1.9009548308399999</v>
      </c>
      <c r="M1185" s="13">
        <f t="shared" si="1402"/>
        <v>5.3221523385792127E-2</v>
      </c>
      <c r="N1185" s="13">
        <f t="shared" si="1403"/>
        <v>5.4942577521957831E-2</v>
      </c>
      <c r="O1185" s="13">
        <f t="shared" si="1404"/>
        <v>0.10117171198488556</v>
      </c>
      <c r="P1185" s="13">
        <f t="shared" si="1405"/>
        <v>0.10444335815916692</v>
      </c>
      <c r="Q1185" s="13">
        <f t="shared" si="1406"/>
        <v>2.8359643173631953E-2</v>
      </c>
      <c r="R1185" s="13">
        <f t="shared" si="1407"/>
        <v>9.6161427321010684E-2</v>
      </c>
      <c r="S1185" s="13">
        <f t="shared" si="1408"/>
        <v>5.1240618313812228E-2</v>
      </c>
      <c r="T1185" s="13">
        <f t="shared" si="1409"/>
        <v>5.3910400691814284E-2</v>
      </c>
      <c r="U1185" s="13">
        <f t="shared" si="1410"/>
        <v>9.9271053120910349E-2</v>
      </c>
      <c r="V1185" s="13">
        <f t="shared" si="1411"/>
        <v>1.1172886269365865E-2</v>
      </c>
      <c r="W1185" s="13">
        <f t="shared" si="1412"/>
        <v>9.7589082664144844E-3</v>
      </c>
      <c r="X1185" s="13">
        <f t="shared" si="1413"/>
        <v>1.855124381276502E-2</v>
      </c>
      <c r="Y1185" s="13">
        <f t="shared" si="1414"/>
        <v>1.7632538271983168E-2</v>
      </c>
      <c r="Z1185" s="13">
        <f t="shared" si="1415"/>
        <v>6.0932843268781615E-2</v>
      </c>
      <c r="AA1185" s="13">
        <f t="shared" si="1416"/>
        <v>6.2903262664256276E-2</v>
      </c>
      <c r="AB1185" s="13">
        <f t="shared" si="1417"/>
        <v>3.2468700306289983E-2</v>
      </c>
      <c r="AC1185" s="13">
        <f t="shared" si="1418"/>
        <v>1.3703734035431367E-3</v>
      </c>
      <c r="AD1185" s="13">
        <f t="shared" si="1419"/>
        <v>2.518621883812377E-3</v>
      </c>
      <c r="AE1185" s="13">
        <f t="shared" si="1420"/>
        <v>4.7877864370924781E-3</v>
      </c>
      <c r="AF1185" s="13">
        <f t="shared" si="1421"/>
        <v>4.5506828783105895E-3</v>
      </c>
      <c r="AG1185" s="13">
        <f t="shared" si="1422"/>
        <v>2.8835475337151309E-3</v>
      </c>
      <c r="AH1185" s="13">
        <f t="shared" si="1423"/>
        <v>2.895764569215175E-2</v>
      </c>
      <c r="AI1185" s="13">
        <f t="shared" si="1424"/>
        <v>2.9894065259303847E-2</v>
      </c>
      <c r="AJ1185" s="13">
        <f t="shared" si="1425"/>
        <v>1.5430383174584533E-2</v>
      </c>
      <c r="AK1185" s="13">
        <f t="shared" si="1426"/>
        <v>5.3097880320442364E-3</v>
      </c>
      <c r="AL1185" s="13">
        <f t="shared" si="1427"/>
        <v>1.0757031448390379E-4</v>
      </c>
      <c r="AM1185" s="13">
        <f t="shared" si="1428"/>
        <v>5.2001359336062327E-4</v>
      </c>
      <c r="AN1185" s="13">
        <f t="shared" si="1429"/>
        <v>9.8852235240134393E-4</v>
      </c>
      <c r="AO1185" s="13">
        <f t="shared" si="1430"/>
        <v>9.395681705953279E-4</v>
      </c>
      <c r="AP1185" s="13">
        <f t="shared" si="1431"/>
        <v>5.9535888426556337E-4</v>
      </c>
      <c r="AQ1185" s="13">
        <f t="shared" si="1432"/>
        <v>2.829375867820338E-4</v>
      </c>
      <c r="AR1185" s="13">
        <f t="shared" si="1433"/>
        <v>1.1009435293649797E-2</v>
      </c>
      <c r="AS1185" s="13">
        <f t="shared" si="1434"/>
        <v>1.1365453553623974E-2</v>
      </c>
      <c r="AT1185" s="13">
        <f t="shared" si="1435"/>
        <v>5.8664922874877455E-3</v>
      </c>
      <c r="AU1185" s="13">
        <f t="shared" si="1436"/>
        <v>2.018733442050182E-3</v>
      </c>
      <c r="AV1185" s="13">
        <f t="shared" si="1437"/>
        <v>5.2100358830399571E-4</v>
      </c>
      <c r="AW1185" s="13">
        <f t="shared" si="1438"/>
        <v>5.8638582497579017E-6</v>
      </c>
      <c r="AX1185" s="13">
        <f t="shared" si="1439"/>
        <v>8.9471593909426668E-5</v>
      </c>
      <c r="AY1185" s="13">
        <f t="shared" si="1440"/>
        <v>1.7008145866507932E-4</v>
      </c>
      <c r="AZ1185" s="13">
        <f t="shared" si="1441"/>
        <v>1.6165858524284818E-4</v>
      </c>
      <c r="BA1185" s="13">
        <f t="shared" si="1442"/>
        <v>1.0243522285471742E-4</v>
      </c>
      <c r="BB1185" s="13">
        <f t="shared" si="1443"/>
        <v>4.8681182933461765E-5</v>
      </c>
      <c r="BC1185" s="13">
        <f t="shared" si="1444"/>
        <v>1.8508145973673981E-5</v>
      </c>
      <c r="BD1185" s="13">
        <f t="shared" si="1445"/>
        <v>3.4880732010473254E-3</v>
      </c>
      <c r="BE1185" s="13">
        <f t="shared" si="1446"/>
        <v>3.6008689729081856E-3</v>
      </c>
      <c r="BF1185" s="13">
        <f t="shared" si="1447"/>
        <v>1.8586561423309029E-3</v>
      </c>
      <c r="BG1185" s="13">
        <f t="shared" si="1448"/>
        <v>6.3958684814059165E-4</v>
      </c>
      <c r="BH1185" s="13">
        <f t="shared" si="1449"/>
        <v>1.6506738134524233E-4</v>
      </c>
      <c r="BI1185" s="13">
        <f t="shared" si="1450"/>
        <v>3.4081051495525781E-5</v>
      </c>
      <c r="BJ1185" s="14">
        <f t="shared" si="1451"/>
        <v>0.20181318724848143</v>
      </c>
      <c r="BK1185" s="14">
        <f t="shared" si="1452"/>
        <v>0.22172641130482923</v>
      </c>
      <c r="BL1185" s="14">
        <f t="shared" si="1453"/>
        <v>0.51213548931782071</v>
      </c>
      <c r="BM1185" s="14">
        <f t="shared" si="1454"/>
        <v>0.55814347199305225</v>
      </c>
      <c r="BN1185" s="14">
        <f t="shared" si="1455"/>
        <v>0.43830024154644504</v>
      </c>
    </row>
    <row r="1186" spans="1:66" x14ac:dyDescent="0.25">
      <c r="A1186" t="s">
        <v>342</v>
      </c>
      <c r="B1186" t="s">
        <v>390</v>
      </c>
      <c r="C1186" t="s">
        <v>384</v>
      </c>
      <c r="D1186" s="25" t="s">
        <v>535</v>
      </c>
      <c r="E1186" s="10">
        <f>VLOOKUP(A1186,home!$A$2:$E$405,3,FALSE)</f>
        <v>1.1741999999999999</v>
      </c>
      <c r="F1186" s="10">
        <f>VLOOKUP(B1186,home!$B$2:$E$405,3,FALSE)</f>
        <v>0.65390000000000004</v>
      </c>
      <c r="G1186" s="10">
        <f>VLOOKUP(C1186,away!$B$2:$E$405,4,FALSE)</f>
        <v>1.0646</v>
      </c>
      <c r="H1186" s="10">
        <f>VLOOKUP(A1186,away!$A$2:$E$405,3,FALSE)</f>
        <v>0.85970000000000002</v>
      </c>
      <c r="I1186" s="10">
        <f>VLOOKUP(C1186,away!$B$2:$E$405,3,FALSE)</f>
        <v>1.2795000000000001</v>
      </c>
      <c r="J1186" s="10">
        <f>VLOOKUP(B1186,home!$B$2:$E$405,4,FALSE)</f>
        <v>0.97</v>
      </c>
      <c r="K1186" s="12">
        <f t="shared" si="1400"/>
        <v>0.81740986594800003</v>
      </c>
      <c r="L1186" s="12">
        <f t="shared" si="1401"/>
        <v>1.0669865655000002</v>
      </c>
      <c r="M1186" s="13">
        <f t="shared" si="1402"/>
        <v>0.15192072633583009</v>
      </c>
      <c r="N1186" s="13">
        <f t="shared" si="1403"/>
        <v>0.12418150054889365</v>
      </c>
      <c r="O1186" s="13">
        <f t="shared" si="1404"/>
        <v>0.16209737402133279</v>
      </c>
      <c r="P1186" s="13">
        <f t="shared" si="1405"/>
        <v>0.13249999276930044</v>
      </c>
      <c r="Q1186" s="13">
        <f t="shared" si="1406"/>
        <v>5.0753591858446329E-2</v>
      </c>
      <c r="R1186" s="13">
        <f t="shared" si="1407"/>
        <v>8.6477860191795389E-2</v>
      </c>
      <c r="S1186" s="13">
        <f t="shared" si="1408"/>
        <v>2.8890475492223986E-2</v>
      </c>
      <c r="T1186" s="13">
        <f t="shared" si="1409"/>
        <v>5.4153400663832417E-2</v>
      </c>
      <c r="U1186" s="13">
        <f t="shared" si="1410"/>
        <v>7.0687856106845345E-2</v>
      </c>
      <c r="V1186" s="13">
        <f t="shared" si="1411"/>
        <v>2.7996968376193549E-3</v>
      </c>
      <c r="W1186" s="13">
        <f t="shared" si="1412"/>
        <v>1.3828828905797374E-2</v>
      </c>
      <c r="X1186" s="13">
        <f t="shared" si="1413"/>
        <v>1.4755174659083867E-2</v>
      </c>
      <c r="Y1186" s="13">
        <f t="shared" si="1414"/>
        <v>7.8717865664242638E-3</v>
      </c>
      <c r="Z1186" s="13">
        <f t="shared" si="1415"/>
        <v>3.0756905012610983E-2</v>
      </c>
      <c r="AA1186" s="13">
        <f t="shared" si="1416"/>
        <v>2.5140997603333711E-2</v>
      </c>
      <c r="AB1186" s="13">
        <f t="shared" si="1417"/>
        <v>1.0275249740369998E-2</v>
      </c>
      <c r="AC1186" s="13">
        <f t="shared" si="1418"/>
        <v>1.5261240997523941E-4</v>
      </c>
      <c r="AD1186" s="13">
        <f t="shared" si="1419"/>
        <v>2.8259552955264139E-3</v>
      </c>
      <c r="AE1186" s="13">
        <f t="shared" si="1420"/>
        <v>3.0152563350302666E-3</v>
      </c>
      <c r="AF1186" s="13">
        <f t="shared" si="1421"/>
        <v>1.6086190005080308E-3</v>
      </c>
      <c r="AG1186" s="13">
        <f t="shared" si="1422"/>
        <v>5.7212495418336895E-4</v>
      </c>
      <c r="AH1186" s="13">
        <f t="shared" si="1423"/>
        <v>8.2043011112038801E-3</v>
      </c>
      <c r="AI1186" s="13">
        <f t="shared" si="1424"/>
        <v>6.7062766715061915E-3</v>
      </c>
      <c r="AJ1186" s="13">
        <f t="shared" si="1425"/>
        <v>2.7408883575330378E-3</v>
      </c>
      <c r="AK1186" s="13">
        <f t="shared" si="1426"/>
        <v>7.4680972830317154E-4</v>
      </c>
      <c r="AL1186" s="13">
        <f t="shared" si="1427"/>
        <v>5.324130210784979E-6</v>
      </c>
      <c r="AM1186" s="13">
        <f t="shared" si="1428"/>
        <v>4.6199274785825763E-4</v>
      </c>
      <c r="AN1186" s="13">
        <f t="shared" si="1429"/>
        <v>4.9294005532318991E-4</v>
      </c>
      <c r="AO1186" s="13">
        <f t="shared" si="1430"/>
        <v>2.6298020831333518E-4</v>
      </c>
      <c r="AP1186" s="13">
        <f t="shared" si="1431"/>
        <v>9.35321164209067E-5</v>
      </c>
      <c r="AQ1186" s="13">
        <f t="shared" si="1432"/>
        <v>2.4949377915972348E-5</v>
      </c>
      <c r="AR1186" s="13">
        <f t="shared" si="1433"/>
        <v>1.7507758129942533E-3</v>
      </c>
      <c r="AS1186" s="13">
        <f t="shared" si="1434"/>
        <v>1.4311014226046331E-3</v>
      </c>
      <c r="AT1186" s="13">
        <f t="shared" si="1435"/>
        <v>5.8489821100462267E-4</v>
      </c>
      <c r="AU1186" s="13">
        <f t="shared" si="1436"/>
        <v>1.5936718941683792E-4</v>
      </c>
      <c r="AV1186" s="13">
        <f t="shared" si="1437"/>
        <v>3.2567078234431739E-5</v>
      </c>
      <c r="AW1186" s="13">
        <f t="shared" si="1438"/>
        <v>1.2898671846211367E-7</v>
      </c>
      <c r="AX1186" s="13">
        <f t="shared" si="1439"/>
        <v>6.2939571682627739E-5</v>
      </c>
      <c r="AY1186" s="13">
        <f t="shared" si="1440"/>
        <v>6.715567742368803E-5</v>
      </c>
      <c r="AZ1186" s="13">
        <f t="shared" si="1441"/>
        <v>3.5827102804063393E-5</v>
      </c>
      <c r="BA1186" s="13">
        <f t="shared" si="1442"/>
        <v>1.2742345790907675E-5</v>
      </c>
      <c r="BB1186" s="13">
        <f t="shared" si="1443"/>
        <v>3.39897794296349E-6</v>
      </c>
      <c r="BC1186" s="13">
        <f t="shared" si="1444"/>
        <v>7.2533276031457417E-7</v>
      </c>
      <c r="BD1186" s="13">
        <f t="shared" si="1445"/>
        <v>3.1134237861120135E-4</v>
      </c>
      <c r="BE1186" s="13">
        <f t="shared" si="1446"/>
        <v>2.5449433196451357E-4</v>
      </c>
      <c r="BF1186" s="13">
        <f t="shared" si="1447"/>
        <v>1.0401308888781942E-4</v>
      </c>
      <c r="BG1186" s="13">
        <f t="shared" si="1448"/>
        <v>2.8340441681543298E-5</v>
      </c>
      <c r="BH1186" s="13">
        <f t="shared" si="1449"/>
        <v>5.7914391589543538E-6</v>
      </c>
      <c r="BI1186" s="13">
        <f t="shared" si="1450"/>
        <v>9.4679590131337576E-7</v>
      </c>
      <c r="BJ1186" s="14">
        <f t="shared" si="1451"/>
        <v>0.27508542230196215</v>
      </c>
      <c r="BK1186" s="14">
        <f t="shared" si="1452"/>
        <v>0.31633598365258364</v>
      </c>
      <c r="BL1186" s="14">
        <f t="shared" si="1453"/>
        <v>0.37774125172268358</v>
      </c>
      <c r="BM1186" s="14">
        <f t="shared" si="1454"/>
        <v>0.29192149027353637</v>
      </c>
      <c r="BN1186" s="14">
        <f t="shared" si="1455"/>
        <v>0.70793104572559862</v>
      </c>
    </row>
    <row r="1187" spans="1:66" x14ac:dyDescent="0.25">
      <c r="A1187" t="s">
        <v>342</v>
      </c>
      <c r="B1187" t="s">
        <v>409</v>
      </c>
      <c r="C1187" t="s">
        <v>399</v>
      </c>
      <c r="D1187" s="25" t="s">
        <v>535</v>
      </c>
      <c r="E1187" s="10">
        <f>VLOOKUP(A1187,home!$A$2:$E$405,3,FALSE)</f>
        <v>1.1741999999999999</v>
      </c>
      <c r="F1187" s="10">
        <f>VLOOKUP(B1187,home!$B$2:$E$405,3,FALSE)</f>
        <v>1.0646</v>
      </c>
      <c r="G1187" s="10">
        <f>VLOOKUP(C1187,away!$B$2:$E$405,4,FALSE)</f>
        <v>1.022</v>
      </c>
      <c r="H1187" s="10">
        <f>VLOOKUP(A1187,away!$A$2:$E$405,3,FALSE)</f>
        <v>0.85970000000000002</v>
      </c>
      <c r="I1187" s="10">
        <f>VLOOKUP(C1187,away!$B$2:$E$405,3,FALSE)</f>
        <v>0.98870000000000002</v>
      </c>
      <c r="J1187" s="10">
        <f>VLOOKUP(B1187,home!$B$2:$E$405,4,FALSE)</f>
        <v>1.2795000000000001</v>
      </c>
      <c r="K1187" s="12">
        <f t="shared" si="1400"/>
        <v>1.27755449304</v>
      </c>
      <c r="L1187" s="12">
        <f t="shared" si="1401"/>
        <v>1.0875563065050002</v>
      </c>
      <c r="M1187" s="13">
        <f t="shared" si="1402"/>
        <v>9.3938891405410119E-2</v>
      </c>
      <c r="N1187" s="13">
        <f t="shared" si="1403"/>
        <v>0.12001205278617834</v>
      </c>
      <c r="O1187" s="13">
        <f t="shared" si="1404"/>
        <v>0.10216383377404213</v>
      </c>
      <c r="P1187" s="13">
        <f t="shared" si="1405"/>
        <v>0.13051986486421921</v>
      </c>
      <c r="Q1187" s="13">
        <f t="shared" si="1406"/>
        <v>7.666096862796791E-2</v>
      </c>
      <c r="R1187" s="13">
        <f t="shared" si="1407"/>
        <v>5.5554460858844031E-2</v>
      </c>
      <c r="S1187" s="13">
        <f t="shared" si="1408"/>
        <v>4.5336481166928462E-2</v>
      </c>
      <c r="T1187" s="13">
        <f t="shared" si="1409"/>
        <v>8.3373119894128461E-2</v>
      </c>
      <c r="U1187" s="13">
        <f t="shared" si="1410"/>
        <v>7.0973851078631009E-2</v>
      </c>
      <c r="V1187" s="13">
        <f t="shared" si="1411"/>
        <v>6.9990079091706838E-3</v>
      </c>
      <c r="W1187" s="13">
        <f t="shared" si="1412"/>
        <v>3.2646188303819622E-2</v>
      </c>
      <c r="X1187" s="13">
        <f t="shared" si="1413"/>
        <v>3.5504567973168803E-2</v>
      </c>
      <c r="Y1187" s="13">
        <f t="shared" si="1414"/>
        <v>1.9306608404477597E-2</v>
      </c>
      <c r="Z1187" s="13">
        <f t="shared" si="1415"/>
        <v>2.0139534753840341E-2</v>
      </c>
      <c r="AA1187" s="13">
        <f t="shared" si="1416"/>
        <v>2.5729353112503957E-2</v>
      </c>
      <c r="AB1187" s="13">
        <f t="shared" si="1417"/>
        <v>1.6435325335946074E-2</v>
      </c>
      <c r="AC1187" s="13">
        <f t="shared" si="1418"/>
        <v>6.0778179358253264E-4</v>
      </c>
      <c r="AD1187" s="13">
        <f t="shared" si="1419"/>
        <v>1.0426821137043662E-2</v>
      </c>
      <c r="AE1187" s="13">
        <f t="shared" si="1420"/>
        <v>1.1339755084391471E-2</v>
      </c>
      <c r="AF1187" s="13">
        <f t="shared" si="1421"/>
        <v>6.1663110781260428E-3</v>
      </c>
      <c r="AG1187" s="13">
        <f t="shared" si="1422"/>
        <v>2.2354035002958754E-3</v>
      </c>
      <c r="AH1187" s="13">
        <f t="shared" si="1423"/>
        <v>5.4757195079039207E-3</v>
      </c>
      <c r="AI1187" s="13">
        <f t="shared" si="1424"/>
        <v>6.9955300599494315E-3</v>
      </c>
      <c r="AJ1187" s="13">
        <f t="shared" si="1425"/>
        <v>4.46858542964239E-3</v>
      </c>
      <c r="AK1187" s="13">
        <f t="shared" si="1426"/>
        <v>1.9029537977242376E-3</v>
      </c>
      <c r="AL1187" s="13">
        <f t="shared" si="1427"/>
        <v>3.3778383533598449E-5</v>
      </c>
      <c r="AM1187" s="13">
        <f t="shared" si="1428"/>
        <v>2.6641664383509128E-3</v>
      </c>
      <c r="AN1187" s="13">
        <f t="shared" si="1429"/>
        <v>2.8974310116074999E-3</v>
      </c>
      <c r="AO1187" s="13">
        <f t="shared" si="1430"/>
        <v>1.5755596846684496E-3</v>
      </c>
      <c r="AP1187" s="13">
        <f t="shared" si="1431"/>
        <v>5.711699571120674E-4</v>
      </c>
      <c r="AQ1187" s="13">
        <f t="shared" si="1432"/>
        <v>1.552948722358548E-4</v>
      </c>
      <c r="AR1187" s="13">
        <f t="shared" si="1433"/>
        <v>1.1910306566946737E-3</v>
      </c>
      <c r="AS1187" s="13">
        <f t="shared" si="1434"/>
        <v>1.5216065668086623E-3</v>
      </c>
      <c r="AT1187" s="13">
        <f t="shared" si="1435"/>
        <v>9.7196765303278791E-4</v>
      </c>
      <c r="AU1187" s="13">
        <f t="shared" si="1436"/>
        <v>4.1391388074052724E-4</v>
      </c>
      <c r="AV1187" s="13">
        <f t="shared" si="1437"/>
        <v>1.3219938451792081E-4</v>
      </c>
      <c r="AW1187" s="13">
        <f t="shared" si="1438"/>
        <v>1.3036696244696286E-6</v>
      </c>
      <c r="AX1187" s="13">
        <f t="shared" si="1439"/>
        <v>5.6726963392026342E-4</v>
      </c>
      <c r="AY1187" s="13">
        <f t="shared" si="1440"/>
        <v>6.1693766785876516E-4</v>
      </c>
      <c r="AZ1187" s="13">
        <f t="shared" si="1441"/>
        <v>3.3547722570014367E-4</v>
      </c>
      <c r="BA1187" s="13">
        <f t="shared" si="1442"/>
        <v>1.2161679083299754E-4</v>
      </c>
      <c r="BB1187" s="13">
        <f t="shared" si="1443"/>
        <v>3.3066276961831485E-5</v>
      </c>
      <c r="BC1187" s="13">
        <f t="shared" si="1444"/>
        <v>7.1922876084961695E-6</v>
      </c>
      <c r="BD1187" s="13">
        <f t="shared" si="1445"/>
        <v>2.1588548365484726E-4</v>
      </c>
      <c r="BE1187" s="13">
        <f t="shared" si="1446"/>
        <v>2.7580546962536361E-4</v>
      </c>
      <c r="BF1187" s="13">
        <f t="shared" si="1447"/>
        <v>1.761782584624453E-4</v>
      </c>
      <c r="BG1187" s="13">
        <f t="shared" si="1448"/>
        <v>7.5025775224886449E-5</v>
      </c>
      <c r="BH1187" s="13">
        <f t="shared" si="1449"/>
        <v>2.3962379058090697E-5</v>
      </c>
      <c r="BI1187" s="13">
        <f t="shared" si="1450"/>
        <v>6.1226490059182712E-6</v>
      </c>
      <c r="BJ1187" s="14">
        <f t="shared" si="1451"/>
        <v>0.40721697863645512</v>
      </c>
      <c r="BK1187" s="14">
        <f t="shared" si="1452"/>
        <v>0.27805274319070333</v>
      </c>
      <c r="BL1187" s="14">
        <f t="shared" si="1453"/>
        <v>0.29470331111201337</v>
      </c>
      <c r="BM1187" s="14">
        <f t="shared" si="1454"/>
        <v>0.42064686137811608</v>
      </c>
      <c r="BN1187" s="14">
        <f t="shared" si="1455"/>
        <v>0.57885007231666175</v>
      </c>
    </row>
    <row r="1188" spans="1:66" x14ac:dyDescent="0.25">
      <c r="A1188" t="s">
        <v>342</v>
      </c>
      <c r="B1188" t="s">
        <v>377</v>
      </c>
      <c r="C1188" t="s">
        <v>420</v>
      </c>
      <c r="D1188" s="25" t="s">
        <v>535</v>
      </c>
      <c r="E1188" s="10">
        <f>VLOOKUP(A1188,home!$A$2:$E$405,3,FALSE)</f>
        <v>1.1741999999999999</v>
      </c>
      <c r="F1188" s="10">
        <f>VLOOKUP(B1188,home!$B$2:$E$405,3,FALSE)</f>
        <v>0.46150000000000002</v>
      </c>
      <c r="G1188" s="10">
        <f>VLOOKUP(C1188,away!$B$2:$E$405,4,FALSE)</f>
        <v>0.68130000000000002</v>
      </c>
      <c r="H1188" s="10">
        <f>VLOOKUP(A1188,away!$A$2:$E$405,3,FALSE)</f>
        <v>0.85970000000000002</v>
      </c>
      <c r="I1188" s="10">
        <f>VLOOKUP(C1188,away!$B$2:$E$405,3,FALSE)</f>
        <v>0.87239999999999995</v>
      </c>
      <c r="J1188" s="10">
        <f>VLOOKUP(B1188,home!$B$2:$E$405,4,FALSE)</f>
        <v>0.97</v>
      </c>
      <c r="K1188" s="12">
        <f t="shared" si="1400"/>
        <v>0.36919190529000001</v>
      </c>
      <c r="L1188" s="12">
        <f t="shared" si="1401"/>
        <v>0.72750221159999995</v>
      </c>
      <c r="M1188" s="13">
        <f t="shared" si="1402"/>
        <v>0.33397333754881353</v>
      </c>
      <c r="N1188" s="13">
        <f t="shared" si="1403"/>
        <v>0.12330025280570678</v>
      </c>
      <c r="O1188" s="13">
        <f t="shared" si="1404"/>
        <v>0.24296634168219511</v>
      </c>
      <c r="P1188" s="13">
        <f t="shared" si="1405"/>
        <v>8.9701206606990769E-2</v>
      </c>
      <c r="Q1188" s="13">
        <f t="shared" si="1406"/>
        <v>2.2760727628038775E-2</v>
      </c>
      <c r="R1188" s="13">
        <f t="shared" si="1407"/>
        <v>8.8379275459079101E-2</v>
      </c>
      <c r="S1188" s="13">
        <f t="shared" si="1408"/>
        <v>6.0231652965216089E-3</v>
      </c>
      <c r="T1188" s="13">
        <f t="shared" si="1409"/>
        <v>1.6558479687023425E-2</v>
      </c>
      <c r="U1188" s="13">
        <f t="shared" si="1410"/>
        <v>3.2628913094887156E-2</v>
      </c>
      <c r="V1188" s="13">
        <f t="shared" si="1411"/>
        <v>1.7974994273386796E-4</v>
      </c>
      <c r="W1188" s="13">
        <f t="shared" si="1412"/>
        <v>2.8010254662607934E-3</v>
      </c>
      <c r="X1188" s="13">
        <f t="shared" si="1413"/>
        <v>2.0377522214526478E-3</v>
      </c>
      <c r="Y1188" s="13">
        <f t="shared" si="1414"/>
        <v>7.4123462389980705E-4</v>
      </c>
      <c r="Z1188" s="13">
        <f t="shared" si="1415"/>
        <v>2.143203945202855E-2</v>
      </c>
      <c r="AA1188" s="13">
        <f t="shared" si="1416"/>
        <v>7.9125354795448674E-3</v>
      </c>
      <c r="AB1188" s="13">
        <f t="shared" si="1417"/>
        <v>1.4606220246839467E-3</v>
      </c>
      <c r="AC1188" s="13">
        <f t="shared" si="1418"/>
        <v>3.0174165378562578E-6</v>
      </c>
      <c r="AD1188" s="13">
        <f t="shared" si="1419"/>
        <v>2.5852898216365819E-4</v>
      </c>
      <c r="AE1188" s="13">
        <f t="shared" si="1420"/>
        <v>1.8808040628675825E-4</v>
      </c>
      <c r="AF1188" s="13">
        <f t="shared" si="1421"/>
        <v>6.8414455766121579E-5</v>
      </c>
      <c r="AG1188" s="13">
        <f t="shared" si="1422"/>
        <v>1.6590555958421273E-5</v>
      </c>
      <c r="AH1188" s="13">
        <f t="shared" si="1423"/>
        <v>3.8979640251123049E-3</v>
      </c>
      <c r="AI1188" s="13">
        <f t="shared" si="1424"/>
        <v>1.4390967651830894E-3</v>
      </c>
      <c r="AJ1188" s="13">
        <f t="shared" si="1425"/>
        <v>2.6565143831731023E-4</v>
      </c>
      <c r="AK1188" s="13">
        <f t="shared" si="1426"/>
        <v>3.2692120218465565E-5</v>
      </c>
      <c r="AL1188" s="13">
        <f t="shared" si="1427"/>
        <v>3.2417666184748612E-8</v>
      </c>
      <c r="AM1188" s="13">
        <f t="shared" si="1428"/>
        <v>1.9089361499537085E-5</v>
      </c>
      <c r="AN1188" s="13">
        <f t="shared" si="1429"/>
        <v>1.3887552708945117E-5</v>
      </c>
      <c r="AO1188" s="13">
        <f t="shared" si="1430"/>
        <v>5.051612654734572E-6</v>
      </c>
      <c r="AP1188" s="13">
        <f t="shared" si="1431"/>
        <v>1.2250197928219827E-6</v>
      </c>
      <c r="AQ1188" s="13">
        <f t="shared" si="1432"/>
        <v>2.2280115213294151E-7</v>
      </c>
      <c r="AR1188" s="13">
        <f t="shared" si="1433"/>
        <v>5.6715548980128803E-4</v>
      </c>
      <c r="AS1188" s="13">
        <f t="shared" si="1434"/>
        <v>2.0938921587542071E-4</v>
      </c>
      <c r="AT1188" s="13">
        <f t="shared" si="1435"/>
        <v>3.8652401778112843E-5</v>
      </c>
      <c r="AU1188" s="13">
        <f t="shared" si="1436"/>
        <v>4.7567179521653557E-6</v>
      </c>
      <c r="AV1188" s="13">
        <f t="shared" si="1437"/>
        <v>4.3903544092176864E-7</v>
      </c>
      <c r="AW1188" s="13">
        <f t="shared" si="1438"/>
        <v>2.4186093828602679E-10</v>
      </c>
      <c r="AX1188" s="13">
        <f t="shared" si="1439"/>
        <v>1.1746062904639446E-6</v>
      </c>
      <c r="AY1188" s="13">
        <f t="shared" si="1440"/>
        <v>8.5452867407179141E-7</v>
      </c>
      <c r="AZ1188" s="13">
        <f t="shared" si="1441"/>
        <v>3.1083575013142191E-7</v>
      </c>
      <c r="BA1188" s="13">
        <f t="shared" si="1442"/>
        <v>7.5377898554984804E-8</v>
      </c>
      <c r="BB1188" s="13">
        <f t="shared" si="1443"/>
        <v>1.3709396976127971E-8</v>
      </c>
      <c r="BC1188" s="13">
        <f t="shared" si="1444"/>
        <v>1.9947233239670906E-9</v>
      </c>
      <c r="BD1188" s="13">
        <f t="shared" si="1445"/>
        <v>6.8767812191919677E-5</v>
      </c>
      <c r="BE1188" s="13">
        <f t="shared" si="1446"/>
        <v>2.538851960575972E-5</v>
      </c>
      <c r="BF1188" s="13">
        <f t="shared" si="1447"/>
        <v>4.6866179628714748E-6</v>
      </c>
      <c r="BG1188" s="13">
        <f t="shared" si="1448"/>
        <v>5.7675380502628625E-7</v>
      </c>
      <c r="BH1188" s="13">
        <f t="shared" si="1449"/>
        <v>5.3233209040227945E-8</v>
      </c>
      <c r="BI1188" s="13">
        <f t="shared" si="1450"/>
        <v>3.9306539740525224E-9</v>
      </c>
      <c r="BJ1188" s="14">
        <f t="shared" si="1451"/>
        <v>0.16877299423309888</v>
      </c>
      <c r="BK1188" s="14">
        <f t="shared" si="1452"/>
        <v>0.42988136375793784</v>
      </c>
      <c r="BL1188" s="14">
        <f t="shared" si="1453"/>
        <v>0.37990296181749789</v>
      </c>
      <c r="BM1188" s="14">
        <f t="shared" si="1454"/>
        <v>9.8907363242925928E-2</v>
      </c>
      <c r="BN1188" s="14">
        <f t="shared" si="1455"/>
        <v>0.9010811417308241</v>
      </c>
    </row>
    <row r="1189" spans="1:66" x14ac:dyDescent="0.25">
      <c r="A1189" t="s">
        <v>342</v>
      </c>
      <c r="B1189" t="s">
        <v>426</v>
      </c>
      <c r="C1189" t="s">
        <v>402</v>
      </c>
      <c r="D1189" s="25" t="s">
        <v>535</v>
      </c>
      <c r="E1189" s="10">
        <f>VLOOKUP(A1189,home!$A$2:$E$405,3,FALSE)</f>
        <v>1.1741999999999999</v>
      </c>
      <c r="F1189" s="10">
        <f>VLOOKUP(B1189,home!$B$2:$E$405,3,FALSE)</f>
        <v>0.93679999999999997</v>
      </c>
      <c r="G1189" s="10">
        <f>VLOOKUP(C1189,away!$B$2:$E$405,4,FALSE)</f>
        <v>0.93679999999999997</v>
      </c>
      <c r="H1189" s="10">
        <f>VLOOKUP(A1189,away!$A$2:$E$405,3,FALSE)</f>
        <v>0.85970000000000002</v>
      </c>
      <c r="I1189" s="10">
        <f>VLOOKUP(C1189,away!$B$2:$E$405,3,FALSE)</f>
        <v>1.0468999999999999</v>
      </c>
      <c r="J1189" s="10">
        <f>VLOOKUP(B1189,home!$B$2:$E$405,4,FALSE)</f>
        <v>0.69789999999999996</v>
      </c>
      <c r="K1189" s="12">
        <f t="shared" si="1400"/>
        <v>1.0304711566079998</v>
      </c>
      <c r="L1189" s="12">
        <f t="shared" si="1401"/>
        <v>0.628123909147</v>
      </c>
      <c r="M1189" s="13">
        <f t="shared" si="1402"/>
        <v>0.19040630060586936</v>
      </c>
      <c r="N1189" s="13">
        <f t="shared" si="1403"/>
        <v>0.19620820081078069</v>
      </c>
      <c r="O1189" s="13">
        <f t="shared" si="1404"/>
        <v>0.11959874986277745</v>
      </c>
      <c r="P1189" s="13">
        <f t="shared" si="1405"/>
        <v>0.12324306209996713</v>
      </c>
      <c r="Q1189" s="13">
        <f t="shared" si="1406"/>
        <v>0.10109344581272992</v>
      </c>
      <c r="R1189" s="13">
        <f t="shared" si="1407"/>
        <v>3.7561417146451004E-2</v>
      </c>
      <c r="S1189" s="13">
        <f t="shared" si="1408"/>
        <v>1.99426861236284E-2</v>
      </c>
      <c r="T1189" s="13">
        <f t="shared" si="1409"/>
        <v>6.3499210373032328E-2</v>
      </c>
      <c r="U1189" s="13">
        <f t="shared" si="1410"/>
        <v>3.8705956970738919E-2</v>
      </c>
      <c r="V1189" s="13">
        <f t="shared" si="1411"/>
        <v>1.4342415820822348E-3</v>
      </c>
      <c r="W1189" s="13">
        <f t="shared" si="1412"/>
        <v>3.4724626677377329E-2</v>
      </c>
      <c r="X1189" s="13">
        <f t="shared" si="1413"/>
        <v>2.1811368252264447E-2</v>
      </c>
      <c r="Y1189" s="13">
        <f t="shared" si="1414"/>
        <v>6.8501209452285572E-3</v>
      </c>
      <c r="Z1189" s="13">
        <f t="shared" si="1415"/>
        <v>7.8644080570433195E-3</v>
      </c>
      <c r="AA1189" s="13">
        <f t="shared" si="1416"/>
        <v>8.1040456665787027E-3</v>
      </c>
      <c r="AB1189" s="13">
        <f t="shared" si="1417"/>
        <v>4.1754926556217013E-3</v>
      </c>
      <c r="AC1189" s="13">
        <f t="shared" si="1418"/>
        <v>5.8020770519563894E-5</v>
      </c>
      <c r="AD1189" s="13">
        <f t="shared" si="1419"/>
        <v>8.9456815537545028E-3</v>
      </c>
      <c r="AE1189" s="13">
        <f t="shared" si="1420"/>
        <v>5.6189964675284866E-3</v>
      </c>
      <c r="AF1189" s="13">
        <f t="shared" si="1421"/>
        <v>1.7647130133335886E-3</v>
      </c>
      <c r="AG1189" s="13">
        <f t="shared" si="1422"/>
        <v>3.6948614548589187E-4</v>
      </c>
      <c r="AH1189" s="13">
        <f t="shared" si="1423"/>
        <v>1.2349556829793031E-3</v>
      </c>
      <c r="AI1189" s="13">
        <f t="shared" si="1424"/>
        <v>1.2725862109993049E-3</v>
      </c>
      <c r="AJ1189" s="13">
        <f t="shared" si="1425"/>
        <v>6.5568169236592281E-4</v>
      </c>
      <c r="AK1189" s="13">
        <f t="shared" si="1426"/>
        <v>2.2522035729966781E-4</v>
      </c>
      <c r="AL1189" s="13">
        <f t="shared" si="1427"/>
        <v>1.5021892450989907E-6</v>
      </c>
      <c r="AM1189" s="13">
        <f t="shared" si="1428"/>
        <v>1.8436533634688507E-3</v>
      </c>
      <c r="AN1189" s="13">
        <f t="shared" si="1429"/>
        <v>1.1580427577740694E-3</v>
      </c>
      <c r="AO1189" s="13">
        <f t="shared" si="1430"/>
        <v>3.6369717198621044E-4</v>
      </c>
      <c r="AP1189" s="13">
        <f t="shared" si="1431"/>
        <v>7.6148963137895762E-5</v>
      </c>
      <c r="AQ1189" s="13">
        <f t="shared" si="1432"/>
        <v>1.1957746100916473E-5</v>
      </c>
      <c r="AR1189" s="13">
        <f t="shared" si="1433"/>
        <v>1.5514103824325266E-4</v>
      </c>
      <c r="AS1189" s="13">
        <f t="shared" si="1434"/>
        <v>1.5986836511589048E-4</v>
      </c>
      <c r="AT1189" s="13">
        <f t="shared" si="1435"/>
        <v>8.2369869553000836E-5</v>
      </c>
      <c r="AU1189" s="13">
        <f t="shared" si="1436"/>
        <v>2.8293258249310288E-5</v>
      </c>
      <c r="AV1189" s="13">
        <f t="shared" si="1437"/>
        <v>7.2888466380938982E-6</v>
      </c>
      <c r="AW1189" s="13">
        <f t="shared" si="1438"/>
        <v>2.7008677092463043E-8</v>
      </c>
      <c r="AX1189" s="13">
        <f t="shared" si="1439"/>
        <v>3.1663860230632916E-4</v>
      </c>
      <c r="AY1189" s="13">
        <f t="shared" si="1440"/>
        <v>1.9888827666749375E-4</v>
      </c>
      <c r="AZ1189" s="13">
        <f t="shared" si="1441"/>
        <v>6.246324091194812E-5</v>
      </c>
      <c r="BA1189" s="13">
        <f t="shared" si="1442"/>
        <v>1.3078218353201227E-5</v>
      </c>
      <c r="BB1189" s="13">
        <f t="shared" si="1443"/>
        <v>2.0536854091726988E-6</v>
      </c>
      <c r="BC1189" s="13">
        <f t="shared" si="1444"/>
        <v>2.579937814735424E-7</v>
      </c>
      <c r="BD1189" s="13">
        <f t="shared" si="1445"/>
        <v>1.6241299235079341E-5</v>
      </c>
      <c r="BE1189" s="13">
        <f t="shared" si="1446"/>
        <v>1.6736190407588832E-5</v>
      </c>
      <c r="BF1189" s="13">
        <f t="shared" si="1447"/>
        <v>8.6230807432598873E-6</v>
      </c>
      <c r="BG1189" s="13">
        <f t="shared" si="1448"/>
        <v>2.9619453290103964E-6</v>
      </c>
      <c r="BH1189" s="13">
        <f t="shared" si="1449"/>
        <v>7.6304980724875122E-7</v>
      </c>
      <c r="BI1189" s="13">
        <f t="shared" si="1450"/>
        <v>1.5726016348502645E-7</v>
      </c>
      <c r="BJ1189" s="14">
        <f t="shared" si="1451"/>
        <v>0.44493273007141337</v>
      </c>
      <c r="BK1189" s="14">
        <f t="shared" si="1452"/>
        <v>0.3352847016479793</v>
      </c>
      <c r="BL1189" s="14">
        <f t="shared" si="1453"/>
        <v>0.2120125504492972</v>
      </c>
      <c r="BM1189" s="14">
        <f t="shared" si="1454"/>
        <v>0.23178435261916713</v>
      </c>
      <c r="BN1189" s="14">
        <f t="shared" si="1455"/>
        <v>0.76811117633857562</v>
      </c>
    </row>
    <row r="1190" spans="1:66" x14ac:dyDescent="0.25">
      <c r="A1190" t="s">
        <v>40</v>
      </c>
      <c r="B1190" t="s">
        <v>521</v>
      </c>
      <c r="C1190" t="s">
        <v>232</v>
      </c>
      <c r="D1190" s="25" t="s">
        <v>535</v>
      </c>
      <c r="E1190" s="10">
        <f>VLOOKUP(A1190,home!$A$2:$E$405,3,FALSE)</f>
        <v>1.5047999999999999</v>
      </c>
      <c r="F1190" s="10" t="e">
        <f>VLOOKUP(B1190,home!$B$2:$E$405,3,FALSE)</f>
        <v>#N/A</v>
      </c>
      <c r="G1190" s="10">
        <f>VLOOKUP(C1190,away!$B$2:$E$405,4,FALSE)</f>
        <v>0.96360000000000001</v>
      </c>
      <c r="H1190" s="10">
        <f>VLOOKUP(A1190,away!$A$2:$E$405,3,FALSE)</f>
        <v>1.2</v>
      </c>
      <c r="I1190" s="10">
        <f>VLOOKUP(C1190,away!$B$2:$E$405,3,FALSE)</f>
        <v>0.91669999999999996</v>
      </c>
      <c r="J1190" s="10" t="e">
        <f>VLOOKUP(B1190,home!$B$2:$E$405,4,FALSE)</f>
        <v>#N/A</v>
      </c>
      <c r="K1190" s="12" t="e">
        <f t="shared" si="1400"/>
        <v>#N/A</v>
      </c>
      <c r="L1190" s="12" t="e">
        <f t="shared" si="1401"/>
        <v>#N/A</v>
      </c>
      <c r="M1190" s="13" t="e">
        <f t="shared" si="1402"/>
        <v>#N/A</v>
      </c>
      <c r="N1190" s="13" t="e">
        <f t="shared" si="1403"/>
        <v>#N/A</v>
      </c>
      <c r="O1190" s="13" t="e">
        <f t="shared" si="1404"/>
        <v>#N/A</v>
      </c>
      <c r="P1190" s="13" t="e">
        <f t="shared" si="1405"/>
        <v>#N/A</v>
      </c>
      <c r="Q1190" s="13" t="e">
        <f t="shared" si="1406"/>
        <v>#N/A</v>
      </c>
      <c r="R1190" s="13" t="e">
        <f t="shared" si="1407"/>
        <v>#N/A</v>
      </c>
      <c r="S1190" s="13" t="e">
        <f t="shared" si="1408"/>
        <v>#N/A</v>
      </c>
      <c r="T1190" s="13" t="e">
        <f t="shared" si="1409"/>
        <v>#N/A</v>
      </c>
      <c r="U1190" s="13" t="e">
        <f t="shared" si="1410"/>
        <v>#N/A</v>
      </c>
      <c r="V1190" s="13" t="e">
        <f t="shared" si="1411"/>
        <v>#N/A</v>
      </c>
      <c r="W1190" s="13" t="e">
        <f t="shared" si="1412"/>
        <v>#N/A</v>
      </c>
      <c r="X1190" s="13" t="e">
        <f t="shared" si="1413"/>
        <v>#N/A</v>
      </c>
      <c r="Y1190" s="13" t="e">
        <f t="shared" si="1414"/>
        <v>#N/A</v>
      </c>
      <c r="Z1190" s="13" t="e">
        <f t="shared" si="1415"/>
        <v>#N/A</v>
      </c>
      <c r="AA1190" s="13" t="e">
        <f t="shared" si="1416"/>
        <v>#N/A</v>
      </c>
      <c r="AB1190" s="13" t="e">
        <f t="shared" si="1417"/>
        <v>#N/A</v>
      </c>
      <c r="AC1190" s="13" t="e">
        <f t="shared" si="1418"/>
        <v>#N/A</v>
      </c>
      <c r="AD1190" s="13" t="e">
        <f t="shared" si="1419"/>
        <v>#N/A</v>
      </c>
      <c r="AE1190" s="13" t="e">
        <f t="shared" si="1420"/>
        <v>#N/A</v>
      </c>
      <c r="AF1190" s="13" t="e">
        <f t="shared" si="1421"/>
        <v>#N/A</v>
      </c>
      <c r="AG1190" s="13" t="e">
        <f t="shared" si="1422"/>
        <v>#N/A</v>
      </c>
      <c r="AH1190" s="13" t="e">
        <f t="shared" si="1423"/>
        <v>#N/A</v>
      </c>
      <c r="AI1190" s="13" t="e">
        <f t="shared" si="1424"/>
        <v>#N/A</v>
      </c>
      <c r="AJ1190" s="13" t="e">
        <f t="shared" si="1425"/>
        <v>#N/A</v>
      </c>
      <c r="AK1190" s="13" t="e">
        <f t="shared" si="1426"/>
        <v>#N/A</v>
      </c>
      <c r="AL1190" s="13" t="e">
        <f t="shared" si="1427"/>
        <v>#N/A</v>
      </c>
      <c r="AM1190" s="13" t="e">
        <f t="shared" si="1428"/>
        <v>#N/A</v>
      </c>
      <c r="AN1190" s="13" t="e">
        <f t="shared" si="1429"/>
        <v>#N/A</v>
      </c>
      <c r="AO1190" s="13" t="e">
        <f t="shared" si="1430"/>
        <v>#N/A</v>
      </c>
      <c r="AP1190" s="13" t="e">
        <f t="shared" si="1431"/>
        <v>#N/A</v>
      </c>
      <c r="AQ1190" s="13" t="e">
        <f t="shared" si="1432"/>
        <v>#N/A</v>
      </c>
      <c r="AR1190" s="13" t="e">
        <f t="shared" si="1433"/>
        <v>#N/A</v>
      </c>
      <c r="AS1190" s="13" t="e">
        <f t="shared" si="1434"/>
        <v>#N/A</v>
      </c>
      <c r="AT1190" s="13" t="e">
        <f t="shared" si="1435"/>
        <v>#N/A</v>
      </c>
      <c r="AU1190" s="13" t="e">
        <f t="shared" si="1436"/>
        <v>#N/A</v>
      </c>
      <c r="AV1190" s="13" t="e">
        <f t="shared" si="1437"/>
        <v>#N/A</v>
      </c>
      <c r="AW1190" s="13" t="e">
        <f t="shared" si="1438"/>
        <v>#N/A</v>
      </c>
      <c r="AX1190" s="13" t="e">
        <f t="shared" si="1439"/>
        <v>#N/A</v>
      </c>
      <c r="AY1190" s="13" t="e">
        <f t="shared" si="1440"/>
        <v>#N/A</v>
      </c>
      <c r="AZ1190" s="13" t="e">
        <f t="shared" si="1441"/>
        <v>#N/A</v>
      </c>
      <c r="BA1190" s="13" t="e">
        <f t="shared" si="1442"/>
        <v>#N/A</v>
      </c>
      <c r="BB1190" s="13" t="e">
        <f t="shared" si="1443"/>
        <v>#N/A</v>
      </c>
      <c r="BC1190" s="13" t="e">
        <f t="shared" si="1444"/>
        <v>#N/A</v>
      </c>
      <c r="BD1190" s="13" t="e">
        <f t="shared" si="1445"/>
        <v>#N/A</v>
      </c>
      <c r="BE1190" s="13" t="e">
        <f t="shared" si="1446"/>
        <v>#N/A</v>
      </c>
      <c r="BF1190" s="13" t="e">
        <f t="shared" si="1447"/>
        <v>#N/A</v>
      </c>
      <c r="BG1190" s="13" t="e">
        <f t="shared" si="1448"/>
        <v>#N/A</v>
      </c>
      <c r="BH1190" s="13" t="e">
        <f t="shared" si="1449"/>
        <v>#N/A</v>
      </c>
      <c r="BI1190" s="13" t="e">
        <f t="shared" si="1450"/>
        <v>#N/A</v>
      </c>
      <c r="BJ1190" s="14" t="e">
        <f t="shared" si="1451"/>
        <v>#N/A</v>
      </c>
      <c r="BK1190" s="14" t="e">
        <f t="shared" si="1452"/>
        <v>#N/A</v>
      </c>
      <c r="BL1190" s="14" t="e">
        <f t="shared" si="1453"/>
        <v>#N/A</v>
      </c>
      <c r="BM1190" s="14" t="e">
        <f t="shared" si="1454"/>
        <v>#N/A</v>
      </c>
      <c r="BN1190" s="14" t="e">
        <f t="shared" si="1455"/>
        <v>#N/A</v>
      </c>
    </row>
    <row r="1191" spans="1:66" x14ac:dyDescent="0.25">
      <c r="A1191" t="s">
        <v>40</v>
      </c>
      <c r="B1191" t="s">
        <v>321</v>
      </c>
      <c r="C1191" t="s">
        <v>339</v>
      </c>
      <c r="D1191" s="25" t="s">
        <v>535</v>
      </c>
      <c r="E1191" s="10">
        <f>VLOOKUP(A1191,home!$A$2:$E$405,3,FALSE)</f>
        <v>1.5047999999999999</v>
      </c>
      <c r="F1191" s="10">
        <f>VLOOKUP(B1191,home!$B$2:$E$405,3,FALSE)</f>
        <v>1.4952000000000001</v>
      </c>
      <c r="G1191" s="10">
        <f>VLOOKUP(C1191,away!$B$2:$E$405,4,FALSE)</f>
        <v>0.7974</v>
      </c>
      <c r="H1191" s="10">
        <f>VLOOKUP(A1191,away!$A$2:$E$405,3,FALSE)</f>
        <v>1.2</v>
      </c>
      <c r="I1191" s="10">
        <f>VLOOKUP(C1191,away!$B$2:$E$405,3,FALSE)</f>
        <v>0.66669999999999996</v>
      </c>
      <c r="J1191" s="10">
        <f>VLOOKUP(B1191,home!$B$2:$E$405,4,FALSE)</f>
        <v>0.70830000000000004</v>
      </c>
      <c r="K1191" s="12">
        <f t="shared" ref="K1191:K1198" si="1456">E1191*F1191*G1191</f>
        <v>1.794131627904</v>
      </c>
      <c r="L1191" s="12">
        <f t="shared" ref="L1191:L1198" si="1457">H1191*I1191*J1191</f>
        <v>0.566668332</v>
      </c>
      <c r="M1191" s="13">
        <f t="shared" ref="M1191:M1198" si="1458">_xlfn.POISSON.DIST(0,K1191,FALSE) * _xlfn.POISSON.DIST(0,L1191,FALSE)</f>
        <v>9.4344721007006999E-2</v>
      </c>
      <c r="N1191" s="13">
        <f t="shared" ref="N1191:N1198" si="1459">_xlfn.POISSON.DIST(1,K1191,FALSE) * _xlfn.POISSON.DIST(0,L1191,FALSE)</f>
        <v>0.16926684788445015</v>
      </c>
      <c r="O1191" s="13">
        <f t="shared" ref="O1191:O1198" si="1460">_xlfn.POISSON.DIST(0,K1191,FALSE) * _xlfn.POISSON.DIST(1,L1191,FALSE)</f>
        <v>5.3462165686046011E-2</v>
      </c>
      <c r="P1191" s="13">
        <f t="shared" ref="P1191:P1198" si="1461">_xlfn.POISSON.DIST(1,K1191,FALSE) * _xlfn.POISSON.DIST(1,L1191,FALSE)</f>
        <v>9.5918162353579098E-2</v>
      </c>
      <c r="Q1191" s="13">
        <f t="shared" ref="Q1191:Q1198" si="1462">_xlfn.POISSON.DIST(2,K1191,FALSE) * _xlfn.POISSON.DIST(0,L1191,FALSE)</f>
        <v>0.15184350267255367</v>
      </c>
      <c r="R1191" s="13">
        <f t="shared" ref="R1191:R1198" si="1463">_xlfn.POISSON.DIST(0,K1191,FALSE) * _xlfn.POISSON.DIST(2,L1191,FALSE)</f>
        <v>1.5147658127209663E-2</v>
      </c>
      <c r="S1191" s="13">
        <f t="shared" ref="S1191:S1198" si="1464">_xlfn.POISSON.DIST(2,K1191,FALSE) * _xlfn.POISSON.DIST(2,L1191,FALSE)</f>
        <v>2.4379461222330215E-2</v>
      </c>
      <c r="T1191" s="13">
        <f t="shared" ref="T1191:T1198" si="1465">_xlfn.POISSON.DIST(2,K1191,FALSE) * _xlfn.POISSON.DIST(1,L1191,FALSE)</f>
        <v>8.604490438449354E-2</v>
      </c>
      <c r="U1191" s="13">
        <f t="shared" ref="U1191:U1198" si="1466">_xlfn.POISSON.DIST(1,K1191,FALSE) * _xlfn.POISSON.DIST(2,L1191,FALSE)</f>
        <v>2.7176892534703928E-2</v>
      </c>
      <c r="V1191" s="13">
        <f t="shared" ref="V1191:V1198" si="1467">_xlfn.POISSON.DIST(3,K1191,FALSE) * _xlfn.POISSON.DIST(3,L1191,FALSE)</f>
        <v>2.7540057292690149E-3</v>
      </c>
      <c r="W1191" s="13">
        <f t="shared" ref="W1191:W1198" si="1468">_xlfn.POISSON.DIST(3,K1191,FALSE) * _xlfn.POISSON.DIST(0,L1191,FALSE)</f>
        <v>9.0809076878851383E-2</v>
      </c>
      <c r="X1191" s="13">
        <f t="shared" ref="X1191:X1198" si="1469">_xlfn.POISSON.DIST(3,K1191,FALSE) * _xlfn.POISSON.DIST(1,L1191,FALSE)</f>
        <v>5.1458628125398483E-2</v>
      </c>
      <c r="Y1191" s="13">
        <f t="shared" ref="Y1191:Y1198" si="1470">_xlfn.POISSON.DIST(3,K1191,FALSE) * _xlfn.POISSON.DIST(2,L1191,FALSE)</f>
        <v>1.4579987483413921E-2</v>
      </c>
      <c r="Z1191" s="13">
        <f t="shared" ref="Z1191:Z1198" si="1471">_xlfn.POISSON.DIST(0,K1191,FALSE) * _xlfn.POISSON.DIST(3,L1191,FALSE)</f>
        <v>2.8612327215507146E-3</v>
      </c>
      <c r="AA1191" s="13">
        <f t="shared" ref="AA1191:AA1198" si="1472">_xlfn.POISSON.DIST(1,K1191,FALSE) * _xlfn.POISSON.DIST(3,L1191,FALSE)</f>
        <v>5.1334281205279763E-3</v>
      </c>
      <c r="AB1191" s="13">
        <f t="shared" ref="AB1191:AB1198" si="1473">_xlfn.POISSON.DIST(2,K1191,FALSE) * _xlfn.POISSON.DIST(3,L1191,FALSE)</f>
        <v>4.605022875305515E-3</v>
      </c>
      <c r="AC1191" s="13">
        <f t="shared" ref="AC1191:AC1198" si="1474">_xlfn.POISSON.DIST(4,K1191,FALSE) * _xlfn.POISSON.DIST(4,L1191,FALSE)</f>
        <v>1.7499599198765272E-4</v>
      </c>
      <c r="AD1191" s="13">
        <f t="shared" ref="AD1191:AD1198" si="1475">_xlfn.POISSON.DIST(4,K1191,FALSE) * _xlfn.POISSON.DIST(0,L1191,FALSE)</f>
        <v>4.0730859232278295E-2</v>
      </c>
      <c r="AE1191" s="13">
        <f t="shared" ref="AE1191:AE1198" si="1476">_xlfn.POISSON.DIST(4,K1191,FALSE) * _xlfn.POISSON.DIST(1,L1191,FALSE)</f>
        <v>2.3080888062081941E-2</v>
      </c>
      <c r="AF1191" s="13">
        <f t="shared" ref="AF1191:AF1198" si="1477">_xlfn.POISSON.DIST(4,K1191,FALSE) * _xlfn.POISSON.DIST(2,L1191,FALSE)</f>
        <v>6.5396041696093423E-3</v>
      </c>
      <c r="AG1191" s="13">
        <f t="shared" ref="AG1191:AG1198" si="1478">_xlfn.POISSON.DIST(4,K1191,FALSE) * _xlfn.POISSON.DIST(3,L1191,FALSE)</f>
        <v>1.2352621955775906E-3</v>
      </c>
      <c r="AH1191" s="13">
        <f t="shared" ref="AH1191:AH1198" si="1479">_xlfn.POISSON.DIST(0,K1191,FALSE) * _xlfn.POISSON.DIST(4,L1191,FALSE)</f>
        <v>4.0534249344624095E-4</v>
      </c>
      <c r="AI1191" s="13">
        <f t="shared" ref="AI1191:AI1198" si="1480">_xlfn.POISSON.DIST(1,K1191,FALSE) * _xlfn.POISSON.DIST(4,L1191,FALSE)</f>
        <v>7.2723778762537068E-4</v>
      </c>
      <c r="AJ1191" s="13">
        <f t="shared" ref="AJ1191:AJ1198" si="1481">_xlfn.POISSON.DIST(2,K1191,FALSE) * _xlfn.POISSON.DIST(4,L1191,FALSE)</f>
        <v>6.5238015789280499E-4</v>
      </c>
      <c r="AK1191" s="13">
        <f t="shared" ref="AK1191:AK1198" si="1482">_xlfn.POISSON.DIST(3,K1191,FALSE) * _xlfn.POISSON.DIST(4,L1191,FALSE)</f>
        <v>3.9015195823082903E-4</v>
      </c>
      <c r="AL1191" s="13">
        <f t="shared" ref="AL1191:AL1198" si="1483">_xlfn.POISSON.DIST(5,K1191,FALSE) * _xlfn.POISSON.DIST(5,L1191,FALSE)</f>
        <v>7.1165800445583622E-6</v>
      </c>
      <c r="AM1191" s="13">
        <f t="shared" ref="AM1191:AM1198" si="1484">_xlfn.POISSON.DIST(5,K1191,FALSE) * _xlfn.POISSON.DIST(0,L1191,FALSE)</f>
        <v>1.4615304556067221E-2</v>
      </c>
      <c r="AN1191" s="13">
        <f t="shared" ref="AN1191:AN1198" si="1485">_xlfn.POISSON.DIST(5,K1191,FALSE) * _xlfn.POISSON.DIST(1,L1191,FALSE)</f>
        <v>8.2820302544586132E-3</v>
      </c>
      <c r="AO1191" s="13">
        <f t="shared" ref="AO1191:AO1198" si="1486">_xlfn.POISSON.DIST(5,K1191,FALSE) * _xlfn.POISSON.DIST(2,L1191,FALSE)</f>
        <v>2.3465821349337983E-3</v>
      </c>
      <c r="AP1191" s="13">
        <f t="shared" ref="AP1191:AP1198" si="1487">_xlfn.POISSON.DIST(5,K1191,FALSE) * _xlfn.POISSON.DIST(3,L1191,FALSE)</f>
        <v>4.4324459476797822E-4</v>
      </c>
      <c r="AQ1191" s="13">
        <f t="shared" ref="AQ1191:AQ1198" si="1488">_xlfn.POISSON.DIST(5,K1191,FALSE) * _xlfn.POISSON.DIST(4,L1191,FALSE)</f>
        <v>6.2793168796296527E-5</v>
      </c>
      <c r="AR1191" s="13">
        <f t="shared" ref="AR1191:AR1198" si="1489">_xlfn.POISSON.DIST(0,K1191,FALSE) * _xlfn.POISSON.DIST(5,L1191,FALSE)</f>
        <v>4.593895092998047E-5</v>
      </c>
      <c r="AS1191" s="13">
        <f t="shared" ref="AS1191:AS1198" si="1490">_xlfn.POISSON.DIST(1,K1191,FALSE) * _xlfn.POISSON.DIST(5,L1191,FALSE)</f>
        <v>8.242052481620784E-5</v>
      </c>
      <c r="AT1191" s="13">
        <f t="shared" ref="AT1191:AT1198" si="1491">_xlfn.POISSON.DIST(2,K1191,FALSE) * _xlfn.POISSON.DIST(5,L1191,FALSE)</f>
        <v>7.393663518060251E-5</v>
      </c>
      <c r="AU1191" s="13">
        <f t="shared" ref="AU1191:AU1198" si="1492">_xlfn.POISSON.DIST(3,K1191,FALSE) * _xlfn.POISSON.DIST(5,L1191,FALSE)</f>
        <v>4.421735187943952E-5</v>
      </c>
      <c r="AV1191" s="13">
        <f t="shared" ref="AV1191:AV1198" si="1493">_xlfn.POISSON.DIST(4,K1191,FALSE) * _xlfn.POISSON.DIST(5,L1191,FALSE)</f>
        <v>1.9832937377265712E-5</v>
      </c>
      <c r="AW1191" s="13">
        <f t="shared" ref="AW1191:AW1198" si="1494">_xlfn.POISSON.DIST(6,K1191,FALSE) * _xlfn.POISSON.DIST(6,L1191,FALSE)</f>
        <v>2.0097964877873894E-7</v>
      </c>
      <c r="AX1191" s="13">
        <f t="shared" ref="AX1191:AX1198" si="1495">_xlfn.POISSON.DIST(6,K1191,FALSE) * _xlfn.POISSON.DIST(0,L1191,FALSE)</f>
        <v>4.3702966925816024E-3</v>
      </c>
      <c r="AY1191" s="13">
        <f t="shared" ref="AY1191:AY1198" si="1496">_xlfn.POISSON.DIST(6,K1191,FALSE) * _xlfn.POISSON.DIST(1,L1191,FALSE)</f>
        <v>2.4765087371303334E-3</v>
      </c>
      <c r="AZ1191" s="13">
        <f t="shared" ref="AZ1191:AZ1198" si="1497">_xlfn.POISSON.DIST(6,K1191,FALSE) * _xlfn.POISSON.DIST(2,L1191,FALSE)</f>
        <v>7.0167953762653626E-4</v>
      </c>
      <c r="BA1191" s="13">
        <f t="shared" ref="BA1191:BA1198" si="1498">_xlfn.POISSON.DIST(6,K1191,FALSE) * _xlfn.POISSON.DIST(3,L1191,FALSE)</f>
        <v>1.3253985772845352E-4</v>
      </c>
      <c r="BB1191" s="13">
        <f t="shared" ref="BB1191:BB1198" si="1499">_xlfn.POISSON.DIST(6,K1191,FALSE) * _xlfn.POISSON.DIST(4,L1191,FALSE)</f>
        <v>1.8776535025625015E-5</v>
      </c>
      <c r="BC1191" s="13">
        <f t="shared" ref="BC1191:BC1198" si="1500">_xlfn.POISSON.DIST(6,K1191,FALSE) * _xlfn.POISSON.DIST(5,L1191,FALSE)</f>
        <v>2.1280135567421015E-6</v>
      </c>
      <c r="BD1191" s="13">
        <f t="shared" ref="BD1191:BD1198" si="1501">_xlfn.POISSON.DIST(0,K1191,FALSE) * _xlfn.POISSON.DIST(6,L1191,FALSE)</f>
        <v>4.3386914495536456E-6</v>
      </c>
      <c r="BE1191" s="13">
        <f t="shared" ref="BE1191:BE1198" si="1502">_xlfn.POISSON.DIST(1,K1191,FALSE) * _xlfn.POISSON.DIST(6,L1191,FALSE)</f>
        <v>7.7841835533608486E-6</v>
      </c>
      <c r="BF1191" s="13">
        <f t="shared" ref="BF1191:BF1198" si="1503">_xlfn.POISSON.DIST(2,K1191,FALSE) * _xlfn.POISSON.DIST(6,L1191,FALSE)</f>
        <v>6.9829249552474222E-6</v>
      </c>
      <c r="BG1191" s="13">
        <f t="shared" ref="BG1191:BG1198" si="1504">_xlfn.POISSON.DIST(3,K1191,FALSE) * _xlfn.POISSON.DIST(6,L1191,FALSE)</f>
        <v>4.1760955058298422E-6</v>
      </c>
      <c r="BH1191" s="13">
        <f t="shared" ref="BH1191:BH1198" si="1505">_xlfn.POISSON.DIST(4,K1191,FALSE) * _xlfn.POISSON.DIST(6,L1191,FALSE)</f>
        <v>1.873116257039269E-6</v>
      </c>
      <c r="BI1191" s="13">
        <f t="shared" ref="BI1191:BI1198" si="1506">_xlfn.POISSON.DIST(5,K1191,FALSE) * _xlfn.POISSON.DIST(6,L1191,FALSE)</f>
        <v>6.7212342389906199E-7</v>
      </c>
      <c r="BJ1191" s="14">
        <f t="shared" ref="BJ1191:BJ1198" si="1507">SUM(N1191,Q1191,T1191,W1191,X1191,Y1191,AD1191,AE1191,AF1191,AG1191,AM1191,AN1191,AO1191,AP1191,AQ1191,AX1191,AY1191,AZ1191,BA1191,BB1191,BC1191)</f>
        <v>0.66904144517138131</v>
      </c>
      <c r="BK1191" s="14">
        <f t="shared" ref="BK1191:BK1198" si="1508">SUM(M1191,P1191,S1191,V1191,AC1191,AL1191,AY1191)</f>
        <v>0.22005497162134788</v>
      </c>
      <c r="BL1191" s="14">
        <f t="shared" ref="BL1191:BL1198" si="1509">SUM(O1191,R1191,U1191,AA1191,AB1191,AH1191,AI1191,AJ1191,AK1191,AR1191,AS1191,AT1191,AU1191,AV1191,BD1191,BE1191,BF1191,BG1191,BH1191,BI1191)</f>
        <v>0.10799245327631679</v>
      </c>
      <c r="BM1191" s="14">
        <f t="shared" ref="BM1191:BM1198" si="1510">SUM(S1191:BI1191)</f>
        <v>0.41749073730226977</v>
      </c>
      <c r="BN1191" s="14">
        <f t="shared" ref="BN1191:BN1198" si="1511">SUM(M1191:R1191)</f>
        <v>0.57998305773084557</v>
      </c>
    </row>
    <row r="1192" spans="1:66" x14ac:dyDescent="0.25">
      <c r="A1192" t="s">
        <v>40</v>
      </c>
      <c r="B1192" t="s">
        <v>234</v>
      </c>
      <c r="C1192" t="s">
        <v>332</v>
      </c>
      <c r="D1192" s="25" t="s">
        <v>535</v>
      </c>
      <c r="E1192" s="10">
        <f>VLOOKUP(A1192,home!$A$2:$E$405,3,FALSE)</f>
        <v>1.5047999999999999</v>
      </c>
      <c r="F1192" s="10">
        <f>VLOOKUP(B1192,home!$B$2:$E$405,3,FALSE)</f>
        <v>0.8639</v>
      </c>
      <c r="G1192" s="10">
        <f>VLOOKUP(C1192,away!$B$2:$E$405,4,FALSE)</f>
        <v>0.53159999999999996</v>
      </c>
      <c r="H1192" s="10">
        <f>VLOOKUP(A1192,away!$A$2:$E$405,3,FALSE)</f>
        <v>1.2</v>
      </c>
      <c r="I1192" s="10">
        <f>VLOOKUP(C1192,away!$B$2:$E$405,3,FALSE)</f>
        <v>1.5832999999999999</v>
      </c>
      <c r="J1192" s="10">
        <f>VLOOKUP(B1192,home!$B$2:$E$405,4,FALSE)</f>
        <v>1.1667000000000001</v>
      </c>
      <c r="K1192" s="12">
        <f t="shared" si="1456"/>
        <v>0.69107825635199993</v>
      </c>
      <c r="L1192" s="12">
        <f t="shared" si="1457"/>
        <v>2.2166833320000001</v>
      </c>
      <c r="M1192" s="13">
        <f t="shared" si="1458"/>
        <v>5.4597805554308571E-2</v>
      </c>
      <c r="N1192" s="13">
        <f t="shared" si="1459"/>
        <v>3.7731356263117105E-2</v>
      </c>
      <c r="O1192" s="13">
        <f t="shared" si="1460"/>
        <v>0.12102604553601283</v>
      </c>
      <c r="P1192" s="13">
        <f t="shared" si="1461"/>
        <v>8.3638468522205495E-2</v>
      </c>
      <c r="Q1192" s="13">
        <f t="shared" si="1462"/>
        <v>1.3037659948055537E-2</v>
      </c>
      <c r="R1192" s="13">
        <f t="shared" si="1463"/>
        <v>0.13413820893877634</v>
      </c>
      <c r="S1192" s="13">
        <f t="shared" si="1464"/>
        <v>3.2031477024207611E-2</v>
      </c>
      <c r="T1192" s="13">
        <f t="shared" si="1465"/>
        <v>2.8900363495138696E-2</v>
      </c>
      <c r="U1192" s="13">
        <f t="shared" si="1466"/>
        <v>9.2699999543589803E-2</v>
      </c>
      <c r="V1192" s="13">
        <f t="shared" si="1467"/>
        <v>5.4521191742446413E-3</v>
      </c>
      <c r="W1192" s="13">
        <f t="shared" si="1468"/>
        <v>3.0033477679375091E-3</v>
      </c>
      <c r="X1192" s="13">
        <f t="shared" si="1469"/>
        <v>6.6574709373864805E-3</v>
      </c>
      <c r="Y1192" s="13">
        <f t="shared" si="1470"/>
        <v>7.3787524300895149E-3</v>
      </c>
      <c r="Z1192" s="13">
        <f t="shared" si="1471"/>
        <v>9.9113977312972973E-2</v>
      </c>
      <c r="AA1192" s="13">
        <f t="shared" si="1472"/>
        <v>6.8495514621561046E-2</v>
      </c>
      <c r="AB1192" s="13">
        <f t="shared" si="1473"/>
        <v>2.3667880406300659E-2</v>
      </c>
      <c r="AC1192" s="13">
        <f t="shared" si="1474"/>
        <v>5.2200689810781684E-4</v>
      </c>
      <c r="AD1192" s="13">
        <f t="shared" si="1475"/>
        <v>5.1888708467123117E-4</v>
      </c>
      <c r="AE1192" s="13">
        <f t="shared" si="1476"/>
        <v>1.1502083517807907E-3</v>
      </c>
      <c r="AF1192" s="13">
        <f t="shared" si="1477"/>
        <v>1.274823840859836E-3</v>
      </c>
      <c r="AG1192" s="13">
        <f t="shared" si="1478"/>
        <v>9.4196025309007303E-4</v>
      </c>
      <c r="AH1192" s="13">
        <f t="shared" si="1479"/>
        <v>5.4926075369473366E-2</v>
      </c>
      <c r="AI1192" s="13">
        <f t="shared" si="1480"/>
        <v>3.7958216394594187E-2</v>
      </c>
      <c r="AJ1192" s="13">
        <f t="shared" si="1481"/>
        <v>1.311604900010402E-2</v>
      </c>
      <c r="AK1192" s="13">
        <f t="shared" si="1482"/>
        <v>3.0214054244064267E-3</v>
      </c>
      <c r="AL1192" s="13">
        <f t="shared" si="1483"/>
        <v>3.1986529181899968E-5</v>
      </c>
      <c r="AM1192" s="13">
        <f t="shared" si="1484"/>
        <v>7.1718316343633424E-5</v>
      </c>
      <c r="AN1192" s="13">
        <f t="shared" si="1485"/>
        <v>1.5897679643803541E-4</v>
      </c>
      <c r="AO1192" s="13">
        <f t="shared" si="1486"/>
        <v>1.7620060741947504E-4</v>
      </c>
      <c r="AP1192" s="13">
        <f t="shared" si="1487"/>
        <v>1.3019364985167531E-4</v>
      </c>
      <c r="AQ1192" s="13">
        <f t="shared" si="1488"/>
        <v>7.2149523389613269E-5</v>
      </c>
      <c r="AR1192" s="13">
        <f t="shared" si="1489"/>
        <v>2.4350743152737466E-2</v>
      </c>
      <c r="AS1192" s="13">
        <f t="shared" si="1490"/>
        <v>1.6828269118869209E-2</v>
      </c>
      <c r="AT1192" s="13">
        <f t="shared" si="1491"/>
        <v>5.8148254400451687E-3</v>
      </c>
      <c r="AU1192" s="13">
        <f t="shared" si="1492"/>
        <v>1.3394998086992222E-3</v>
      </c>
      <c r="AV1192" s="13">
        <f t="shared" si="1493"/>
        <v>2.3142479804492397E-4</v>
      </c>
      <c r="AW1192" s="13">
        <f t="shared" si="1494"/>
        <v>1.3611171359532905E-6</v>
      </c>
      <c r="AX1192" s="13">
        <f t="shared" si="1495"/>
        <v>8.2604948345432163E-6</v>
      </c>
      <c r="AY1192" s="13">
        <f t="shared" si="1496"/>
        <v>1.8310901213804046E-5</v>
      </c>
      <c r="AZ1192" s="13">
        <f t="shared" si="1497"/>
        <v>2.0294734757269E-5</v>
      </c>
      <c r="BA1192" s="13">
        <f t="shared" si="1498"/>
        <v>1.4995666754599753E-5</v>
      </c>
      <c r="BB1192" s="13">
        <f t="shared" si="1499"/>
        <v>8.3101611367869564E-6</v>
      </c>
      <c r="BC1192" s="13">
        <f t="shared" si="1500"/>
        <v>3.6841991356299631E-6</v>
      </c>
      <c r="BD1192" s="13">
        <f t="shared" si="1501"/>
        <v>8.9963144114143748E-3</v>
      </c>
      <c r="BE1192" s="13">
        <f t="shared" si="1502"/>
        <v>6.2171572770346149E-3</v>
      </c>
      <c r="BF1192" s="13">
        <f t="shared" si="1503"/>
        <v>2.1482711052396145E-3</v>
      </c>
      <c r="BG1192" s="13">
        <f t="shared" si="1504"/>
        <v>4.9487448319345884E-4</v>
      </c>
      <c r="BH1192" s="13">
        <f t="shared" si="1505"/>
        <v>8.549924873960815E-5</v>
      </c>
      <c r="BI1192" s="13">
        <f t="shared" si="1506"/>
        <v>1.1817334347674872E-5</v>
      </c>
      <c r="BJ1192" s="14">
        <f t="shared" si="1507"/>
        <v>0.10127792542340183</v>
      </c>
      <c r="BK1192" s="14">
        <f t="shared" si="1508"/>
        <v>0.17629217460346985</v>
      </c>
      <c r="BL1192" s="14">
        <f t="shared" si="1509"/>
        <v>0.61556809141318392</v>
      </c>
      <c r="BM1192" s="14">
        <f t="shared" si="1510"/>
        <v>0.54806567420647501</v>
      </c>
      <c r="BN1192" s="14">
        <f t="shared" si="1511"/>
        <v>0.44416954476247583</v>
      </c>
    </row>
    <row r="1193" spans="1:66" x14ac:dyDescent="0.25">
      <c r="A1193" t="s">
        <v>40</v>
      </c>
      <c r="B1193" t="s">
        <v>317</v>
      </c>
      <c r="C1193" t="s">
        <v>237</v>
      </c>
      <c r="D1193" s="25" t="s">
        <v>535</v>
      </c>
      <c r="E1193" s="10">
        <f>VLOOKUP(A1193,home!$A$2:$E$405,3,FALSE)</f>
        <v>1.5047999999999999</v>
      </c>
      <c r="F1193" s="10">
        <f>VLOOKUP(B1193,home!$B$2:$E$405,3,FALSE)</f>
        <v>1.1629</v>
      </c>
      <c r="G1193" s="10">
        <f>VLOOKUP(C1193,away!$B$2:$E$405,4,FALSE)</f>
        <v>0.89710000000000001</v>
      </c>
      <c r="H1193" s="10">
        <f>VLOOKUP(A1193,away!$A$2:$E$405,3,FALSE)</f>
        <v>1.2</v>
      </c>
      <c r="I1193" s="10">
        <f>VLOOKUP(C1193,away!$B$2:$E$405,3,FALSE)</f>
        <v>0.625</v>
      </c>
      <c r="J1193" s="10">
        <f>VLOOKUP(B1193,home!$B$2:$E$405,4,FALSE)</f>
        <v>0.95830000000000004</v>
      </c>
      <c r="K1193" s="12">
        <f t="shared" si="1456"/>
        <v>1.5698639254319999</v>
      </c>
      <c r="L1193" s="12">
        <f t="shared" si="1457"/>
        <v>0.71872500000000006</v>
      </c>
      <c r="M1193" s="13">
        <f t="shared" si="1458"/>
        <v>0.10140945724765163</v>
      </c>
      <c r="N1193" s="13">
        <f t="shared" si="1459"/>
        <v>0.15919904863072698</v>
      </c>
      <c r="O1193" s="13">
        <f t="shared" si="1460"/>
        <v>7.2885512160318425E-2</v>
      </c>
      <c r="P1193" s="13">
        <f t="shared" si="1461"/>
        <v>0.11442033622711925</v>
      </c>
      <c r="Q1193" s="13">
        <f t="shared" si="1462"/>
        <v>0.12496042170423645</v>
      </c>
      <c r="R1193" s="13">
        <f t="shared" si="1463"/>
        <v>2.619231986371242E-2</v>
      </c>
      <c r="S1193" s="13">
        <f t="shared" si="1464"/>
        <v>3.2275129208006355E-2</v>
      </c>
      <c r="T1193" s="13">
        <f t="shared" si="1465"/>
        <v>8.9812179089377345E-2</v>
      </c>
      <c r="U1193" s="13">
        <f t="shared" si="1466"/>
        <v>4.1118378077418131E-2</v>
      </c>
      <c r="V1193" s="13">
        <f t="shared" si="1467"/>
        <v>4.0462269781048922E-3</v>
      </c>
      <c r="W1193" s="13">
        <f t="shared" si="1468"/>
        <v>6.5390286046750221E-2</v>
      </c>
      <c r="X1193" s="13">
        <f t="shared" si="1469"/>
        <v>4.6997633338950559E-2</v>
      </c>
      <c r="Y1193" s="13">
        <f t="shared" si="1470"/>
        <v>1.6889187010768615E-2</v>
      </c>
      <c r="Z1193" s="13">
        <f t="shared" si="1471"/>
        <v>6.2750250313489053E-3</v>
      </c>
      <c r="AA1193" s="13">
        <f t="shared" si="1472"/>
        <v>9.8509354278974517E-3</v>
      </c>
      <c r="AB1193" s="13">
        <f t="shared" si="1473"/>
        <v>7.7323140800081257E-3</v>
      </c>
      <c r="AC1193" s="13">
        <f t="shared" si="1474"/>
        <v>2.8533498246333664E-4</v>
      </c>
      <c r="AD1193" s="13">
        <f t="shared" si="1475"/>
        <v>2.5663462784618174E-2</v>
      </c>
      <c r="AE1193" s="13">
        <f t="shared" si="1476"/>
        <v>1.8444972289874698E-2</v>
      </c>
      <c r="AF1193" s="13">
        <f t="shared" si="1477"/>
        <v>6.6284313545200936E-3</v>
      </c>
      <c r="AG1193" s="13">
        <f t="shared" si="1478"/>
        <v>1.5880064417591521E-3</v>
      </c>
      <c r="AH1193" s="13">
        <f t="shared" si="1479"/>
        <v>1.1275043414140605E-3</v>
      </c>
      <c r="AI1193" s="13">
        <f t="shared" si="1480"/>
        <v>1.7700283913538993E-3</v>
      </c>
      <c r="AJ1193" s="13">
        <f t="shared" si="1481"/>
        <v>1.3893518592884601E-3</v>
      </c>
      <c r="AK1193" s="13">
        <f t="shared" si="1482"/>
        <v>7.2703112120960979E-4</v>
      </c>
      <c r="AL1193" s="13">
        <f t="shared" si="1483"/>
        <v>1.2877743562352085E-5</v>
      </c>
      <c r="AM1193" s="13">
        <f t="shared" si="1484"/>
        <v>8.0576288854477367E-3</v>
      </c>
      <c r="AN1193" s="13">
        <f t="shared" si="1485"/>
        <v>5.7912193206934243E-3</v>
      </c>
      <c r="AO1193" s="13">
        <f t="shared" si="1486"/>
        <v>2.0811470531326899E-3</v>
      </c>
      <c r="AP1193" s="13">
        <f t="shared" si="1487"/>
        <v>4.9859080525426445E-4</v>
      </c>
      <c r="AQ1193" s="13">
        <f t="shared" si="1488"/>
        <v>8.9587419126592802E-5</v>
      </c>
      <c r="AR1193" s="13">
        <f t="shared" si="1489"/>
        <v>1.6207311155656419E-4</v>
      </c>
      <c r="AS1193" s="13">
        <f t="shared" si="1490"/>
        <v>2.5443273111516631E-4</v>
      </c>
      <c r="AT1193" s="13">
        <f t="shared" si="1491"/>
        <v>1.9971238301341976E-4</v>
      </c>
      <c r="AU1193" s="13">
        <f t="shared" si="1492"/>
        <v>1.0450708851827539E-4</v>
      </c>
      <c r="AV1193" s="13">
        <f t="shared" si="1493"/>
        <v>4.1015477054192339E-5</v>
      </c>
      <c r="AW1193" s="13">
        <f t="shared" si="1494"/>
        <v>4.0361010705249012E-7</v>
      </c>
      <c r="AX1193" s="13">
        <f t="shared" si="1495"/>
        <v>2.1082301519638759E-3</v>
      </c>
      <c r="AY1193" s="13">
        <f t="shared" si="1496"/>
        <v>1.5152377159702369E-3</v>
      </c>
      <c r="AZ1193" s="13">
        <f t="shared" si="1497"/>
        <v>5.4451961370535404E-4</v>
      </c>
      <c r="BA1193" s="13">
        <f t="shared" si="1498"/>
        <v>1.3045328645346026E-4</v>
      </c>
      <c r="BB1193" s="13">
        <f t="shared" si="1499"/>
        <v>2.3440009576565807E-5</v>
      </c>
      <c r="BC1193" s="13">
        <f t="shared" si="1500"/>
        <v>3.3693841765834529E-6</v>
      </c>
      <c r="BD1193" s="13">
        <f t="shared" si="1501"/>
        <v>1.9414332850581919E-5</v>
      </c>
      <c r="BE1193" s="13">
        <f t="shared" si="1502"/>
        <v>3.0477860778457965E-5</v>
      </c>
      <c r="BF1193" s="13">
        <f t="shared" si="1503"/>
        <v>2.3923047080220007E-5</v>
      </c>
      <c r="BG1193" s="13">
        <f t="shared" si="1504"/>
        <v>1.2518642865882905E-5</v>
      </c>
      <c r="BH1193" s="13">
        <f t="shared" si="1505"/>
        <v>4.9131414576290621E-6</v>
      </c>
      <c r="BI1193" s="13">
        <f t="shared" si="1506"/>
        <v>1.5425927069752497E-6</v>
      </c>
      <c r="BJ1193" s="14">
        <f t="shared" si="1507"/>
        <v>0.57641705233708307</v>
      </c>
      <c r="BK1193" s="14">
        <f t="shared" si="1508"/>
        <v>0.25396460010287808</v>
      </c>
      <c r="BL1193" s="14">
        <f t="shared" si="1509"/>
        <v>0.16364790573161792</v>
      </c>
      <c r="BM1193" s="14">
        <f t="shared" si="1510"/>
        <v>0.39972265326329959</v>
      </c>
      <c r="BN1193" s="14">
        <f t="shared" si="1511"/>
        <v>0.59906709583376516</v>
      </c>
    </row>
    <row r="1194" spans="1:66" x14ac:dyDescent="0.25">
      <c r="A1194" t="s">
        <v>24</v>
      </c>
      <c r="B1194" t="s">
        <v>185</v>
      </c>
      <c r="C1194" t="s">
        <v>286</v>
      </c>
      <c r="D1194" s="25" t="s">
        <v>536</v>
      </c>
      <c r="E1194" s="10">
        <f>VLOOKUP(A1194,home!$A$2:$E$405,3,FALSE)</f>
        <v>1.6263000000000001</v>
      </c>
      <c r="F1194" s="10">
        <f>VLOOKUP(B1194,home!$B$2:$E$405,3,FALSE)</f>
        <v>0.4531</v>
      </c>
      <c r="G1194" s="10">
        <f>VLOOKUP(C1194,away!$B$2:$E$405,4,FALSE)</f>
        <v>0.67959999999999998</v>
      </c>
      <c r="H1194" s="10">
        <f>VLOOKUP(A1194,away!$A$2:$E$405,3,FALSE)</f>
        <v>1.4262999999999999</v>
      </c>
      <c r="I1194" s="10">
        <f>VLOOKUP(C1194,away!$B$2:$E$405,3,FALSE)</f>
        <v>1.3284</v>
      </c>
      <c r="J1194" s="10">
        <f>VLOOKUP(B1194,home!$B$2:$E$405,4,FALSE)</f>
        <v>0.70109999999999995</v>
      </c>
      <c r="K1194" s="12">
        <f t="shared" si="1456"/>
        <v>0.50078128978800007</v>
      </c>
      <c r="L1194" s="12">
        <f t="shared" si="1457"/>
        <v>1.3283720106119998</v>
      </c>
      <c r="M1194" s="13">
        <f t="shared" si="1458"/>
        <v>0.16054944739533492</v>
      </c>
      <c r="N1194" s="13">
        <f t="shared" si="1459"/>
        <v>8.0400159341386473E-2</v>
      </c>
      <c r="O1194" s="13">
        <f t="shared" si="1460"/>
        <v>0.21326939223918656</v>
      </c>
      <c r="P1194" s="13">
        <f t="shared" si="1461"/>
        <v>0.10680132131784273</v>
      </c>
      <c r="Q1194" s="13">
        <f t="shared" si="1462"/>
        <v>2.0131447747070118E-2</v>
      </c>
      <c r="R1194" s="13">
        <f t="shared" si="1463"/>
        <v>0.14165054568538377</v>
      </c>
      <c r="S1194" s="13">
        <f t="shared" si="1464"/>
        <v>1.7761696505796454E-2</v>
      </c>
      <c r="T1194" s="13">
        <f t="shared" si="1465"/>
        <v>2.674205172030595E-2</v>
      </c>
      <c r="U1194" s="13">
        <f t="shared" si="1466"/>
        <v>7.0935942967500498E-2</v>
      </c>
      <c r="V1194" s="13">
        <f t="shared" si="1467"/>
        <v>1.3128337900745798E-3</v>
      </c>
      <c r="W1194" s="13">
        <f t="shared" si="1468"/>
        <v>3.3604841226925015E-3</v>
      </c>
      <c r="X1194" s="13">
        <f t="shared" si="1469"/>
        <v>4.4639730506907411E-3</v>
      </c>
      <c r="Y1194" s="13">
        <f t="shared" si="1470"/>
        <v>2.9649084283319212E-3</v>
      </c>
      <c r="Z1194" s="13">
        <f t="shared" si="1471"/>
        <v>6.2721540058793393E-2</v>
      </c>
      <c r="AA1194" s="13">
        <f t="shared" si="1472"/>
        <v>3.1409773728132265E-2</v>
      </c>
      <c r="AB1194" s="13">
        <f t="shared" si="1473"/>
        <v>7.8647134997616563E-3</v>
      </c>
      <c r="AC1194" s="13">
        <f t="shared" si="1474"/>
        <v>5.4583021666145639E-5</v>
      </c>
      <c r="AD1194" s="13">
        <f t="shared" si="1475"/>
        <v>4.2071689331851157E-4</v>
      </c>
      <c r="AE1194" s="13">
        <f t="shared" si="1476"/>
        <v>5.5886854547594557E-4</v>
      </c>
      <c r="AF1194" s="13">
        <f t="shared" si="1477"/>
        <v>3.7119266671084284E-4</v>
      </c>
      <c r="AG1194" s="13">
        <f t="shared" si="1478"/>
        <v>1.6436064966770411E-4</v>
      </c>
      <c r="AH1194" s="13">
        <f t="shared" si="1479"/>
        <v>2.0829384569145112E-2</v>
      </c>
      <c r="AI1194" s="13">
        <f t="shared" si="1480"/>
        <v>1.0430966070026753E-2</v>
      </c>
      <c r="AJ1194" s="13">
        <f t="shared" si="1481"/>
        <v>2.6118163211414319E-3</v>
      </c>
      <c r="AK1194" s="13">
        <f t="shared" si="1482"/>
        <v>4.3598291533018525E-4</v>
      </c>
      <c r="AL1194" s="13">
        <f t="shared" si="1483"/>
        <v>1.4523971100592357E-6</v>
      </c>
      <c r="AM1194" s="13">
        <f t="shared" si="1484"/>
        <v>4.2137429694328946E-5</v>
      </c>
      <c r="AN1194" s="13">
        <f t="shared" si="1485"/>
        <v>5.5974182205077533E-5</v>
      </c>
      <c r="AO1194" s="13">
        <f t="shared" si="1486"/>
        <v>3.7177268479060639E-5</v>
      </c>
      <c r="AP1194" s="13">
        <f t="shared" si="1487"/>
        <v>1.6461747626197303E-5</v>
      </c>
      <c r="AQ1194" s="13">
        <f t="shared" si="1488"/>
        <v>5.4668311980997549E-6</v>
      </c>
      <c r="AR1194" s="13">
        <f t="shared" si="1489"/>
        <v>5.5338342919851709E-3</v>
      </c>
      <c r="AS1194" s="13">
        <f t="shared" si="1490"/>
        <v>2.7712406742133977E-3</v>
      </c>
      <c r="AT1194" s="13">
        <f t="shared" si="1491"/>
        <v>6.9389273957277606E-4</v>
      </c>
      <c r="AU1194" s="13">
        <f t="shared" si="1492"/>
        <v>1.158295003659279E-4</v>
      </c>
      <c r="AV1194" s="13">
        <f t="shared" si="1493"/>
        <v>1.4501311647187246E-5</v>
      </c>
      <c r="AW1194" s="13">
        <f t="shared" si="1494"/>
        <v>2.6838033209133089E-8</v>
      </c>
      <c r="AX1194" s="13">
        <f t="shared" si="1495"/>
        <v>3.5169393984462023E-6</v>
      </c>
      <c r="AY1194" s="13">
        <f t="shared" si="1496"/>
        <v>4.6718038599145394E-6</v>
      </c>
      <c r="AZ1194" s="13">
        <f t="shared" si="1497"/>
        <v>3.1029467432897897E-6</v>
      </c>
      <c r="BA1194" s="13">
        <f t="shared" si="1498"/>
        <v>1.3739558680686049E-6</v>
      </c>
      <c r="BB1194" s="13">
        <f t="shared" si="1499"/>
        <v>4.5628112973961199E-7</v>
      </c>
      <c r="BC1194" s="13">
        <f t="shared" si="1500"/>
        <v>1.2122221634330461E-7</v>
      </c>
      <c r="BD1194" s="13">
        <f t="shared" si="1501"/>
        <v>1.225165097472997E-3</v>
      </c>
      <c r="BE1194" s="13">
        <f t="shared" si="1502"/>
        <v>6.1353975771576814E-4</v>
      </c>
      <c r="BF1194" s="13">
        <f t="shared" si="1503"/>
        <v>1.536246156025597E-4</v>
      </c>
      <c r="BG1194" s="13">
        <f t="shared" si="1504"/>
        <v>2.5644111048211859E-5</v>
      </c>
      <c r="BH1194" s="13">
        <f t="shared" si="1505"/>
        <v>3.2105227515475586E-6</v>
      </c>
      <c r="BI1194" s="13">
        <f t="shared" si="1506"/>
        <v>3.2155394488274119E-7</v>
      </c>
      <c r="BJ1194" s="14">
        <f t="shared" si="1507"/>
        <v>0.1397486237740693</v>
      </c>
      <c r="BK1194" s="14">
        <f t="shared" si="1508"/>
        <v>0.28648600623168485</v>
      </c>
      <c r="BL1194" s="14">
        <f t="shared" si="1509"/>
        <v>0.51058932217192854</v>
      </c>
      <c r="BM1194" s="14">
        <f t="shared" si="1510"/>
        <v>0.27673853354444483</v>
      </c>
      <c r="BN1194" s="14">
        <f t="shared" si="1511"/>
        <v>0.72280231372620452</v>
      </c>
    </row>
    <row r="1195" spans="1:66" x14ac:dyDescent="0.25">
      <c r="A1195" t="s">
        <v>32</v>
      </c>
      <c r="B1195" t="s">
        <v>36</v>
      </c>
      <c r="C1195" t="s">
        <v>212</v>
      </c>
      <c r="D1195" s="25" t="s">
        <v>536</v>
      </c>
      <c r="E1195" s="10">
        <f>VLOOKUP(A1195,home!$A$2:$E$405,3,FALSE)</f>
        <v>1.268</v>
      </c>
      <c r="F1195" s="10">
        <f>VLOOKUP(B1195,home!$B$2:$E$405,3,FALSE)</f>
        <v>1.4380999999999999</v>
      </c>
      <c r="G1195" s="10">
        <f>VLOOKUP(C1195,away!$B$2:$E$405,4,FALSE)</f>
        <v>1.2525999999999999</v>
      </c>
      <c r="H1195" s="10">
        <f>VLOOKUP(A1195,away!$A$2:$E$405,3,FALSE)</f>
        <v>1.1471</v>
      </c>
      <c r="I1195" s="10">
        <f>VLOOKUP(C1195,away!$B$2:$E$405,3,FALSE)</f>
        <v>1.1282000000000001</v>
      </c>
      <c r="J1195" s="10">
        <f>VLOOKUP(B1195,home!$B$2:$E$405,4,FALSE)</f>
        <v>0.76919999999999999</v>
      </c>
      <c r="K1195" s="12">
        <f t="shared" si="1456"/>
        <v>2.2841296280800001</v>
      </c>
      <c r="L1195" s="12">
        <f t="shared" si="1457"/>
        <v>0.99546650282400007</v>
      </c>
      <c r="M1195" s="13">
        <f t="shared" si="1458"/>
        <v>3.7643456766427268E-2</v>
      </c>
      <c r="N1195" s="13">
        <f t="shared" si="1459"/>
        <v>8.5982534903545085E-2</v>
      </c>
      <c r="O1195" s="13">
        <f t="shared" si="1460"/>
        <v>3.7472800261481788E-2</v>
      </c>
      <c r="P1195" s="13">
        <f t="shared" si="1461"/>
        <v>8.5592733324374531E-2</v>
      </c>
      <c r="Q1195" s="13">
        <f t="shared" si="1462"/>
        <v>9.8197627735305049E-2</v>
      </c>
      <c r="R1195" s="13">
        <f t="shared" si="1463"/>
        <v>1.8651458713659776E-2</v>
      </c>
      <c r="S1195" s="13">
        <f t="shared" si="1464"/>
        <v>4.865464430774178E-2</v>
      </c>
      <c r="T1195" s="13">
        <f t="shared" si="1465"/>
        <v>9.7752449067277133E-2</v>
      </c>
      <c r="U1195" s="13">
        <f t="shared" si="1466"/>
        <v>4.2602349454781183E-2</v>
      </c>
      <c r="V1195" s="13">
        <f t="shared" si="1467"/>
        <v>1.2292187903597459E-2</v>
      </c>
      <c r="W1195" s="13">
        <f t="shared" si="1468"/>
        <v>7.4765370305793541E-2</v>
      </c>
      <c r="X1195" s="13">
        <f t="shared" si="1469"/>
        <v>7.4426421710649629E-2</v>
      </c>
      <c r="Y1195" s="13">
        <f t="shared" si="1470"/>
        <v>3.7044504869002307E-2</v>
      </c>
      <c r="Z1195" s="13">
        <f t="shared" si="1471"/>
        <v>6.1889674594177079E-3</v>
      </c>
      <c r="AA1195" s="13">
        <f t="shared" si="1472"/>
        <v>1.4136403941278993E-2</v>
      </c>
      <c r="AB1195" s="13">
        <f t="shared" si="1473"/>
        <v>1.614468953839112E-2</v>
      </c>
      <c r="AC1195" s="13">
        <f t="shared" si="1474"/>
        <v>1.7468539880217413E-3</v>
      </c>
      <c r="AD1195" s="13">
        <f t="shared" si="1475"/>
        <v>4.2693449367458919E-2</v>
      </c>
      <c r="AE1195" s="13">
        <f t="shared" si="1476"/>
        <v>4.2499898735317843E-2</v>
      </c>
      <c r="AF1195" s="13">
        <f t="shared" si="1477"/>
        <v>2.11536127822105E-2</v>
      </c>
      <c r="AG1195" s="13">
        <f t="shared" si="1478"/>
        <v>7.0192376461333849E-3</v>
      </c>
      <c r="AH1195" s="13">
        <f t="shared" si="1479"/>
        <v>1.54022744822952E-3</v>
      </c>
      <c r="AI1195" s="13">
        <f t="shared" si="1480"/>
        <v>3.5180791484831012E-3</v>
      </c>
      <c r="AJ1195" s="13">
        <f t="shared" si="1481"/>
        <v>4.0178744084903555E-3</v>
      </c>
      <c r="AK1195" s="13">
        <f t="shared" si="1482"/>
        <v>3.0591153261124086E-3</v>
      </c>
      <c r="AL1195" s="13">
        <f t="shared" si="1483"/>
        <v>1.5887808442365412E-4</v>
      </c>
      <c r="AM1195" s="13">
        <f t="shared" si="1484"/>
        <v>1.9503474525029256E-2</v>
      </c>
      <c r="AN1195" s="13">
        <f t="shared" si="1485"/>
        <v>1.9415055578347846E-2</v>
      </c>
      <c r="AO1195" s="13">
        <f t="shared" si="1486"/>
        <v>9.6635187393557618E-3</v>
      </c>
      <c r="AP1195" s="13">
        <f t="shared" si="1487"/>
        <v>3.206569734813557E-3</v>
      </c>
      <c r="AQ1195" s="13">
        <f t="shared" si="1488"/>
        <v>7.9800818999403299E-4</v>
      </c>
      <c r="AR1195" s="13">
        <f t="shared" si="1489"/>
        <v>3.0664896628851494E-4</v>
      </c>
      <c r="AS1195" s="13">
        <f t="shared" si="1490"/>
        <v>7.0042598931970208E-4</v>
      </c>
      <c r="AT1195" s="13">
        <f t="shared" si="1491"/>
        <v>7.999318772411888E-4</v>
      </c>
      <c r="AU1195" s="13">
        <f t="shared" si="1492"/>
        <v>6.0904936708408434E-4</v>
      </c>
      <c r="AV1195" s="13">
        <f t="shared" si="1493"/>
        <v>3.4778692608003226E-4</v>
      </c>
      <c r="AW1195" s="13">
        <f t="shared" si="1494"/>
        <v>1.0034803949786689E-5</v>
      </c>
      <c r="AX1195" s="13">
        <f t="shared" si="1495"/>
        <v>7.4247440021871338E-3</v>
      </c>
      <c r="AY1195" s="13">
        <f t="shared" si="1496"/>
        <v>7.3910839462206952E-3</v>
      </c>
      <c r="AZ1195" s="13">
        <f t="shared" si="1497"/>
        <v>3.6787882440114626E-3</v>
      </c>
      <c r="BA1195" s="13">
        <f t="shared" si="1498"/>
        <v>1.2207034892987119E-3</v>
      </c>
      <c r="BB1195" s="13">
        <f t="shared" si="1499"/>
        <v>3.0379235836931062E-4</v>
      </c>
      <c r="BC1195" s="13">
        <f t="shared" si="1500"/>
        <v>6.0483023314110621E-5</v>
      </c>
      <c r="BD1195" s="13">
        <f t="shared" si="1501"/>
        <v>5.0876462344303751E-5</v>
      </c>
      <c r="BE1195" s="13">
        <f t="shared" si="1502"/>
        <v>1.1620843501252066E-4</v>
      </c>
      <c r="BF1195" s="13">
        <f t="shared" si="1503"/>
        <v>1.3271756472245385E-4</v>
      </c>
      <c r="BG1195" s="13">
        <f t="shared" si="1504"/>
        <v>1.0104804058306063E-4</v>
      </c>
      <c r="BH1195" s="13">
        <f t="shared" si="1505"/>
        <v>5.7701705838799757E-5</v>
      </c>
      <c r="BI1195" s="13">
        <f t="shared" si="1506"/>
        <v>2.6359635179431854E-5</v>
      </c>
      <c r="BJ1195" s="14">
        <f t="shared" si="1507"/>
        <v>0.65420132895363525</v>
      </c>
      <c r="BK1195" s="14">
        <f t="shared" si="1508"/>
        <v>0.19347983832080715</v>
      </c>
      <c r="BL1195" s="14">
        <f t="shared" si="1509"/>
        <v>0.14439175321060238</v>
      </c>
      <c r="BM1195" s="14">
        <f t="shared" si="1510"/>
        <v>0.62734022709739801</v>
      </c>
      <c r="BN1195" s="14">
        <f t="shared" si="1511"/>
        <v>0.36354061170479346</v>
      </c>
    </row>
    <row r="1196" spans="1:66" x14ac:dyDescent="0.25">
      <c r="A1196" t="s">
        <v>32</v>
      </c>
      <c r="B1196" t="s">
        <v>208</v>
      </c>
      <c r="C1196" t="s">
        <v>211</v>
      </c>
      <c r="D1196" s="25" t="s">
        <v>536</v>
      </c>
      <c r="E1196" s="10">
        <f>VLOOKUP(A1196,home!$A$2:$E$405,3,FALSE)</f>
        <v>1.268</v>
      </c>
      <c r="F1196" s="10">
        <f>VLOOKUP(B1196,home!$B$2:$E$405,3,FALSE)</f>
        <v>1.2525999999999999</v>
      </c>
      <c r="G1196" s="10">
        <f>VLOOKUP(C1196,away!$B$2:$E$405,4,FALSE)</f>
        <v>1.6700999999999999</v>
      </c>
      <c r="H1196" s="10">
        <f>VLOOKUP(A1196,away!$A$2:$E$405,3,FALSE)</f>
        <v>1.1471</v>
      </c>
      <c r="I1196" s="10">
        <f>VLOOKUP(C1196,away!$B$2:$E$405,3,FALSE)</f>
        <v>0.92300000000000004</v>
      </c>
      <c r="J1196" s="10">
        <f>VLOOKUP(B1196,home!$B$2:$E$405,4,FALSE)</f>
        <v>0.76919999999999999</v>
      </c>
      <c r="K1196" s="12">
        <f t="shared" si="1456"/>
        <v>2.6526144856799996</v>
      </c>
      <c r="L1196" s="12">
        <f t="shared" si="1457"/>
        <v>0.81440842236000011</v>
      </c>
      <c r="M1196" s="13">
        <f t="shared" si="1458"/>
        <v>3.1209806956118438E-2</v>
      </c>
      <c r="N1196" s="13">
        <f t="shared" si="1459"/>
        <v>8.2787586027076185E-2</v>
      </c>
      <c r="O1196" s="13">
        <f t="shared" si="1460"/>
        <v>2.5417529645292571E-2</v>
      </c>
      <c r="P1196" s="13">
        <f t="shared" si="1461"/>
        <v>6.7422907327303896E-2</v>
      </c>
      <c r="Q1196" s="13">
        <f t="shared" si="1462"/>
        <v>0.10980177496495072</v>
      </c>
      <c r="R1196" s="13">
        <f t="shared" si="1463"/>
        <v>1.0350125109355627E-2</v>
      </c>
      <c r="S1196" s="13">
        <f t="shared" si="1464"/>
        <v>3.6413621837342321E-2</v>
      </c>
      <c r="T1196" s="13">
        <f t="shared" si="1465"/>
        <v>8.9423490321533267E-2</v>
      </c>
      <c r="U1196" s="13">
        <f t="shared" si="1466"/>
        <v>2.7454891793677026E-2</v>
      </c>
      <c r="V1196" s="13">
        <f t="shared" si="1467"/>
        <v>8.7405298741249082E-3</v>
      </c>
      <c r="W1196" s="13">
        <f t="shared" si="1468"/>
        <v>9.7087259608467924E-2</v>
      </c>
      <c r="X1196" s="13">
        <f t="shared" si="1469"/>
        <v>7.906868192898811E-2</v>
      </c>
      <c r="Y1196" s="13">
        <f t="shared" si="1470"/>
        <v>3.2197100253935927E-2</v>
      </c>
      <c r="Z1196" s="13">
        <f t="shared" si="1471"/>
        <v>2.8097430205129806E-3</v>
      </c>
      <c r="AA1196" s="13">
        <f t="shared" si="1472"/>
        <v>7.453165037251009E-3</v>
      </c>
      <c r="AB1196" s="13">
        <f t="shared" si="1473"/>
        <v>9.8851867709878714E-3</v>
      </c>
      <c r="AC1196" s="13">
        <f t="shared" si="1474"/>
        <v>1.1801417430329639E-3</v>
      </c>
      <c r="AD1196" s="13">
        <f t="shared" si="1475"/>
        <v>6.4383767803099207E-2</v>
      </c>
      <c r="AE1196" s="13">
        <f t="shared" si="1476"/>
        <v>5.2434682762114583E-2</v>
      </c>
      <c r="AF1196" s="13">
        <f t="shared" si="1477"/>
        <v>2.1351623632620415E-2</v>
      </c>
      <c r="AG1196" s="13">
        <f t="shared" si="1478"/>
        <v>5.7963140391556305E-3</v>
      </c>
      <c r="AH1196" s="13">
        <f t="shared" si="1479"/>
        <v>5.7206959514324938E-4</v>
      </c>
      <c r="AI1196" s="13">
        <f t="shared" si="1480"/>
        <v>1.5174800948940762E-3</v>
      </c>
      <c r="AJ1196" s="13">
        <f t="shared" si="1481"/>
        <v>2.0126448407235438E-3</v>
      </c>
      <c r="AK1196" s="13">
        <f t="shared" si="1482"/>
        <v>1.7795902863441289E-3</v>
      </c>
      <c r="AL1196" s="13">
        <f t="shared" si="1483"/>
        <v>1.01978954865654E-4</v>
      </c>
      <c r="AM1196" s="13">
        <f t="shared" si="1484"/>
        <v>3.4157063023431689E-2</v>
      </c>
      <c r="AN1196" s="13">
        <f t="shared" si="1485"/>
        <v>2.7817799809364094E-2</v>
      </c>
      <c r="AO1196" s="13">
        <f t="shared" si="1486"/>
        <v>1.132752522813526E-2</v>
      </c>
      <c r="AP1196" s="13">
        <f t="shared" si="1487"/>
        <v>3.0750773167629139E-3</v>
      </c>
      <c r="AQ1196" s="13">
        <f t="shared" si="1488"/>
        <v>6.2609221654497658E-4</v>
      </c>
      <c r="AR1196" s="13">
        <f t="shared" si="1489"/>
        <v>9.3179659292147552E-5</v>
      </c>
      <c r="AS1196" s="13">
        <f t="shared" si="1490"/>
        <v>2.471697140090776E-4</v>
      </c>
      <c r="AT1196" s="13">
        <f t="shared" si="1491"/>
        <v>3.2782298190093103E-4</v>
      </c>
      <c r="AU1196" s="13">
        <f t="shared" si="1492"/>
        <v>2.8986266350974058E-4</v>
      </c>
      <c r="AV1196" s="13">
        <f t="shared" si="1493"/>
        <v>1.9222347502093138E-4</v>
      </c>
      <c r="AW1196" s="13">
        <f t="shared" si="1494"/>
        <v>6.1196199152950065E-6</v>
      </c>
      <c r="AX1196" s="13">
        <f t="shared" si="1495"/>
        <v>1.5100920027373274E-2</v>
      </c>
      <c r="AY1196" s="13">
        <f t="shared" si="1496"/>
        <v>1.2298316455677596E-2</v>
      </c>
      <c r="AZ1196" s="13">
        <f t="shared" si="1497"/>
        <v>5.0079262511762085E-3</v>
      </c>
      <c r="BA1196" s="13">
        <f t="shared" si="1498"/>
        <v>1.3594991058385492E-3</v>
      </c>
      <c r="BB1196" s="13">
        <f t="shared" si="1499"/>
        <v>2.7679688049645081E-4</v>
      </c>
      <c r="BC1196" s="13">
        <f t="shared" si="1500"/>
        <v>4.5085142151856807E-5</v>
      </c>
      <c r="BD1196" s="13">
        <f t="shared" si="1501"/>
        <v>1.2647716553360034E-5</v>
      </c>
      <c r="BE1196" s="13">
        <f t="shared" si="1502"/>
        <v>3.3549516140217548E-5</v>
      </c>
      <c r="BF1196" s="13">
        <f t="shared" si="1503"/>
        <v>4.4496966250548014E-5</v>
      </c>
      <c r="BG1196" s="13">
        <f t="shared" si="1504"/>
        <v>3.9344432415005896E-5</v>
      </c>
      <c r="BH1196" s="13">
        <f t="shared" si="1505"/>
        <v>2.6091402838725602E-5</v>
      </c>
      <c r="BI1196" s="13">
        <f t="shared" si="1506"/>
        <v>1.3842086624343153E-5</v>
      </c>
      <c r="BJ1196" s="14">
        <f t="shared" si="1507"/>
        <v>0.74542438279889478</v>
      </c>
      <c r="BK1196" s="14">
        <f t="shared" si="1508"/>
        <v>0.15736730314846581</v>
      </c>
      <c r="BL1196" s="14">
        <f t="shared" si="1509"/>
        <v>8.7762913788224123E-2</v>
      </c>
      <c r="BM1196" s="14">
        <f t="shared" si="1510"/>
        <v>0.65408241589023763</v>
      </c>
      <c r="BN1196" s="14">
        <f t="shared" si="1511"/>
        <v>0.32698973003009746</v>
      </c>
    </row>
    <row r="1197" spans="1:66" x14ac:dyDescent="0.25">
      <c r="A1197" t="s">
        <v>340</v>
      </c>
      <c r="B1197" t="s">
        <v>354</v>
      </c>
      <c r="C1197" t="s">
        <v>387</v>
      </c>
      <c r="D1197" s="25" t="s">
        <v>536</v>
      </c>
      <c r="E1197" s="10">
        <f>VLOOKUP(A1197,home!$A$2:$E$405,3,FALSE)</f>
        <v>1.3684000000000001</v>
      </c>
      <c r="F1197" s="10">
        <f>VLOOKUP(B1197,home!$B$2:$E$405,3,FALSE)</f>
        <v>1.6922999999999999</v>
      </c>
      <c r="G1197" s="10">
        <f>VLOOKUP(C1197,away!$B$2:$E$405,4,FALSE)</f>
        <v>1.5385</v>
      </c>
      <c r="H1197" s="10">
        <f>VLOOKUP(A1197,away!$A$2:$E$405,3,FALSE)</f>
        <v>1.1395</v>
      </c>
      <c r="I1197" s="10">
        <f>VLOOKUP(C1197,away!$B$2:$E$405,3,FALSE)</f>
        <v>1.0161</v>
      </c>
      <c r="J1197" s="10">
        <f>VLOOKUP(B1197,home!$B$2:$E$405,4,FALSE)</f>
        <v>0.92379999999999995</v>
      </c>
      <c r="K1197" s="12">
        <f t="shared" si="1456"/>
        <v>3.5627710978200002</v>
      </c>
      <c r="L1197" s="12">
        <f t="shared" si="1457"/>
        <v>1.06961808861</v>
      </c>
      <c r="M1197" s="13">
        <f t="shared" si="1458"/>
        <v>9.7314809832238572E-3</v>
      </c>
      <c r="N1197" s="13">
        <f t="shared" si="1459"/>
        <v>3.4671039186014913E-2</v>
      </c>
      <c r="O1197" s="13">
        <f t="shared" si="1460"/>
        <v>1.0408968088620464E-2</v>
      </c>
      <c r="P1197" s="13">
        <f t="shared" si="1461"/>
        <v>3.7084770664267679E-2</v>
      </c>
      <c r="Q1197" s="13">
        <f t="shared" si="1462"/>
        <v>6.176248817165933E-2</v>
      </c>
      <c r="R1197" s="13">
        <f t="shared" si="1463"/>
        <v>5.5668102756763517E-3</v>
      </c>
      <c r="S1197" s="13">
        <f t="shared" si="1464"/>
        <v>3.5330701914543655E-2</v>
      </c>
      <c r="T1197" s="13">
        <f t="shared" si="1465"/>
        <v>6.6062274545967983E-2</v>
      </c>
      <c r="U1197" s="13">
        <f t="shared" si="1466"/>
        <v>1.983327075722709E-2</v>
      </c>
      <c r="V1197" s="13">
        <f t="shared" si="1467"/>
        <v>1.4959821636457411E-2</v>
      </c>
      <c r="W1197" s="13">
        <f t="shared" si="1468"/>
        <v>7.3348535929145808E-2</v>
      </c>
      <c r="X1197" s="13">
        <f t="shared" si="1469"/>
        <v>7.8454920802874847E-2</v>
      </c>
      <c r="Y1197" s="13">
        <f t="shared" si="1470"/>
        <v>4.1958401215609946E-2</v>
      </c>
      <c r="Z1197" s="13">
        <f t="shared" si="1471"/>
        <v>1.984786988907816E-3</v>
      </c>
      <c r="AA1197" s="13">
        <f t="shared" si="1472"/>
        <v>7.0713417194099518E-3</v>
      </c>
      <c r="AB1197" s="13">
        <f t="shared" si="1473"/>
        <v>1.2596785950361287E-2</v>
      </c>
      <c r="AC1197" s="13">
        <f t="shared" si="1474"/>
        <v>3.5630596432519035E-3</v>
      </c>
      <c r="AD1197" s="13">
        <f t="shared" si="1475"/>
        <v>6.5331010968943129E-2</v>
      </c>
      <c r="AE1197" s="13">
        <f t="shared" si="1476"/>
        <v>6.98792310795599E-2</v>
      </c>
      <c r="AF1197" s="13">
        <f t="shared" si="1477"/>
        <v>3.7372044790427668E-2</v>
      </c>
      <c r="AG1197" s="13">
        <f t="shared" si="1478"/>
        <v>1.3324605038728189E-2</v>
      </c>
      <c r="AH1197" s="13">
        <f t="shared" si="1479"/>
        <v>5.307410163433937E-4</v>
      </c>
      <c r="AI1197" s="13">
        <f t="shared" si="1480"/>
        <v>1.8909087534558552E-3</v>
      </c>
      <c r="AJ1197" s="13">
        <f t="shared" si="1481"/>
        <v>3.3684375277136841E-3</v>
      </c>
      <c r="AK1197" s="13">
        <f t="shared" si="1482"/>
        <v>4.0003239561835231E-3</v>
      </c>
      <c r="AL1197" s="13">
        <f t="shared" si="1483"/>
        <v>5.43124936321174E-4</v>
      </c>
      <c r="AM1197" s="13">
        <f t="shared" si="1484"/>
        <v>4.6551887534302408E-2</v>
      </c>
      <c r="AN1197" s="13">
        <f t="shared" si="1485"/>
        <v>4.9792740965628218E-2</v>
      </c>
      <c r="AO1197" s="13">
        <f t="shared" si="1486"/>
        <v>2.6629608209154044E-2</v>
      </c>
      <c r="AP1197" s="13">
        <f t="shared" si="1487"/>
        <v>9.4945035443695074E-3</v>
      </c>
      <c r="AQ1197" s="13">
        <f t="shared" si="1488"/>
        <v>2.5388731833573446E-3</v>
      </c>
      <c r="AR1197" s="13">
        <f t="shared" si="1489"/>
        <v>1.1353803828962993E-4</v>
      </c>
      <c r="AS1197" s="13">
        <f t="shared" si="1490"/>
        <v>4.0451004132147398E-4</v>
      </c>
      <c r="AT1197" s="13">
        <f t="shared" si="1491"/>
        <v>7.2058834199906121E-4</v>
      </c>
      <c r="AU1197" s="13">
        <f t="shared" si="1492"/>
        <v>8.5576377276676274E-4</v>
      </c>
      <c r="AV1197" s="13">
        <f t="shared" si="1493"/>
        <v>7.622226090437061E-4</v>
      </c>
      <c r="AW1197" s="13">
        <f t="shared" si="1494"/>
        <v>5.7492858430392678E-5</v>
      </c>
      <c r="AX1197" s="13">
        <f t="shared" si="1495"/>
        <v>2.7642286576029958E-2</v>
      </c>
      <c r="AY1197" s="13">
        <f t="shared" si="1496"/>
        <v>2.9566689732263025E-2</v>
      </c>
      <c r="AZ1197" s="13">
        <f t="shared" si="1497"/>
        <v>1.5812533078974039E-2</v>
      </c>
      <c r="BA1197" s="13">
        <f t="shared" si="1498"/>
        <v>5.6377904693382056E-3</v>
      </c>
      <c r="BB1197" s="13">
        <f t="shared" si="1499"/>
        <v>1.5075706664493009E-3</v>
      </c>
      <c r="BC1197" s="13">
        <f t="shared" si="1500"/>
        <v>3.2250497093840106E-4</v>
      </c>
      <c r="BD1197" s="13">
        <f t="shared" si="1501"/>
        <v>2.0240389916647153E-5</v>
      </c>
      <c r="BE1197" s="13">
        <f t="shared" si="1502"/>
        <v>7.2111876203637831E-5</v>
      </c>
      <c r="BF1197" s="13">
        <f t="shared" si="1503"/>
        <v>1.2845905417394743E-4</v>
      </c>
      <c r="BG1197" s="13">
        <f t="shared" si="1504"/>
        <v>1.5255673515474449E-4</v>
      </c>
      <c r="BH1197" s="13">
        <f t="shared" si="1505"/>
        <v>1.35881181696776E-4</v>
      </c>
      <c r="BI1197" s="13">
        <f t="shared" si="1506"/>
        <v>9.6822709377380312E-5</v>
      </c>
      <c r="BJ1197" s="14">
        <f t="shared" si="1507"/>
        <v>0.75766154065973634</v>
      </c>
      <c r="BK1197" s="14">
        <f t="shared" si="1508"/>
        <v>0.13077964951032872</v>
      </c>
      <c r="BL1197" s="14">
        <f t="shared" si="1509"/>
        <v>6.8730282794935371E-2</v>
      </c>
      <c r="BM1197" s="14">
        <f t="shared" si="1510"/>
        <v>0.77042150571061296</v>
      </c>
      <c r="BN1197" s="14">
        <f t="shared" si="1511"/>
        <v>0.15922555736946259</v>
      </c>
    </row>
    <row r="1198" spans="1:66" s="26" customFormat="1" x14ac:dyDescent="0.25">
      <c r="A1198" s="26" t="s">
        <v>342</v>
      </c>
      <c r="B1198" s="26" t="s">
        <v>519</v>
      </c>
      <c r="C1198" s="26" t="s">
        <v>392</v>
      </c>
      <c r="D1198" s="27" t="s">
        <v>536</v>
      </c>
      <c r="E1198" s="26">
        <f>VLOOKUP(A1198,home!$A$2:$E$405,3,FALSE)</f>
        <v>1.1741999999999999</v>
      </c>
      <c r="F1198" s="26" t="e">
        <f>VLOOKUP(B1198,home!$B$2:$E$405,3,FALSE)</f>
        <v>#N/A</v>
      </c>
      <c r="G1198" s="26">
        <f>VLOOKUP(C1198,away!$B$2:$E$405,4,FALSE)</f>
        <v>1.2775000000000001</v>
      </c>
      <c r="H1198" s="26">
        <f>VLOOKUP(A1198,away!$A$2:$E$405,3,FALSE)</f>
        <v>0.85970000000000002</v>
      </c>
      <c r="I1198" s="26">
        <f>VLOOKUP(C1198,away!$B$2:$E$405,3,FALSE)</f>
        <v>0.63980000000000004</v>
      </c>
      <c r="J1198" s="26" t="e">
        <f>VLOOKUP(B1198,home!$B$2:$E$405,4,FALSE)</f>
        <v>#N/A</v>
      </c>
      <c r="K1198" s="28" t="e">
        <f t="shared" si="1456"/>
        <v>#N/A</v>
      </c>
      <c r="L1198" s="28" t="e">
        <f t="shared" si="1457"/>
        <v>#N/A</v>
      </c>
      <c r="M1198" s="29" t="e">
        <f t="shared" si="1458"/>
        <v>#N/A</v>
      </c>
      <c r="N1198" s="29" t="e">
        <f t="shared" si="1459"/>
        <v>#N/A</v>
      </c>
      <c r="O1198" s="29" t="e">
        <f t="shared" si="1460"/>
        <v>#N/A</v>
      </c>
      <c r="P1198" s="29" t="e">
        <f t="shared" si="1461"/>
        <v>#N/A</v>
      </c>
      <c r="Q1198" s="29" t="e">
        <f t="shared" si="1462"/>
        <v>#N/A</v>
      </c>
      <c r="R1198" s="29" t="e">
        <f t="shared" si="1463"/>
        <v>#N/A</v>
      </c>
      <c r="S1198" s="29" t="e">
        <f t="shared" si="1464"/>
        <v>#N/A</v>
      </c>
      <c r="T1198" s="29" t="e">
        <f t="shared" si="1465"/>
        <v>#N/A</v>
      </c>
      <c r="U1198" s="29" t="e">
        <f t="shared" si="1466"/>
        <v>#N/A</v>
      </c>
      <c r="V1198" s="29" t="e">
        <f t="shared" si="1467"/>
        <v>#N/A</v>
      </c>
      <c r="W1198" s="29" t="e">
        <f t="shared" si="1468"/>
        <v>#N/A</v>
      </c>
      <c r="X1198" s="29" t="e">
        <f t="shared" si="1469"/>
        <v>#N/A</v>
      </c>
      <c r="Y1198" s="29" t="e">
        <f t="shared" si="1470"/>
        <v>#N/A</v>
      </c>
      <c r="Z1198" s="29" t="e">
        <f t="shared" si="1471"/>
        <v>#N/A</v>
      </c>
      <c r="AA1198" s="29" t="e">
        <f t="shared" si="1472"/>
        <v>#N/A</v>
      </c>
      <c r="AB1198" s="29" t="e">
        <f t="shared" si="1473"/>
        <v>#N/A</v>
      </c>
      <c r="AC1198" s="29" t="e">
        <f t="shared" si="1474"/>
        <v>#N/A</v>
      </c>
      <c r="AD1198" s="29" t="e">
        <f t="shared" si="1475"/>
        <v>#N/A</v>
      </c>
      <c r="AE1198" s="29" t="e">
        <f t="shared" si="1476"/>
        <v>#N/A</v>
      </c>
      <c r="AF1198" s="29" t="e">
        <f t="shared" si="1477"/>
        <v>#N/A</v>
      </c>
      <c r="AG1198" s="29" t="e">
        <f t="shared" si="1478"/>
        <v>#N/A</v>
      </c>
      <c r="AH1198" s="29" t="e">
        <f t="shared" si="1479"/>
        <v>#N/A</v>
      </c>
      <c r="AI1198" s="29" t="e">
        <f t="shared" si="1480"/>
        <v>#N/A</v>
      </c>
      <c r="AJ1198" s="29" t="e">
        <f t="shared" si="1481"/>
        <v>#N/A</v>
      </c>
      <c r="AK1198" s="29" t="e">
        <f t="shared" si="1482"/>
        <v>#N/A</v>
      </c>
      <c r="AL1198" s="29" t="e">
        <f t="shared" si="1483"/>
        <v>#N/A</v>
      </c>
      <c r="AM1198" s="29" t="e">
        <f t="shared" si="1484"/>
        <v>#N/A</v>
      </c>
      <c r="AN1198" s="29" t="e">
        <f t="shared" si="1485"/>
        <v>#N/A</v>
      </c>
      <c r="AO1198" s="29" t="e">
        <f t="shared" si="1486"/>
        <v>#N/A</v>
      </c>
      <c r="AP1198" s="29" t="e">
        <f t="shared" si="1487"/>
        <v>#N/A</v>
      </c>
      <c r="AQ1198" s="29" t="e">
        <f t="shared" si="1488"/>
        <v>#N/A</v>
      </c>
      <c r="AR1198" s="29" t="e">
        <f t="shared" si="1489"/>
        <v>#N/A</v>
      </c>
      <c r="AS1198" s="29" t="e">
        <f t="shared" si="1490"/>
        <v>#N/A</v>
      </c>
      <c r="AT1198" s="29" t="e">
        <f t="shared" si="1491"/>
        <v>#N/A</v>
      </c>
      <c r="AU1198" s="29" t="e">
        <f t="shared" si="1492"/>
        <v>#N/A</v>
      </c>
      <c r="AV1198" s="29" t="e">
        <f t="shared" si="1493"/>
        <v>#N/A</v>
      </c>
      <c r="AW1198" s="29" t="e">
        <f t="shared" si="1494"/>
        <v>#N/A</v>
      </c>
      <c r="AX1198" s="29" t="e">
        <f t="shared" si="1495"/>
        <v>#N/A</v>
      </c>
      <c r="AY1198" s="29" t="e">
        <f t="shared" si="1496"/>
        <v>#N/A</v>
      </c>
      <c r="AZ1198" s="29" t="e">
        <f t="shared" si="1497"/>
        <v>#N/A</v>
      </c>
      <c r="BA1198" s="29" t="e">
        <f t="shared" si="1498"/>
        <v>#N/A</v>
      </c>
      <c r="BB1198" s="29" t="e">
        <f t="shared" si="1499"/>
        <v>#N/A</v>
      </c>
      <c r="BC1198" s="29" t="e">
        <f t="shared" si="1500"/>
        <v>#N/A</v>
      </c>
      <c r="BD1198" s="29" t="e">
        <f t="shared" si="1501"/>
        <v>#N/A</v>
      </c>
      <c r="BE1198" s="29" t="e">
        <f t="shared" si="1502"/>
        <v>#N/A</v>
      </c>
      <c r="BF1198" s="29" t="e">
        <f t="shared" si="1503"/>
        <v>#N/A</v>
      </c>
      <c r="BG1198" s="29" t="e">
        <f t="shared" si="1504"/>
        <v>#N/A</v>
      </c>
      <c r="BH1198" s="29" t="e">
        <f t="shared" si="1505"/>
        <v>#N/A</v>
      </c>
      <c r="BI1198" s="29" t="e">
        <f t="shared" si="1506"/>
        <v>#N/A</v>
      </c>
      <c r="BJ1198" s="30" t="e">
        <f t="shared" si="1507"/>
        <v>#N/A</v>
      </c>
      <c r="BK1198" s="30" t="e">
        <f t="shared" si="1508"/>
        <v>#N/A</v>
      </c>
      <c r="BL1198" s="30" t="e">
        <f t="shared" si="1509"/>
        <v>#N/A</v>
      </c>
      <c r="BM1198" s="30" t="e">
        <f t="shared" si="1510"/>
        <v>#N/A</v>
      </c>
      <c r="BN1198" s="30" t="e">
        <f t="shared" si="1511"/>
        <v>#N/A</v>
      </c>
    </row>
    <row r="1199" spans="1:66" x14ac:dyDescent="0.25">
      <c r="A1199" t="s">
        <v>24</v>
      </c>
      <c r="B1199" t="s">
        <v>180</v>
      </c>
      <c r="C1199" t="s">
        <v>293</v>
      </c>
      <c r="D1199" s="11">
        <v>44460</v>
      </c>
      <c r="E1199" s="10">
        <f>VLOOKUP(A1199,home!$A$2:$E$405,3,FALSE)</f>
        <v>1.6263000000000001</v>
      </c>
      <c r="F1199" s="10">
        <f>VLOOKUP(B1199,home!$B$2:$E$405,3,FALSE)</f>
        <v>1.0680000000000001</v>
      </c>
      <c r="G1199" s="10">
        <f>VLOOKUP(C1199,away!$B$2:$E$405,4,FALSE)</f>
        <v>0.90620000000000001</v>
      </c>
      <c r="H1199" s="10">
        <f>VLOOKUP(A1199,away!$A$2:$E$405,3,FALSE)</f>
        <v>1.4262999999999999</v>
      </c>
      <c r="I1199" s="10">
        <f>VLOOKUP(C1199,away!$B$2:$E$405,3,FALSE)</f>
        <v>0.66420000000000001</v>
      </c>
      <c r="J1199" s="10">
        <f>VLOOKUP(B1199,home!$B$2:$E$405,4,FALSE)</f>
        <v>1.2177</v>
      </c>
      <c r="K1199" s="12">
        <f t="shared" ref="K1199:K1262" si="1512">E1199*F1199*G1199</f>
        <v>1.5739682680800002</v>
      </c>
      <c r="L1199" s="12">
        <f t="shared" ref="L1199:L1262" si="1513">H1199*I1199*J1199</f>
        <v>1.1535862197419999</v>
      </c>
      <c r="M1199" s="13">
        <f t="shared" ref="M1199:M1262" si="1514">_xlfn.POISSON.DIST(0,K1199,FALSE) * _xlfn.POISSON.DIST(0,L1199,FALSE)</f>
        <v>6.5378979417278785E-2</v>
      </c>
      <c r="N1199" s="13">
        <f t="shared" ref="N1199:N1262" si="1515">_xlfn.POISSON.DIST(1,K1199,FALSE) * _xlfn.POISSON.DIST(0,L1199,FALSE)</f>
        <v>0.10290443900225227</v>
      </c>
      <c r="O1199" s="13">
        <f t="shared" ref="O1199:O1262" si="1516">_xlfn.POISSON.DIST(0,K1199,FALSE) * _xlfn.POISSON.DIST(1,L1199,FALSE)</f>
        <v>7.5420289716568653E-2</v>
      </c>
      <c r="P1199" s="13">
        <f t="shared" ref="P1199:P1262" si="1517">_xlfn.POISSON.DIST(1,K1199,FALSE) * _xlfn.POISSON.DIST(1,L1199,FALSE)</f>
        <v>0.11870914278327943</v>
      </c>
      <c r="Q1199" s="13">
        <f t="shared" ref="Q1199:Q1262" si="1518">_xlfn.POISSON.DIST(2,K1199,FALSE) * _xlfn.POISSON.DIST(0,L1199,FALSE)</f>
        <v>8.0984160817059517E-2</v>
      </c>
      <c r="R1199" s="13">
        <f t="shared" ref="R1199:R1262" si="1519">_xlfn.POISSON.DIST(0,K1199,FALSE) * _xlfn.POISSON.DIST(2,L1199,FALSE)</f>
        <v>4.3501903452991438E-2</v>
      </c>
      <c r="S1199" s="13">
        <f t="shared" ref="S1199:S1262" si="1520">_xlfn.POISSON.DIST(2,K1199,FALSE) * _xlfn.POISSON.DIST(2,L1199,FALSE)</f>
        <v>5.388528815355266E-2</v>
      </c>
      <c r="T1199" s="13">
        <f t="shared" ref="T1199:T1262" si="1521">_xlfn.POISSON.DIST(2,K1199,FALSE) * _xlfn.POISSON.DIST(1,L1199,FALSE)</f>
        <v>9.3422211935929894E-2</v>
      </c>
      <c r="U1199" s="13">
        <f t="shared" ref="U1199:U1262" si="1522">_xlfn.POISSON.DIST(1,K1199,FALSE) * _xlfn.POISSON.DIST(2,L1199,FALSE)</f>
        <v>6.8470615636088319E-2</v>
      </c>
      <c r="V1199" s="13">
        <f t="shared" ref="V1199:V1262" si="1523">_xlfn.POISSON.DIST(3,K1199,FALSE) * _xlfn.POISSON.DIST(3,L1199,FALSE)</f>
        <v>1.0871106045180568E-2</v>
      </c>
      <c r="W1199" s="13">
        <f t="shared" ref="W1199:W1262" si="1524">_xlfn.POISSON.DIST(3,K1199,FALSE) * _xlfn.POISSON.DIST(0,L1199,FALSE)</f>
        <v>4.2488833114379808E-2</v>
      </c>
      <c r="X1199" s="13">
        <f t="shared" ref="X1199:X1262" si="1525">_xlfn.POISSON.DIST(3,K1199,FALSE) * _xlfn.POISSON.DIST(1,L1199,FALSE)</f>
        <v>4.9014532373666118E-2</v>
      </c>
      <c r="Y1199" s="13">
        <f t="shared" ref="Y1199:Y1262" si="1526">_xlfn.POISSON.DIST(3,K1199,FALSE) * _xlfn.POISSON.DIST(2,L1199,FALSE)</f>
        <v>2.8271244556679689E-2</v>
      </c>
      <c r="Z1199" s="13">
        <f t="shared" ref="Z1199:Z1262" si="1527">_xlfn.POISSON.DIST(0,K1199,FALSE) * _xlfn.POISSON.DIST(3,L1199,FALSE)</f>
        <v>1.6727732118639278E-2</v>
      </c>
      <c r="AA1199" s="13">
        <f t="shared" ref="AA1199:AA1262" si="1528">_xlfn.POISSON.DIST(1,K1199,FALSE) * _xlfn.POISSON.DIST(3,L1199,FALSE)</f>
        <v>2.632891955168086E-2</v>
      </c>
      <c r="AB1199" s="13">
        <f t="shared" ref="AB1199:AB1262" si="1529">_xlfn.POISSON.DIST(2,K1199,FALSE) * _xlfn.POISSON.DIST(3,L1199,FALSE)</f>
        <v>2.0720441953588388E-2</v>
      </c>
      <c r="AC1199" s="13">
        <f t="shared" ref="AC1199:AC1262" si="1530">_xlfn.POISSON.DIST(4,K1199,FALSE) * _xlfn.POISSON.DIST(4,L1199,FALSE)</f>
        <v>1.2336722093550781E-3</v>
      </c>
      <c r="AD1199" s="13">
        <f t="shared" ref="AD1199:AD1262" si="1531">_xlfn.POISSON.DIST(4,K1199,FALSE) * _xlfn.POISSON.DIST(0,L1199,FALSE)</f>
        <v>1.671901876744513E-2</v>
      </c>
      <c r="AE1199" s="13">
        <f t="shared" ref="AE1199:AE1262" si="1532">_xlfn.POISSON.DIST(4,K1199,FALSE) * _xlfn.POISSON.DIST(1,L1199,FALSE)</f>
        <v>1.9286829657732579E-2</v>
      </c>
      <c r="AF1199" s="13">
        <f t="shared" ref="AF1199:AF1262" si="1533">_xlfn.POISSON.DIST(4,K1199,FALSE) * _xlfn.POISSON.DIST(2,L1199,FALSE)</f>
        <v>1.112451045783581E-2</v>
      </c>
      <c r="AG1199" s="13">
        <f t="shared" ref="AG1199:AG1262" si="1534">_xlfn.POISSON.DIST(4,K1199,FALSE) * _xlfn.POISSON.DIST(3,L1199,FALSE)</f>
        <v>4.2776939885117177E-3</v>
      </c>
      <c r="AH1199" s="13">
        <f t="shared" ref="AH1199:AH1262" si="1535">_xlfn.POISSON.DIST(0,K1199,FALSE) * _xlfn.POISSON.DIST(4,L1199,FALSE)</f>
        <v>4.8242203148994812E-3</v>
      </c>
      <c r="AI1199" s="13">
        <f t="shared" ref="AI1199:AI1262" si="1536">_xlfn.POISSON.DIST(1,K1199,FALSE) * _xlfn.POISSON.DIST(4,L1199,FALSE)</f>
        <v>7.5931696938786901E-3</v>
      </c>
      <c r="AJ1199" s="13">
        <f t="shared" ref="AJ1199:AJ1262" si="1537">_xlfn.POISSON.DIST(2,K1199,FALSE) * _xlfn.POISSON.DIST(4,L1199,FALSE)</f>
        <v>5.9757040761558942E-3</v>
      </c>
      <c r="AK1199" s="13">
        <f t="shared" ref="AK1199:AK1262" si="1538">_xlfn.POISSON.DIST(3,K1199,FALSE) * _xlfn.POISSON.DIST(4,L1199,FALSE)</f>
        <v>3.1351895317685645E-3</v>
      </c>
      <c r="AL1199" s="13">
        <f t="shared" ref="AL1199:AL1262" si="1539">_xlfn.POISSON.DIST(5,K1199,FALSE) * _xlfn.POISSON.DIST(5,L1199,FALSE)</f>
        <v>8.9599545146396917E-5</v>
      </c>
      <c r="AM1199" s="13">
        <f t="shared" ref="AM1199:AM1262" si="1540">_xlfn.POISSON.DIST(5,K1199,FALSE) * _xlfn.POISSON.DIST(0,L1199,FALSE)</f>
        <v>5.2630410026785288E-3</v>
      </c>
      <c r="AN1199" s="13">
        <f t="shared" ref="AN1199:AN1262" si="1541">_xlfn.POISSON.DIST(5,K1199,FALSE) * _xlfn.POISSON.DIST(1,L1199,FALSE)</f>
        <v>6.0713715746270698E-3</v>
      </c>
      <c r="AO1199" s="13">
        <f t="shared" ref="AO1199:AO1262" si="1542">_xlfn.POISSON.DIST(5,K1199,FALSE) * _xlfn.POISSON.DIST(2,L1199,FALSE)</f>
        <v>3.5019252917115381E-3</v>
      </c>
      <c r="AP1199" s="13">
        <f t="shared" ref="AP1199:AP1262" si="1543">_xlfn.POISSON.DIST(5,K1199,FALSE) * _xlfn.POISSON.DIST(3,L1199,FALSE)</f>
        <v>1.346590919694804E-3</v>
      </c>
      <c r="AQ1199" s="13">
        <f t="shared" ref="AQ1199:AQ1262" si="1544">_xlfn.POISSON.DIST(5,K1199,FALSE) * _xlfn.POISSON.DIST(4,L1199,FALSE)</f>
        <v>3.8835218214740812E-4</v>
      </c>
      <c r="AR1199" s="13">
        <f t="shared" ref="AR1199:AR1262" si="1545">_xlfn.POISSON.DIST(0,K1199,FALSE) * _xlfn.POISSON.DIST(5,L1199,FALSE)</f>
        <v>1.1130308152534892E-3</v>
      </c>
      <c r="AS1199" s="13">
        <f t="shared" ref="AS1199:AS1262" si="1546">_xlfn.POISSON.DIST(1,K1199,FALSE) * _xlfn.POISSON.DIST(5,L1199,FALSE)</f>
        <v>1.7518751846042051E-3</v>
      </c>
      <c r="AT1199" s="13">
        <f t="shared" ref="AT1199:AT1262" si="1547">_xlfn.POISSON.DIST(2,K1199,FALSE) * _xlfn.POISSON.DIST(5,L1199,FALSE)</f>
        <v>1.3786979751019058E-3</v>
      </c>
      <c r="AU1199" s="13">
        <f t="shared" ref="AU1199:AU1262" si="1548">_xlfn.POISSON.DIST(3,K1199,FALSE) * _xlfn.POISSON.DIST(5,L1199,FALSE)</f>
        <v>7.2334228802551693E-4</v>
      </c>
      <c r="AV1199" s="13">
        <f t="shared" ref="AV1199:AV1262" si="1549">_xlfn.POISSON.DIST(4,K1199,FALSE) * _xlfn.POISSON.DIST(5,L1199,FALSE)</f>
        <v>2.8462945207813675E-4</v>
      </c>
      <c r="AW1199" s="13">
        <f t="shared" ref="AW1199:AW1262" si="1550">_xlfn.POISSON.DIST(6,K1199,FALSE) * _xlfn.POISSON.DIST(6,L1199,FALSE)</f>
        <v>4.5190727852784421E-6</v>
      </c>
      <c r="AX1199" s="13">
        <f t="shared" ref="AX1199:AX1262" si="1551">_xlfn.POISSON.DIST(6,K1199,FALSE) * _xlfn.POISSON.DIST(0,L1199,FALSE)</f>
        <v>1.3806432553033255E-3</v>
      </c>
      <c r="AY1199" s="13">
        <f t="shared" ref="AY1199:AY1262" si="1552">_xlfn.POISSON.DIST(6,K1199,FALSE) * _xlfn.POISSON.DIST(1,L1199,FALSE)</f>
        <v>1.5926910336976521E-3</v>
      </c>
      <c r="AZ1199" s="13">
        <f t="shared" ref="AZ1199:AZ1262" si="1553">_xlfn.POISSON.DIST(6,K1199,FALSE) * _xlfn.POISSON.DIST(2,L1199,FALSE)</f>
        <v>9.186532143901266E-4</v>
      </c>
      <c r="BA1199" s="13">
        <f t="shared" ref="BA1199:BA1262" si="1554">_xlfn.POISSON.DIST(6,K1199,FALSE) * _xlfn.POISSON.DIST(3,L1199,FALSE)</f>
        <v>3.5324856294738095E-4</v>
      </c>
      <c r="BB1199" s="13">
        <f t="shared" ref="BB1199:BB1262" si="1555">_xlfn.POISSON.DIST(6,K1199,FALSE) * _xlfn.POISSON.DIST(4,L1199,FALSE)</f>
        <v>1.018756685899408E-4</v>
      </c>
      <c r="BC1199" s="13">
        <f t="shared" ref="BC1199:BC1262" si="1556">_xlfn.POISSON.DIST(6,K1199,FALSE) * _xlfn.POISSON.DIST(5,L1199,FALSE)</f>
        <v>2.3504473482471689E-5</v>
      </c>
      <c r="BD1199" s="13">
        <f t="shared" ref="BD1199:BD1262" si="1557">_xlfn.POISSON.DIST(0,K1199,FALSE) * _xlfn.POISSON.DIST(6,L1199,FALSE)</f>
        <v>2.1399616843743857E-4</v>
      </c>
      <c r="BE1199" s="13">
        <f t="shared" ref="BE1199:BE1262" si="1558">_xlfn.POISSON.DIST(1,K1199,FALSE) * _xlfn.POISSON.DIST(6,L1199,FALSE)</f>
        <v>3.3682317861123126E-4</v>
      </c>
      <c r="BF1199" s="13">
        <f t="shared" ref="BF1199:BF1262" si="1559">_xlfn.POISSON.DIST(2,K1199,FALSE) * _xlfn.POISSON.DIST(6,L1199,FALSE)</f>
        <v>2.650744975439601E-4</v>
      </c>
      <c r="BG1199" s="13">
        <f t="shared" ref="BG1199:BG1262" si="1560">_xlfn.POISSON.DIST(3,K1199,FALSE) * _xlfn.POISSON.DIST(6,L1199,FALSE)</f>
        <v>1.3907294927048111E-4</v>
      </c>
      <c r="BH1199" s="13">
        <f t="shared" ref="BH1199:BH1262" si="1561">_xlfn.POISSON.DIST(4,K1199,FALSE) * _xlfn.POISSON.DIST(6,L1199,FALSE)</f>
        <v>5.4724102275009195E-5</v>
      </c>
      <c r="BI1199" s="13">
        <f t="shared" ref="BI1199:BI1262" si="1562">_xlfn.POISSON.DIST(5,K1199,FALSE) * _xlfn.POISSON.DIST(6,L1199,FALSE)</f>
        <v>1.7226800096005813E-5</v>
      </c>
      <c r="BJ1199" s="14">
        <f t="shared" ref="BJ1199:BJ1262" si="1563">SUM(N1199,Q1199,T1199,W1199,X1199,Y1199,AD1199,AE1199,AF1199,AG1199,AM1199,AN1199,AO1199,AP1199,AQ1199,AX1199,AY1199,AZ1199,BA1199,BB1199,BC1199)</f>
        <v>0.46943537185076273</v>
      </c>
      <c r="BK1199" s="14">
        <f t="shared" ref="BK1199:BK1262" si="1564">SUM(M1199,P1199,S1199,V1199,AC1199,AL1199,AY1199)</f>
        <v>0.25176047918749056</v>
      </c>
      <c r="BL1199" s="14">
        <f t="shared" ref="BL1199:BL1262" si="1565">SUM(O1199,R1199,U1199,AA1199,AB1199,AH1199,AI1199,AJ1199,AK1199,AR1199,AS1199,AT1199,AU1199,AV1199,BD1199,BE1199,BF1199,BG1199,BH1199,BI1199)</f>
        <v>0.26224894733891768</v>
      </c>
      <c r="BM1199" s="14">
        <f t="shared" ref="BM1199:BM1262" si="1566">SUM(S1199:BI1199)</f>
        <v>0.51168544334546795</v>
      </c>
      <c r="BN1199" s="14">
        <f t="shared" ref="BN1199:BN1262" si="1567">SUM(M1199:R1199)</f>
        <v>0.48689891518943007</v>
      </c>
    </row>
    <row r="1200" spans="1:66" x14ac:dyDescent="0.25">
      <c r="A1200" t="s">
        <v>24</v>
      </c>
      <c r="B1200" t="s">
        <v>292</v>
      </c>
      <c r="C1200" t="s">
        <v>290</v>
      </c>
      <c r="D1200" s="11">
        <v>44460</v>
      </c>
      <c r="E1200" s="10">
        <f>VLOOKUP(A1200,home!$A$2:$E$405,3,FALSE)</f>
        <v>1.6263000000000001</v>
      </c>
      <c r="F1200" s="10">
        <f>VLOOKUP(B1200,home!$B$2:$E$405,3,FALSE)</f>
        <v>1.5858000000000001</v>
      </c>
      <c r="G1200" s="10">
        <f>VLOOKUP(C1200,away!$B$2:$E$405,4,FALSE)</f>
        <v>0.9385</v>
      </c>
      <c r="H1200" s="10">
        <f>VLOOKUP(A1200,away!$A$2:$E$405,3,FALSE)</f>
        <v>1.4262999999999999</v>
      </c>
      <c r="I1200" s="10">
        <f>VLOOKUP(C1200,away!$B$2:$E$405,3,FALSE)</f>
        <v>1.2177</v>
      </c>
      <c r="J1200" s="10">
        <f>VLOOKUP(B1200,home!$B$2:$E$405,4,FALSE)</f>
        <v>0.88560000000000005</v>
      </c>
      <c r="K1200" s="12">
        <f t="shared" si="1512"/>
        <v>2.4203788677900002</v>
      </c>
      <c r="L1200" s="12">
        <f t="shared" si="1513"/>
        <v>1.538114959656</v>
      </c>
      <c r="M1200" s="13">
        <f t="shared" si="1514"/>
        <v>1.9091848264880324E-2</v>
      </c>
      <c r="N1200" s="13">
        <f t="shared" si="1515"/>
        <v>4.6209506087369519E-2</v>
      </c>
      <c r="O1200" s="13">
        <f t="shared" si="1516"/>
        <v>2.9365457423694872E-2</v>
      </c>
      <c r="P1200" s="13">
        <f t="shared" si="1517"/>
        <v>7.1075532591298049E-2</v>
      </c>
      <c r="Q1200" s="13">
        <f t="shared" si="1518"/>
        <v>5.5922256012441295E-2</v>
      </c>
      <c r="R1200" s="13">
        <f t="shared" si="1519"/>
        <v>2.258372468026322E-2</v>
      </c>
      <c r="S1200" s="13">
        <f t="shared" si="1520"/>
        <v>6.6150370344569942E-2</v>
      </c>
      <c r="T1200" s="13">
        <f t="shared" si="1521"/>
        <v>8.6014858550448631E-2</v>
      </c>
      <c r="U1200" s="13">
        <f t="shared" si="1522"/>
        <v>5.4661169972096572E-2</v>
      </c>
      <c r="V1200" s="13">
        <f t="shared" si="1523"/>
        <v>2.7362887134521167E-2</v>
      </c>
      <c r="W1200" s="13">
        <f t="shared" si="1524"/>
        <v>4.511768223055173E-2</v>
      </c>
      <c r="X1200" s="13">
        <f t="shared" si="1525"/>
        <v>6.9396181983817293E-2</v>
      </c>
      <c r="Y1200" s="13">
        <f t="shared" si="1526"/>
        <v>5.3369652826159804E-2</v>
      </c>
      <c r="Z1200" s="13">
        <f t="shared" si="1527"/>
        <v>1.1578788258488423E-2</v>
      </c>
      <c r="AA1200" s="13">
        <f t="shared" si="1528"/>
        <v>2.8025054415460358E-2</v>
      </c>
      <c r="AB1200" s="13">
        <f t="shared" si="1529"/>
        <v>3.3915624737922555E-2</v>
      </c>
      <c r="AC1200" s="13">
        <f t="shared" si="1530"/>
        <v>6.366695583041094E-3</v>
      </c>
      <c r="AD1200" s="13">
        <f t="shared" si="1531"/>
        <v>2.7300471158622955E-2</v>
      </c>
      <c r="AE1200" s="13">
        <f t="shared" si="1532"/>
        <v>4.199126309473513E-2</v>
      </c>
      <c r="AF1200" s="13">
        <f t="shared" si="1533"/>
        <v>3.2293694970431511E-2</v>
      </c>
      <c r="AG1200" s="13">
        <f t="shared" si="1534"/>
        <v>1.655713844552948E-2</v>
      </c>
      <c r="AH1200" s="13">
        <f t="shared" si="1535"/>
        <v>4.452376858767571E-3</v>
      </c>
      <c r="AI1200" s="13">
        <f t="shared" si="1536"/>
        <v>1.077643886039825E-2</v>
      </c>
      <c r="AJ1200" s="13">
        <f t="shared" si="1537"/>
        <v>1.3041532443869443E-2</v>
      </c>
      <c r="AK1200" s="13">
        <f t="shared" si="1538"/>
        <v>1.0521816510246425E-2</v>
      </c>
      <c r="AL1200" s="13">
        <f t="shared" si="1539"/>
        <v>9.4808270657319171E-4</v>
      </c>
      <c r="AM1200" s="13">
        <f t="shared" si="1540"/>
        <v>1.3215496694608274E-2</v>
      </c>
      <c r="AN1200" s="13">
        <f t="shared" si="1541"/>
        <v>2.0326953165261404E-2</v>
      </c>
      <c r="AO1200" s="13">
        <f t="shared" si="1542"/>
        <v>1.5632595373857729E-2</v>
      </c>
      <c r="AP1200" s="13">
        <f t="shared" si="1543"/>
        <v>8.0149096009265834E-3</v>
      </c>
      <c r="AQ1200" s="13">
        <f t="shared" si="1544"/>
        <v>3.081963089368919E-3</v>
      </c>
      <c r="AR1200" s="13">
        <f t="shared" si="1545"/>
        <v>1.3696534904993187E-3</v>
      </c>
      <c r="AS1200" s="13">
        <f t="shared" si="1546"/>
        <v>3.3150803645993626E-3</v>
      </c>
      <c r="AT1200" s="13">
        <f t="shared" si="1547"/>
        <v>4.0118752297509342E-3</v>
      </c>
      <c r="AU1200" s="13">
        <f t="shared" si="1548"/>
        <v>3.2367526754331043E-3</v>
      </c>
      <c r="AV1200" s="13">
        <f t="shared" si="1549"/>
        <v>1.9585419439702581E-3</v>
      </c>
      <c r="AW1200" s="13">
        <f t="shared" si="1550"/>
        <v>9.8042837700768379E-5</v>
      </c>
      <c r="AX1200" s="13">
        <f t="shared" si="1551"/>
        <v>5.3310848211630775E-3</v>
      </c>
      <c r="AY1200" s="13">
        <f t="shared" si="1552"/>
        <v>8.1998213146259602E-3</v>
      </c>
      <c r="AZ1200" s="13">
        <f t="shared" si="1553"/>
        <v>6.3061339152661608E-3</v>
      </c>
      <c r="BA1200" s="13">
        <f t="shared" si="1554"/>
        <v>3.2331863042216482E-3</v>
      </c>
      <c r="BB1200" s="13">
        <f t="shared" si="1555"/>
        <v>1.2432530554695527E-3</v>
      </c>
      <c r="BC1200" s="13">
        <f t="shared" si="1556"/>
        <v>3.8245322465115011E-4</v>
      </c>
      <c r="BD1200" s="13">
        <f t="shared" si="1557"/>
        <v>3.5111408721367614E-4</v>
      </c>
      <c r="BE1200" s="13">
        <f t="shared" si="1558"/>
        <v>8.498291168753568E-4</v>
      </c>
      <c r="BF1200" s="13">
        <f t="shared" si="1559"/>
        <v>1.0284542178588762E-3</v>
      </c>
      <c r="BG1200" s="13">
        <f t="shared" si="1560"/>
        <v>8.2974961846503902E-4</v>
      </c>
      <c r="BH1200" s="13">
        <f t="shared" si="1561"/>
        <v>5.0207711052239904E-4</v>
      </c>
      <c r="BI1200" s="13">
        <f t="shared" si="1562"/>
        <v>2.4304336566189575E-4</v>
      </c>
      <c r="BJ1200" s="14">
        <f t="shared" si="1563"/>
        <v>0.55914055591952772</v>
      </c>
      <c r="BK1200" s="14">
        <f t="shared" si="1564"/>
        <v>0.19919523793950974</v>
      </c>
      <c r="BL1200" s="14">
        <f t="shared" si="1565"/>
        <v>0.22503936712356948</v>
      </c>
      <c r="BM1200" s="14">
        <f t="shared" si="1566"/>
        <v>0.74260384570422311</v>
      </c>
      <c r="BN1200" s="14">
        <f t="shared" si="1567"/>
        <v>0.24424832505994731</v>
      </c>
    </row>
    <row r="1201" spans="1:66" x14ac:dyDescent="0.25">
      <c r="A1201" t="s">
        <v>24</v>
      </c>
      <c r="B1201" t="s">
        <v>287</v>
      </c>
      <c r="C1201" t="s">
        <v>294</v>
      </c>
      <c r="D1201" s="11">
        <v>44460</v>
      </c>
      <c r="E1201" s="10">
        <f>VLOOKUP(A1201,home!$A$2:$E$405,3,FALSE)</f>
        <v>1.6263000000000001</v>
      </c>
      <c r="F1201" s="10">
        <f>VLOOKUP(B1201,home!$B$2:$E$405,3,FALSE)</f>
        <v>0.80910000000000004</v>
      </c>
      <c r="G1201" s="10">
        <f>VLOOKUP(C1201,away!$B$2:$E$405,4,FALSE)</f>
        <v>0.55020000000000002</v>
      </c>
      <c r="H1201" s="10">
        <f>VLOOKUP(A1201,away!$A$2:$E$405,3,FALSE)</f>
        <v>1.4262999999999999</v>
      </c>
      <c r="I1201" s="10">
        <f>VLOOKUP(C1201,away!$B$2:$E$405,3,FALSE)</f>
        <v>1.3284</v>
      </c>
      <c r="J1201" s="10">
        <f>VLOOKUP(B1201,home!$B$2:$E$405,4,FALSE)</f>
        <v>0.92249999999999999</v>
      </c>
      <c r="K1201" s="12">
        <f t="shared" si="1512"/>
        <v>0.72397479936600018</v>
      </c>
      <c r="L1201" s="12">
        <f t="shared" si="1513"/>
        <v>1.7478579086999999</v>
      </c>
      <c r="M1201" s="13">
        <f t="shared" si="1514"/>
        <v>8.4429981614080107E-2</v>
      </c>
      <c r="N1201" s="13">
        <f t="shared" si="1515"/>
        <v>6.112517899952874E-2</v>
      </c>
      <c r="O1201" s="13">
        <f t="shared" si="1516"/>
        <v>0.14757161109556552</v>
      </c>
      <c r="P1201" s="13">
        <f t="shared" si="1517"/>
        <v>0.10683812753502946</v>
      </c>
      <c r="Q1201" s="13">
        <f t="shared" si="1518"/>
        <v>2.2126544601197333E-2</v>
      </c>
      <c r="R1201" s="13">
        <f t="shared" si="1519"/>
        <v>0.12896710377649245</v>
      </c>
      <c r="S1201" s="13">
        <f t="shared" si="1520"/>
        <v>3.3798377297312124E-2</v>
      </c>
      <c r="T1201" s="13">
        <f t="shared" si="1521"/>
        <v>3.8674055973406049E-2</v>
      </c>
      <c r="U1201" s="13">
        <f t="shared" si="1522"/>
        <v>9.3368933081400249E-2</v>
      </c>
      <c r="V1201" s="13">
        <f t="shared" si="1523"/>
        <v>4.7520709206943729E-3</v>
      </c>
      <c r="W1201" s="13">
        <f t="shared" si="1524"/>
        <v>5.3396868961048984E-3</v>
      </c>
      <c r="X1201" s="13">
        <f t="shared" si="1525"/>
        <v>9.3330139713387016E-3</v>
      </c>
      <c r="Y1201" s="13">
        <f t="shared" si="1526"/>
        <v>8.1563911409059733E-3</v>
      </c>
      <c r="Z1201" s="13">
        <f t="shared" si="1527"/>
        <v>7.5138724099291967E-2</v>
      </c>
      <c r="AA1201" s="13">
        <f t="shared" si="1528"/>
        <v>5.4398542704402156E-2</v>
      </c>
      <c r="AB1201" s="13">
        <f t="shared" si="1529"/>
        <v>1.969158702011117E-2</v>
      </c>
      <c r="AC1201" s="13">
        <f t="shared" si="1530"/>
        <v>3.7583091735802175E-4</v>
      </c>
      <c r="AD1201" s="13">
        <f t="shared" si="1531"/>
        <v>9.664496873212008E-4</v>
      </c>
      <c r="AE1201" s="13">
        <f t="shared" si="1532"/>
        <v>1.6892167293450029E-3</v>
      </c>
      <c r="AF1201" s="13">
        <f t="shared" si="1533"/>
        <v>1.4762554099470055E-3</v>
      </c>
      <c r="AG1201" s="13">
        <f t="shared" si="1534"/>
        <v>8.6009489784567795E-4</v>
      </c>
      <c r="AH1201" s="13">
        <f t="shared" si="1535"/>
        <v>3.2832953291643693E-2</v>
      </c>
      <c r="AI1201" s="13">
        <f t="shared" si="1536"/>
        <v>2.3770230771911E-2</v>
      </c>
      <c r="AJ1201" s="13">
        <f t="shared" si="1537"/>
        <v>8.6045240269888943E-3</v>
      </c>
      <c r="AK1201" s="13">
        <f t="shared" si="1538"/>
        <v>2.0764861853597378E-3</v>
      </c>
      <c r="AL1201" s="13">
        <f t="shared" si="1539"/>
        <v>1.9023134063365573E-5</v>
      </c>
      <c r="AM1201" s="13">
        <f t="shared" si="1540"/>
        <v>1.3993704369514003E-4</v>
      </c>
      <c r="AN1201" s="13">
        <f t="shared" si="1541"/>
        <v>2.44590068542648E-4</v>
      </c>
      <c r="AO1201" s="13">
        <f t="shared" si="1542"/>
        <v>2.1375434284587121E-4</v>
      </c>
      <c r="AP1201" s="13">
        <f t="shared" si="1543"/>
        <v>1.2453740622070907E-4</v>
      </c>
      <c r="AQ1201" s="13">
        <f t="shared" si="1544"/>
        <v>5.4418422597962734E-5</v>
      </c>
      <c r="AR1201" s="13">
        <f t="shared" si="1545"/>
        <v>1.1477467415355415E-2</v>
      </c>
      <c r="AS1201" s="13">
        <f t="shared" si="1546"/>
        <v>8.3093971692617414E-3</v>
      </c>
      <c r="AT1201" s="13">
        <f t="shared" si="1547"/>
        <v>3.0078970742343394E-3</v>
      </c>
      <c r="AU1201" s="13">
        <f t="shared" si="1548"/>
        <v>7.2588056027746172E-4</v>
      </c>
      <c r="AV1201" s="13">
        <f t="shared" si="1549"/>
        <v>1.3137980824763876E-4</v>
      </c>
      <c r="AW1201" s="13">
        <f t="shared" si="1550"/>
        <v>6.6866584605364507E-7</v>
      </c>
      <c r="AX1201" s="13">
        <f t="shared" si="1551"/>
        <v>1.6885148855510029E-5</v>
      </c>
      <c r="AY1201" s="13">
        <f t="shared" si="1552"/>
        <v>2.9512840966679959E-5</v>
      </c>
      <c r="AZ1201" s="13">
        <f t="shared" si="1553"/>
        <v>2.5792126245908465E-5</v>
      </c>
      <c r="BA1201" s="13">
        <f t="shared" si="1554"/>
        <v>1.5026990613699981E-5</v>
      </c>
      <c r="BB1201" s="13">
        <f t="shared" si="1555"/>
        <v>6.5662610970290455E-6</v>
      </c>
      <c r="BC1201" s="13">
        <f t="shared" si="1556"/>
        <v>2.2953782778062686E-6</v>
      </c>
      <c r="BD1201" s="13">
        <f t="shared" si="1557"/>
        <v>3.3434970322959168E-3</v>
      </c>
      <c r="BE1201" s="13">
        <f t="shared" si="1558"/>
        <v>2.4206075931372537E-3</v>
      </c>
      <c r="BF1201" s="13">
        <f t="shared" si="1559"/>
        <v>8.7622944829267985E-4</v>
      </c>
      <c r="BG1201" s="13">
        <f t="shared" si="1560"/>
        <v>2.11456013008758E-4</v>
      </c>
      <c r="BH1201" s="13">
        <f t="shared" si="1561"/>
        <v>3.8272206148187464E-5</v>
      </c>
      <c r="BI1201" s="13">
        <f t="shared" si="1562"/>
        <v>5.5416225534856451E-6</v>
      </c>
      <c r="BJ1201" s="14">
        <f t="shared" si="1563"/>
        <v>0.15062020433689952</v>
      </c>
      <c r="BK1201" s="14">
        <f t="shared" si="1564"/>
        <v>0.23024292425950413</v>
      </c>
      <c r="BL1201" s="14">
        <f t="shared" si="1565"/>
        <v>0.54182959789668761</v>
      </c>
      <c r="BM1201" s="14">
        <f t="shared" si="1566"/>
        <v>0.4467440587953691</v>
      </c>
      <c r="BN1201" s="14">
        <f t="shared" si="1567"/>
        <v>0.55105854762189366</v>
      </c>
    </row>
    <row r="1202" spans="1:66" x14ac:dyDescent="0.25">
      <c r="A1202" t="s">
        <v>340</v>
      </c>
      <c r="B1202" t="s">
        <v>385</v>
      </c>
      <c r="C1202" t="s">
        <v>353</v>
      </c>
      <c r="D1202" s="11">
        <v>44460</v>
      </c>
      <c r="E1202" s="10">
        <f>VLOOKUP(A1202,home!$A$2:$E$405,3,FALSE)</f>
        <v>1.3684000000000001</v>
      </c>
      <c r="F1202" s="10">
        <f>VLOOKUP(B1202,home!$B$2:$E$405,3,FALSE)</f>
        <v>0.57689999999999997</v>
      </c>
      <c r="G1202" s="10">
        <f>VLOOKUP(C1202,away!$B$2:$E$405,4,FALSE)</f>
        <v>0.53849999999999998</v>
      </c>
      <c r="H1202" s="10">
        <f>VLOOKUP(A1202,away!$A$2:$E$405,3,FALSE)</f>
        <v>1.1395</v>
      </c>
      <c r="I1202" s="10">
        <f>VLOOKUP(C1202,away!$B$2:$E$405,3,FALSE)</f>
        <v>1.2009000000000001</v>
      </c>
      <c r="J1202" s="10">
        <f>VLOOKUP(B1202,home!$B$2:$E$405,4,FALSE)</f>
        <v>0.60040000000000004</v>
      </c>
      <c r="K1202" s="12">
        <f t="shared" si="1512"/>
        <v>0.42510803345999998</v>
      </c>
      <c r="L1202" s="12">
        <f t="shared" si="1513"/>
        <v>0.82160270022000004</v>
      </c>
      <c r="M1202" s="13">
        <f t="shared" si="1514"/>
        <v>0.28744873902654483</v>
      </c>
      <c r="N1202" s="13">
        <f t="shared" si="1515"/>
        <v>0.12219676816813121</v>
      </c>
      <c r="O1202" s="13">
        <f t="shared" si="1516"/>
        <v>0.23616866015904336</v>
      </c>
      <c r="P1202" s="13">
        <f t="shared" si="1517"/>
        <v>0.10039719468509396</v>
      </c>
      <c r="Q1202" s="13">
        <f t="shared" si="1518"/>
        <v>2.5973413905560891E-2</v>
      </c>
      <c r="R1202" s="13">
        <f t="shared" si="1519"/>
        <v>9.7018404447004783E-2</v>
      </c>
      <c r="S1202" s="13">
        <f t="shared" si="1520"/>
        <v>8.7664297421964372E-3</v>
      </c>
      <c r="T1202" s="13">
        <f t="shared" si="1521"/>
        <v>2.1339826998740527E-2</v>
      </c>
      <c r="U1202" s="13">
        <f t="shared" si="1522"/>
        <v>4.1243303123893113E-2</v>
      </c>
      <c r="V1202" s="13">
        <f t="shared" si="1523"/>
        <v>3.4020556789865199E-4</v>
      </c>
      <c r="W1202" s="13">
        <f t="shared" si="1524"/>
        <v>3.6805023025452024E-3</v>
      </c>
      <c r="X1202" s="13">
        <f t="shared" si="1525"/>
        <v>3.0239106299370664E-3</v>
      </c>
      <c r="Y1202" s="13">
        <f t="shared" si="1526"/>
        <v>1.2422265693901274E-3</v>
      </c>
      <c r="Z1202" s="13">
        <f t="shared" si="1527"/>
        <v>2.6570194354898394E-2</v>
      </c>
      <c r="AA1202" s="13">
        <f t="shared" si="1528"/>
        <v>1.1295203070860849E-2</v>
      </c>
      <c r="AB1202" s="13">
        <f t="shared" si="1529"/>
        <v>2.400840782492504E-3</v>
      </c>
      <c r="AC1202" s="13">
        <f t="shared" si="1530"/>
        <v>7.4264729663068177E-6</v>
      </c>
      <c r="AD1202" s="13">
        <f t="shared" si="1531"/>
        <v>3.9115277399499816E-4</v>
      </c>
      <c r="AE1202" s="13">
        <f t="shared" si="1532"/>
        <v>3.2137217531283396E-4</v>
      </c>
      <c r="AF1202" s="13">
        <f t="shared" si="1533"/>
        <v>1.3202012350629981E-4</v>
      </c>
      <c r="AG1202" s="13">
        <f t="shared" si="1534"/>
        <v>3.6156029985384602E-5</v>
      </c>
      <c r="AH1202" s="13">
        <f t="shared" si="1535"/>
        <v>5.4575358568386793E-3</v>
      </c>
      <c r="AI1202" s="13">
        <f t="shared" si="1536"/>
        <v>2.3200423356381267E-3</v>
      </c>
      <c r="AJ1202" s="13">
        <f t="shared" si="1537"/>
        <v>4.9313431742353461E-4</v>
      </c>
      <c r="AK1202" s="13">
        <f t="shared" si="1538"/>
        <v>6.9878453303852731E-5</v>
      </c>
      <c r="AL1202" s="13">
        <f t="shared" si="1539"/>
        <v>1.0375374124052638E-7</v>
      </c>
      <c r="AM1202" s="13">
        <f t="shared" si="1540"/>
        <v>3.3256437307087502E-5</v>
      </c>
      <c r="AN1202" s="13">
        <f t="shared" si="1541"/>
        <v>2.7323578691200244E-5</v>
      </c>
      <c r="AO1202" s="13">
        <f t="shared" si="1542"/>
        <v>1.1224563016181887E-5</v>
      </c>
      <c r="AP1202" s="13">
        <f t="shared" si="1543"/>
        <v>3.0740437609615286E-6</v>
      </c>
      <c r="AQ1202" s="13">
        <f t="shared" si="1544"/>
        <v>6.3141066365010894E-7</v>
      </c>
      <c r="AR1202" s="13">
        <f t="shared" si="1545"/>
        <v>8.9678523930522645E-4</v>
      </c>
      <c r="AS1202" s="13">
        <f t="shared" si="1546"/>
        <v>3.8123060951700022E-4</v>
      </c>
      <c r="AT1202" s="13">
        <f t="shared" si="1547"/>
        <v>8.1032097353264562E-5</v>
      </c>
      <c r="AU1202" s="13">
        <f t="shared" si="1548"/>
        <v>1.1482465184328521E-5</v>
      </c>
      <c r="AV1202" s="13">
        <f t="shared" si="1549"/>
        <v>1.2203220484457034E-6</v>
      </c>
      <c r="AW1202" s="13">
        <f t="shared" si="1550"/>
        <v>1.0066127687774974E-9</v>
      </c>
      <c r="AX1202" s="13">
        <f t="shared" si="1551"/>
        <v>2.3562631105836231E-6</v>
      </c>
      <c r="AY1202" s="13">
        <f t="shared" si="1552"/>
        <v>1.9359121340842816E-6</v>
      </c>
      <c r="AZ1202" s="13">
        <f t="shared" si="1553"/>
        <v>7.9527531837615417E-7</v>
      </c>
      <c r="BA1202" s="13">
        <f t="shared" si="1554"/>
        <v>2.1780011633205616E-7</v>
      </c>
      <c r="BB1202" s="13">
        <f t="shared" si="1555"/>
        <v>4.4736290921661861E-8</v>
      </c>
      <c r="BC1202" s="13">
        <f t="shared" si="1556"/>
        <v>7.3510914838129739E-9</v>
      </c>
      <c r="BD1202" s="13">
        <f t="shared" si="1557"/>
        <v>1.2280019568843546E-4</v>
      </c>
      <c r="BE1202" s="13">
        <f t="shared" si="1558"/>
        <v>5.220334969761396E-5</v>
      </c>
      <c r="BF1202" s="13">
        <f t="shared" si="1559"/>
        <v>1.1096031664988677E-5</v>
      </c>
      <c r="BG1202" s="13">
        <f t="shared" si="1560"/>
        <v>1.5723374001044086E-6</v>
      </c>
      <c r="BH1202" s="13">
        <f t="shared" si="1561"/>
        <v>1.6710331502349856E-7</v>
      </c>
      <c r="BI1202" s="13">
        <f t="shared" si="1562"/>
        <v>1.4207392326857271E-8</v>
      </c>
      <c r="BJ1202" s="14">
        <f t="shared" si="1563"/>
        <v>0.17841821704860539</v>
      </c>
      <c r="BK1202" s="14">
        <f t="shared" si="1564"/>
        <v>0.39696203516057554</v>
      </c>
      <c r="BL1202" s="14">
        <f t="shared" si="1565"/>
        <v>0.39802660650506572</v>
      </c>
      <c r="BM1202" s="14">
        <f t="shared" si="1566"/>
        <v>0.1307719377722445</v>
      </c>
      <c r="BN1202" s="14">
        <f t="shared" si="1567"/>
        <v>0.86920318039137912</v>
      </c>
    </row>
    <row r="1203" spans="1:66" x14ac:dyDescent="0.25">
      <c r="A1203" t="s">
        <v>340</v>
      </c>
      <c r="B1203" t="s">
        <v>352</v>
      </c>
      <c r="C1203" t="s">
        <v>430</v>
      </c>
      <c r="D1203" s="11">
        <v>44460</v>
      </c>
      <c r="E1203" s="10">
        <f>VLOOKUP(A1203,home!$A$2:$E$405,3,FALSE)</f>
        <v>1.3684000000000001</v>
      </c>
      <c r="F1203" s="10">
        <f>VLOOKUP(B1203,home!$B$2:$E$405,3,FALSE)</f>
        <v>1.1153999999999999</v>
      </c>
      <c r="G1203" s="10">
        <f>VLOOKUP(C1203,away!$B$2:$E$405,4,FALSE)</f>
        <v>0.85160000000000002</v>
      </c>
      <c r="H1203" s="10">
        <f>VLOOKUP(A1203,away!$A$2:$E$405,3,FALSE)</f>
        <v>1.1395</v>
      </c>
      <c r="I1203" s="10">
        <f>VLOOKUP(C1203,away!$B$2:$E$405,3,FALSE)</f>
        <v>1.105</v>
      </c>
      <c r="J1203" s="10">
        <f>VLOOKUP(B1203,home!$B$2:$E$405,4,FALSE)</f>
        <v>0.87760000000000005</v>
      </c>
      <c r="K1203" s="12">
        <f t="shared" si="1512"/>
        <v>1.299808457376</v>
      </c>
      <c r="L1203" s="12">
        <f t="shared" si="1513"/>
        <v>1.105027846</v>
      </c>
      <c r="M1203" s="13">
        <f t="shared" si="1514"/>
        <v>9.0280272976148782E-2</v>
      </c>
      <c r="N1203" s="13">
        <f t="shared" si="1515"/>
        <v>0.11734706234861213</v>
      </c>
      <c r="O1203" s="13">
        <f t="shared" si="1516"/>
        <v>9.9762215583125688E-2</v>
      </c>
      <c r="P1203" s="13">
        <f t="shared" si="1517"/>
        <v>0.12967177154151457</v>
      </c>
      <c r="Q1203" s="13">
        <f t="shared" si="1518"/>
        <v>7.6264352044477443E-2</v>
      </c>
      <c r="R1203" s="13">
        <f t="shared" si="1519"/>
        <v>5.5120013099004515E-2</v>
      </c>
      <c r="S1203" s="13">
        <f t="shared" si="1520"/>
        <v>4.6562686898269187E-2</v>
      </c>
      <c r="T1203" s="13">
        <f t="shared" si="1521"/>
        <v>8.4274232666294607E-2</v>
      </c>
      <c r="U1203" s="13">
        <f t="shared" si="1522"/>
        <v>7.1645459196761976E-2</v>
      </c>
      <c r="V1203" s="13">
        <f t="shared" si="1523"/>
        <v>7.4310144260130691E-3</v>
      </c>
      <c r="W1203" s="13">
        <f t="shared" si="1524"/>
        <v>3.3043016594570797E-2</v>
      </c>
      <c r="X1203" s="13">
        <f t="shared" si="1525"/>
        <v>3.6513453452840829E-2</v>
      </c>
      <c r="Y1203" s="13">
        <f t="shared" si="1526"/>
        <v>2.0174191409506985E-2</v>
      </c>
      <c r="Z1203" s="13">
        <f t="shared" si="1527"/>
        <v>2.0303049782094917E-2</v>
      </c>
      <c r="AA1203" s="13">
        <f t="shared" si="1528"/>
        <v>2.639007581729293E-2</v>
      </c>
      <c r="AB1203" s="13">
        <f t="shared" si="1529"/>
        <v>1.7151021869055611E-2</v>
      </c>
      <c r="AC1203" s="13">
        <f t="shared" si="1530"/>
        <v>6.6708427351166652E-4</v>
      </c>
      <c r="AD1203" s="13">
        <f t="shared" si="1531"/>
        <v>1.0737398106709664E-2</v>
      </c>
      <c r="AE1203" s="13">
        <f t="shared" si="1532"/>
        <v>1.1865123901501858E-2</v>
      </c>
      <c r="AF1203" s="13">
        <f t="shared" si="1533"/>
        <v>6.5556461536998576E-3</v>
      </c>
      <c r="AG1203" s="13">
        <f t="shared" si="1534"/>
        <v>2.4147238494537132E-3</v>
      </c>
      <c r="AH1203" s="13">
        <f t="shared" si="1535"/>
        <v>5.6088588419847818E-3</v>
      </c>
      <c r="AI1203" s="13">
        <f t="shared" si="1536"/>
        <v>7.2904421590399776E-3</v>
      </c>
      <c r="AJ1203" s="13">
        <f t="shared" si="1537"/>
        <v>4.7380891881653557E-3</v>
      </c>
      <c r="AK1203" s="13">
        <f t="shared" si="1538"/>
        <v>2.0528694661930379E-3</v>
      </c>
      <c r="AL1203" s="13">
        <f t="shared" si="1539"/>
        <v>3.8325980488160474E-5</v>
      </c>
      <c r="AM1203" s="13">
        <f t="shared" si="1540"/>
        <v>2.7913121738628549E-3</v>
      </c>
      <c r="AN1203" s="13">
        <f t="shared" si="1541"/>
        <v>3.0844776789972481E-3</v>
      </c>
      <c r="AO1203" s="13">
        <f t="shared" si="1542"/>
        <v>1.7042168628287047E-3</v>
      </c>
      <c r="AP1203" s="13">
        <f t="shared" si="1543"/>
        <v>6.2773569634949373E-4</v>
      </c>
      <c r="AQ1203" s="13">
        <f t="shared" si="1544"/>
        <v>1.7341635609859784E-4</v>
      </c>
      <c r="AR1203" s="13">
        <f t="shared" si="1545"/>
        <v>1.2395890409352983E-3</v>
      </c>
      <c r="AS1203" s="13">
        <f t="shared" si="1546"/>
        <v>1.6112283190783054E-3</v>
      </c>
      <c r="AT1203" s="13">
        <f t="shared" si="1547"/>
        <v>1.0471440979508493E-3</v>
      </c>
      <c r="AU1203" s="13">
        <f t="shared" si="1548"/>
        <v>4.5369558486929205E-4</v>
      </c>
      <c r="AV1203" s="13">
        <f t="shared" si="1549"/>
        <v>1.4742933957181419E-4</v>
      </c>
      <c r="AW1203" s="13">
        <f t="shared" si="1550"/>
        <v>1.5291262858222329E-6</v>
      </c>
      <c r="AX1203" s="13">
        <f t="shared" si="1551"/>
        <v>6.0469519512725358E-4</v>
      </c>
      <c r="AY1203" s="13">
        <f t="shared" si="1552"/>
        <v>6.6820502895801866E-4</v>
      </c>
      <c r="AZ1203" s="13">
        <f t="shared" si="1553"/>
        <v>3.6919258191792358E-4</v>
      </c>
      <c r="BA1203" s="13">
        <f t="shared" si="1554"/>
        <v>1.359893611853139E-4</v>
      </c>
      <c r="BB1203" s="13">
        <f t="shared" si="1555"/>
        <v>3.7568007717380869E-5</v>
      </c>
      <c r="BC1203" s="13">
        <f t="shared" si="1556"/>
        <v>8.3027389292897431E-6</v>
      </c>
      <c r="BD1203" s="13">
        <f t="shared" si="1557"/>
        <v>2.2829673463832322E-4</v>
      </c>
      <c r="BE1203" s="13">
        <f t="shared" si="1558"/>
        <v>2.9674202647421693E-4</v>
      </c>
      <c r="BF1203" s="13">
        <f t="shared" si="1559"/>
        <v>1.9285389783504011E-4</v>
      </c>
      <c r="BG1203" s="13">
        <f t="shared" si="1560"/>
        <v>8.3557709147970719E-5</v>
      </c>
      <c r="BH1203" s="13">
        <f t="shared" si="1561"/>
        <v>2.7152254257374083E-5</v>
      </c>
      <c r="BI1203" s="13">
        <f t="shared" si="1562"/>
        <v>7.0585459441116695E-6</v>
      </c>
      <c r="BJ1203" s="14">
        <f t="shared" si="1563"/>
        <v>0.4093943122096399</v>
      </c>
      <c r="BK1203" s="14">
        <f t="shared" si="1564"/>
        <v>0.27531936112490346</v>
      </c>
      <c r="BL1203" s="14">
        <f t="shared" si="1565"/>
        <v>0.29509379277132636</v>
      </c>
      <c r="BM1203" s="14">
        <f t="shared" si="1566"/>
        <v>0.43099815239240924</v>
      </c>
      <c r="BN1203" s="14">
        <f t="shared" si="1567"/>
        <v>0.56844568759288316</v>
      </c>
    </row>
    <row r="1204" spans="1:66" x14ac:dyDescent="0.25">
      <c r="A1204" t="s">
        <v>340</v>
      </c>
      <c r="B1204" t="s">
        <v>394</v>
      </c>
      <c r="C1204" t="s">
        <v>365</v>
      </c>
      <c r="D1204" s="11">
        <v>44460</v>
      </c>
      <c r="E1204" s="10">
        <f>VLOOKUP(A1204,home!$A$2:$E$405,3,FALSE)</f>
        <v>1.3684000000000001</v>
      </c>
      <c r="F1204" s="10">
        <f>VLOOKUP(B1204,home!$B$2:$E$405,3,FALSE)</f>
        <v>1.0385</v>
      </c>
      <c r="G1204" s="10">
        <f>VLOOKUP(C1204,away!$B$2:$E$405,4,FALSE)</f>
        <v>1.0385</v>
      </c>
      <c r="H1204" s="10">
        <f>VLOOKUP(A1204,away!$A$2:$E$405,3,FALSE)</f>
        <v>1.1395</v>
      </c>
      <c r="I1204" s="10">
        <f>VLOOKUP(C1204,away!$B$2:$E$405,3,FALSE)</f>
        <v>1.1547000000000001</v>
      </c>
      <c r="J1204" s="10">
        <f>VLOOKUP(B1204,home!$B$2:$E$405,4,FALSE)</f>
        <v>1.3855999999999999</v>
      </c>
      <c r="K1204" s="12">
        <f t="shared" si="1512"/>
        <v>1.4757951109</v>
      </c>
      <c r="L1204" s="12">
        <f t="shared" si="1513"/>
        <v>1.8231456686399998</v>
      </c>
      <c r="M1204" s="13">
        <f t="shared" si="1514"/>
        <v>3.6922255504585839E-2</v>
      </c>
      <c r="N1204" s="13">
        <f t="shared" si="1515"/>
        <v>5.4489684157068397E-2</v>
      </c>
      <c r="O1204" s="13">
        <f t="shared" si="1516"/>
        <v>6.7314650199605072E-2</v>
      </c>
      <c r="P1204" s="13">
        <f t="shared" si="1517"/>
        <v>9.9342631656520866E-2</v>
      </c>
      <c r="Q1204" s="13">
        <f t="shared" si="1518"/>
        <v>4.0207804736743374E-2</v>
      </c>
      <c r="R1204" s="13">
        <f t="shared" si="1519"/>
        <v>6.1362206473713356E-2</v>
      </c>
      <c r="S1204" s="13">
        <f t="shared" si="1520"/>
        <v>6.6822559521163574E-2</v>
      </c>
      <c r="T1204" s="13">
        <f t="shared" si="1521"/>
        <v>7.3304685051316557E-2</v>
      </c>
      <c r="U1204" s="13">
        <f t="shared" si="1522"/>
        <v>9.0558044307942495E-2</v>
      </c>
      <c r="V1204" s="13">
        <f t="shared" si="1523"/>
        <v>1.9976897180113432E-2</v>
      </c>
      <c r="W1204" s="13">
        <f t="shared" si="1524"/>
        <v>1.9779493883502582E-2</v>
      </c>
      <c r="X1204" s="13">
        <f t="shared" si="1525"/>
        <v>3.6060898601599105E-2</v>
      </c>
      <c r="Y1204" s="13">
        <f t="shared" si="1526"/>
        <v>3.2872135546385822E-2</v>
      </c>
      <c r="Z1204" s="13">
        <f t="shared" si="1527"/>
        <v>3.7290746983581285E-2</v>
      </c>
      <c r="AA1204" s="13">
        <f t="shared" si="1528"/>
        <v>5.5033502080178189E-2</v>
      </c>
      <c r="AB1204" s="13">
        <f t="shared" si="1529"/>
        <v>4.0609086652815984E-2</v>
      </c>
      <c r="AC1204" s="13">
        <f t="shared" si="1530"/>
        <v>3.3593518175604668E-3</v>
      </c>
      <c r="AD1204" s="13">
        <f t="shared" si="1531"/>
        <v>7.2976200923373889E-3</v>
      </c>
      <c r="AE1204" s="13">
        <f t="shared" si="1532"/>
        <v>1.3304624462725146E-2</v>
      </c>
      <c r="AF1204" s="13">
        <f t="shared" si="1533"/>
        <v>1.2128134231049571E-2</v>
      </c>
      <c r="AG1204" s="13">
        <f t="shared" si="1534"/>
        <v>7.3704517973408462E-3</v>
      </c>
      <c r="AH1204" s="13">
        <f t="shared" si="1535"/>
        <v>1.6996615960866594E-2</v>
      </c>
      <c r="AI1204" s="13">
        <f t="shared" si="1536"/>
        <v>2.5083522736891826E-2</v>
      </c>
      <c r="AJ1204" s="13">
        <f t="shared" si="1537"/>
        <v>1.8509070109626977E-2</v>
      </c>
      <c r="AK1204" s="13">
        <f t="shared" si="1538"/>
        <v>9.1051983916976085E-3</v>
      </c>
      <c r="AL1204" s="13">
        <f t="shared" si="1539"/>
        <v>3.6154546427980168E-4</v>
      </c>
      <c r="AM1204" s="13">
        <f t="shared" si="1540"/>
        <v>2.153958410695427E-3</v>
      </c>
      <c r="AN1204" s="13">
        <f t="shared" si="1541"/>
        <v>3.9269799468900652E-3</v>
      </c>
      <c r="AO1204" s="13">
        <f t="shared" si="1542"/>
        <v>3.5797282405043806E-3</v>
      </c>
      <c r="AP1204" s="13">
        <f t="shared" si="1543"/>
        <v>2.1754553455279498E-3</v>
      </c>
      <c r="AQ1204" s="13">
        <f t="shared" si="1544"/>
        <v>9.9154299762975397E-4</v>
      </c>
      <c r="AR1204" s="13">
        <f t="shared" si="1545"/>
        <v>6.1974613541182855E-3</v>
      </c>
      <c r="AS1204" s="13">
        <f t="shared" si="1546"/>
        <v>9.1461831663994606E-3</v>
      </c>
      <c r="AT1204" s="13">
        <f t="shared" si="1547"/>
        <v>6.7489462001841041E-3</v>
      </c>
      <c r="AU1204" s="13">
        <f t="shared" si="1548"/>
        <v>3.3200206019862784E-3</v>
      </c>
      <c r="AV1204" s="13">
        <f t="shared" si="1549"/>
        <v>1.2249175431246556E-3</v>
      </c>
      <c r="AW1204" s="13">
        <f t="shared" si="1550"/>
        <v>2.7021400473168354E-5</v>
      </c>
      <c r="AX1204" s="13">
        <f t="shared" si="1551"/>
        <v>5.2980021526437379E-4</v>
      </c>
      <c r="AY1204" s="13">
        <f t="shared" si="1552"/>
        <v>9.6590296770378249E-4</v>
      </c>
      <c r="AZ1204" s="13">
        <f t="shared" si="1553"/>
        <v>8.8049090594783655E-4</v>
      </c>
      <c r="BA1204" s="13">
        <f t="shared" si="1554"/>
        <v>5.3508772715190266E-4</v>
      </c>
      <c r="BB1204" s="13">
        <f t="shared" si="1555"/>
        <v>2.4388571802485336E-4</v>
      </c>
      <c r="BC1204" s="13">
        <f t="shared" si="1556"/>
        <v>8.8927838092033569E-5</v>
      </c>
      <c r="BD1204" s="13">
        <f t="shared" si="1557"/>
        <v>1.8831458040540893E-3</v>
      </c>
      <c r="BE1204" s="13">
        <f t="shared" si="1558"/>
        <v>2.7791373707348743E-3</v>
      </c>
      <c r="BF1204" s="13">
        <f t="shared" si="1559"/>
        <v>2.0507186721250049E-3</v>
      </c>
      <c r="BG1204" s="13">
        <f t="shared" si="1560"/>
        <v>1.0088135300511409E-3</v>
      </c>
      <c r="BH1204" s="13">
        <f t="shared" si="1561"/>
        <v>3.7220051886481087E-4</v>
      </c>
      <c r="BI1204" s="13">
        <f t="shared" si="1562"/>
        <v>1.0985834120302631E-4</v>
      </c>
      <c r="BJ1204" s="14">
        <f t="shared" si="1563"/>
        <v>0.31288729287350114</v>
      </c>
      <c r="BK1204" s="14">
        <f t="shared" si="1564"/>
        <v>0.22775114411192776</v>
      </c>
      <c r="BL1204" s="14">
        <f t="shared" si="1565"/>
        <v>0.41941330001618399</v>
      </c>
      <c r="BM1204" s="14">
        <f t="shared" si="1566"/>
        <v>0.63676436968972661</v>
      </c>
      <c r="BN1204" s="14">
        <f t="shared" si="1567"/>
        <v>0.35963923272823695</v>
      </c>
    </row>
    <row r="1205" spans="1:66" x14ac:dyDescent="0.25">
      <c r="A1205" t="s">
        <v>21</v>
      </c>
      <c r="B1205" t="s">
        <v>272</v>
      </c>
      <c r="C1205" t="s">
        <v>273</v>
      </c>
      <c r="D1205" s="11">
        <v>44461</v>
      </c>
      <c r="E1205" s="10">
        <f>VLOOKUP(A1205,home!$A$2:$E$405,3,FALSE)</f>
        <v>1.3974</v>
      </c>
      <c r="F1205" s="10">
        <f>VLOOKUP(B1205,home!$B$2:$E$405,3,FALSE)</f>
        <v>1.0546</v>
      </c>
      <c r="G1205" s="10">
        <f>VLOOKUP(C1205,away!$B$2:$E$405,4,FALSE)</f>
        <v>1.0923</v>
      </c>
      <c r="H1205" s="10">
        <f>VLOOKUP(A1205,away!$A$2:$E$405,3,FALSE)</f>
        <v>1.3632</v>
      </c>
      <c r="I1205" s="10">
        <f>VLOOKUP(C1205,away!$B$2:$E$405,3,FALSE)</f>
        <v>1.0038</v>
      </c>
      <c r="J1205" s="10">
        <f>VLOOKUP(B1205,home!$B$2:$E$405,4,FALSE)</f>
        <v>0.42470000000000002</v>
      </c>
      <c r="K1205" s="12">
        <f t="shared" si="1512"/>
        <v>1.6097203690919999</v>
      </c>
      <c r="L1205" s="12">
        <f t="shared" si="1513"/>
        <v>0.58115105395200006</v>
      </c>
      <c r="M1205" s="13">
        <f t="shared" si="1514"/>
        <v>0.11181926426479875</v>
      </c>
      <c r="N1205" s="13">
        <f t="shared" si="1515"/>
        <v>0.17999774734392773</v>
      </c>
      <c r="O1205" s="13">
        <f t="shared" si="1516"/>
        <v>6.498388327962501E-2</v>
      </c>
      <c r="P1205" s="13">
        <f t="shared" si="1517"/>
        <v>0.10460588057790941</v>
      </c>
      <c r="Q1205" s="13">
        <f t="shared" si="1518"/>
        <v>0.14487302014509798</v>
      </c>
      <c r="R1205" s="13">
        <f t="shared" si="1519"/>
        <v>1.8882726128923912E-2</v>
      </c>
      <c r="S1205" s="13">
        <f t="shared" si="1520"/>
        <v>2.4464456825541294E-2</v>
      </c>
      <c r="T1205" s="13">
        <f t="shared" si="1521"/>
        <v>8.4193108346533013E-2</v>
      </c>
      <c r="U1205" s="13">
        <f t="shared" si="1522"/>
        <v>3.0395908873714548E-2</v>
      </c>
      <c r="V1205" s="13">
        <f t="shared" si="1523"/>
        <v>2.5429190637051772E-3</v>
      </c>
      <c r="W1205" s="13">
        <f t="shared" si="1524"/>
        <v>7.7735017153146624E-2</v>
      </c>
      <c r="X1205" s="13">
        <f t="shared" si="1525"/>
        <v>4.5175787147527964E-2</v>
      </c>
      <c r="Y1205" s="13">
        <f t="shared" si="1526"/>
        <v>1.3126978156948545E-2</v>
      </c>
      <c r="Z1205" s="13">
        <f t="shared" si="1527"/>
        <v>3.657905397103701E-3</v>
      </c>
      <c r="AA1205" s="13">
        <f t="shared" si="1528"/>
        <v>5.8882048259293884E-3</v>
      </c>
      <c r="AB1205" s="13">
        <f t="shared" si="1529"/>
        <v>4.7391816228421757E-3</v>
      </c>
      <c r="AC1205" s="13">
        <f t="shared" si="1530"/>
        <v>1.4867981919651006E-4</v>
      </c>
      <c r="AD1205" s="13">
        <f t="shared" si="1531"/>
        <v>3.1282910125784026E-2</v>
      </c>
      <c r="AE1205" s="13">
        <f t="shared" si="1532"/>
        <v>1.8180096190285079E-2</v>
      </c>
      <c r="AF1205" s="13">
        <f t="shared" si="1533"/>
        <v>5.2826910309664568E-3</v>
      </c>
      <c r="AG1205" s="13">
        <f t="shared" si="1534"/>
        <v>1.0233471534496449E-3</v>
      </c>
      <c r="AH1205" s="13">
        <f t="shared" si="1535"/>
        <v>5.314488941958812E-4</v>
      </c>
      <c r="AI1205" s="13">
        <f t="shared" si="1536"/>
        <v>8.554841101185292E-4</v>
      </c>
      <c r="AJ1205" s="13">
        <f t="shared" si="1537"/>
        <v>6.8854509874617003E-4</v>
      </c>
      <c r="AK1205" s="13">
        <f t="shared" si="1538"/>
        <v>3.6945502349672418E-4</v>
      </c>
      <c r="AL1205" s="13">
        <f t="shared" si="1539"/>
        <v>5.5635434604129826E-6</v>
      </c>
      <c r="AM1205" s="13">
        <f t="shared" si="1540"/>
        <v>1.0071347526789787E-2</v>
      </c>
      <c r="AN1205" s="13">
        <f t="shared" si="1541"/>
        <v>5.8529742299107531E-3</v>
      </c>
      <c r="AO1205" s="13">
        <f t="shared" si="1542"/>
        <v>1.7007310712332648E-3</v>
      </c>
      <c r="AP1205" s="13">
        <f t="shared" si="1543"/>
        <v>3.2946055151204204E-4</v>
      </c>
      <c r="AQ1205" s="13">
        <f t="shared" si="1544"/>
        <v>4.7866586686707603E-5</v>
      </c>
      <c r="AR1205" s="13">
        <f t="shared" si="1545"/>
        <v>6.1770416996712307E-5</v>
      </c>
      <c r="AS1205" s="13">
        <f t="shared" si="1546"/>
        <v>9.9433098446914474E-5</v>
      </c>
      <c r="AT1205" s="13">
        <f t="shared" si="1547"/>
        <v>8.0029741965964175E-5</v>
      </c>
      <c r="AU1205" s="13">
        <f t="shared" si="1548"/>
        <v>4.2941835258596467E-5</v>
      </c>
      <c r="AV1205" s="13">
        <f t="shared" si="1549"/>
        <v>1.7281086725488935E-5</v>
      </c>
      <c r="AW1205" s="13">
        <f t="shared" si="1550"/>
        <v>1.4457341959526007E-7</v>
      </c>
      <c r="AX1205" s="13">
        <f t="shared" si="1551"/>
        <v>2.7020088763463081E-3</v>
      </c>
      <c r="AY1205" s="13">
        <f t="shared" si="1552"/>
        <v>1.5702753062763163E-3</v>
      </c>
      <c r="AZ1205" s="13">
        <f t="shared" si="1553"/>
        <v>4.5628357461864036E-4</v>
      </c>
      <c r="BA1205" s="13">
        <f t="shared" si="1554"/>
        <v>8.8389893430202985E-5</v>
      </c>
      <c r="BB1205" s="13">
        <f t="shared" si="1555"/>
        <v>1.2841969931416857E-5</v>
      </c>
      <c r="BC1205" s="13">
        <f t="shared" si="1556"/>
        <v>1.4926248720925609E-6</v>
      </c>
      <c r="BD1205" s="13">
        <f t="shared" si="1557"/>
        <v>5.9829904901156447E-6</v>
      </c>
      <c r="BE1205" s="13">
        <f t="shared" si="1558"/>
        <v>9.6309416600228804E-6</v>
      </c>
      <c r="BF1205" s="13">
        <f t="shared" si="1559"/>
        <v>7.7515614818377757E-6</v>
      </c>
      <c r="BG1205" s="13">
        <f t="shared" si="1560"/>
        <v>4.1592821365277461E-6</v>
      </c>
      <c r="BH1205" s="13">
        <f t="shared" si="1561"/>
        <v>1.6738202939923008E-6</v>
      </c>
      <c r="BI1205" s="13">
        <f t="shared" si="1562"/>
        <v>5.3887652428779332E-7</v>
      </c>
      <c r="BJ1205" s="14">
        <f t="shared" si="1563"/>
        <v>0.62370437500527465</v>
      </c>
      <c r="BK1205" s="14">
        <f t="shared" si="1564"/>
        <v>0.24515703940088787</v>
      </c>
      <c r="BL1205" s="14">
        <f t="shared" si="1565"/>
        <v>0.12766603150957281</v>
      </c>
      <c r="BM1205" s="14">
        <f t="shared" si="1566"/>
        <v>0.3734526988396995</v>
      </c>
      <c r="BN1205" s="14">
        <f t="shared" si="1567"/>
        <v>0.62516252174028286</v>
      </c>
    </row>
    <row r="1206" spans="1:66" x14ac:dyDescent="0.25">
      <c r="A1206" t="s">
        <v>21</v>
      </c>
      <c r="B1206" t="s">
        <v>23</v>
      </c>
      <c r="C1206" t="s">
        <v>271</v>
      </c>
      <c r="D1206" s="11">
        <v>44461</v>
      </c>
      <c r="E1206" s="10">
        <f>VLOOKUP(A1206,home!$A$2:$E$405,3,FALSE)</f>
        <v>1.3974</v>
      </c>
      <c r="F1206" s="10">
        <f>VLOOKUP(B1206,home!$B$2:$E$405,3,FALSE)</f>
        <v>1.6194999999999999</v>
      </c>
      <c r="G1206" s="10">
        <f>VLOOKUP(C1206,away!$B$2:$E$405,4,FALSE)</f>
        <v>0.94159999999999999</v>
      </c>
      <c r="H1206" s="10">
        <f>VLOOKUP(A1206,away!$A$2:$E$405,3,FALSE)</f>
        <v>1.3632</v>
      </c>
      <c r="I1206" s="10">
        <f>VLOOKUP(C1206,away!$B$2:$E$405,3,FALSE)</f>
        <v>0.84940000000000004</v>
      </c>
      <c r="J1206" s="10">
        <f>VLOOKUP(B1206,home!$B$2:$E$405,4,FALSE)</f>
        <v>0.81079999999999997</v>
      </c>
      <c r="K1206" s="12">
        <f t="shared" si="1512"/>
        <v>2.1309248848799998</v>
      </c>
      <c r="L1206" s="12">
        <f t="shared" si="1513"/>
        <v>0.93882700646399997</v>
      </c>
      <c r="M1206" s="13">
        <f t="shared" si="1514"/>
        <v>4.6432673776685619E-2</v>
      </c>
      <c r="N1206" s="13">
        <f t="shared" si="1515"/>
        <v>9.894454002225439E-2</v>
      </c>
      <c r="O1206" s="13">
        <f t="shared" si="1516"/>
        <v>4.3592248123885236E-2</v>
      </c>
      <c r="P1206" s="13">
        <f t="shared" si="1517"/>
        <v>9.2891806315050535E-2</v>
      </c>
      <c r="Q1206" s="13">
        <f t="shared" si="1518"/>
        <v>0.10542169127821351</v>
      </c>
      <c r="R1206" s="13">
        <f t="shared" si="1519"/>
        <v>2.0462789905591541E-2</v>
      </c>
      <c r="S1206" s="13">
        <f t="shared" si="1520"/>
        <v>4.6459136307618394E-2</v>
      </c>
      <c r="T1206" s="13">
        <f t="shared" si="1521"/>
        <v>9.8972730839097176E-2</v>
      </c>
      <c r="U1206" s="13">
        <f t="shared" si="1522"/>
        <v>4.3604668223896283E-2</v>
      </c>
      <c r="V1206" s="13">
        <f t="shared" si="1523"/>
        <v>1.0327194050675319E-2</v>
      </c>
      <c r="W1206" s="13">
        <f t="shared" si="1524"/>
        <v>7.4881901783627344E-2</v>
      </c>
      <c r="X1206" s="13">
        <f t="shared" si="1525"/>
        <v>7.0301151689854124E-2</v>
      </c>
      <c r="Y1206" s="13">
        <f t="shared" si="1526"/>
        <v>3.3000309895978651E-2</v>
      </c>
      <c r="Z1206" s="13">
        <f t="shared" si="1527"/>
        <v>6.4036732636560886E-3</v>
      </c>
      <c r="AA1206" s="13">
        <f t="shared" si="1528"/>
        <v>1.3645746712165485E-2</v>
      </c>
      <c r="AB1206" s="13">
        <f t="shared" si="1529"/>
        <v>1.4539030620861438E-2</v>
      </c>
      <c r="AC1206" s="13">
        <f t="shared" si="1530"/>
        <v>1.2912670533294741E-3</v>
      </c>
      <c r="AD1206" s="13">
        <f t="shared" si="1531"/>
        <v>3.9891926984467869E-2</v>
      </c>
      <c r="AE1206" s="13">
        <f t="shared" si="1532"/>
        <v>3.7451618392908434E-2</v>
      </c>
      <c r="AF1206" s="13">
        <f t="shared" si="1533"/>
        <v>1.758029539152315E-2</v>
      </c>
      <c r="AG1206" s="13">
        <f t="shared" si="1534"/>
        <v>5.5016186983921781E-3</v>
      </c>
      <c r="AH1206" s="13">
        <f t="shared" si="1535"/>
        <v>1.5029853501229496E-3</v>
      </c>
      <c r="AI1206" s="13">
        <f t="shared" si="1536"/>
        <v>3.2027488841870726E-3</v>
      </c>
      <c r="AJ1206" s="13">
        <f t="shared" si="1537"/>
        <v>3.4124086486679436E-3</v>
      </c>
      <c r="AK1206" s="13">
        <f t="shared" si="1538"/>
        <v>2.4238621689420844E-3</v>
      </c>
      <c r="AL1206" s="13">
        <f t="shared" si="1539"/>
        <v>1.0333079640924304E-4</v>
      </c>
      <c r="AM1206" s="13">
        <f t="shared" si="1540"/>
        <v>1.7001339983403703E-2</v>
      </c>
      <c r="AN1206" s="13">
        <f t="shared" si="1541"/>
        <v>1.596131712249561E-2</v>
      </c>
      <c r="AO1206" s="13">
        <f t="shared" si="1542"/>
        <v>7.4924577866675689E-3</v>
      </c>
      <c r="AP1206" s="13">
        <f t="shared" si="1543"/>
        <v>2.3447072383050004E-3</v>
      </c>
      <c r="AQ1206" s="13">
        <f t="shared" si="1544"/>
        <v>5.5031861939308895E-4</v>
      </c>
      <c r="AR1206" s="13">
        <f t="shared" si="1545"/>
        <v>2.822086474030352E-4</v>
      </c>
      <c r="AS1206" s="13">
        <f t="shared" si="1546"/>
        <v>6.0136542947945328E-4</v>
      </c>
      <c r="AT1206" s="13">
        <f t="shared" si="1547"/>
        <v>6.4073227929215785E-4</v>
      </c>
      <c r="AU1206" s="13">
        <f t="shared" si="1548"/>
        <v>4.5511745282984719E-4</v>
      </c>
      <c r="AV1206" s="13">
        <f t="shared" si="1549"/>
        <v>2.4245527644458013E-4</v>
      </c>
      <c r="AW1206" s="13">
        <f t="shared" si="1550"/>
        <v>5.7422353854331741E-6</v>
      </c>
      <c r="AX1206" s="13">
        <f t="shared" si="1551"/>
        <v>6.038096407823385E-3</v>
      </c>
      <c r="AY1206" s="13">
        <f t="shared" si="1552"/>
        <v>5.6687279752978608E-3</v>
      </c>
      <c r="AZ1206" s="13">
        <f t="shared" si="1553"/>
        <v>2.6609774577538107E-3</v>
      </c>
      <c r="BA1206" s="13">
        <f t="shared" si="1554"/>
        <v>8.3273250031039845E-4</v>
      </c>
      <c r="BB1206" s="13">
        <f t="shared" si="1555"/>
        <v>1.9544794011292329E-4</v>
      </c>
      <c r="BC1206" s="13">
        <f t="shared" si="1556"/>
        <v>3.6698360907154192E-5</v>
      </c>
      <c r="BD1206" s="13">
        <f t="shared" si="1557"/>
        <v>4.4157516606607655E-5</v>
      </c>
      <c r="BE1206" s="13">
        <f t="shared" si="1558"/>
        <v>9.4096350991522103E-5</v>
      </c>
      <c r="BF1206" s="13">
        <f t="shared" si="1559"/>
        <v>1.0025612795211866E-4</v>
      </c>
      <c r="BG1206" s="13">
        <f t="shared" si="1560"/>
        <v>7.1212759304961011E-5</v>
      </c>
      <c r="BH1206" s="13">
        <f t="shared" si="1561"/>
        <v>3.7937260230977778E-5</v>
      </c>
      <c r="BI1206" s="13">
        <f t="shared" si="1562"/>
        <v>1.6168290378071775E-5</v>
      </c>
      <c r="BJ1206" s="14">
        <f t="shared" si="1563"/>
        <v>0.64073060636878731</v>
      </c>
      <c r="BK1206" s="14">
        <f t="shared" si="1564"/>
        <v>0.20317413627506642</v>
      </c>
      <c r="BL1206" s="14">
        <f t="shared" si="1565"/>
        <v>0.14897219602923331</v>
      </c>
      <c r="BM1206" s="14">
        <f t="shared" si="1566"/>
        <v>0.58587187677515007</v>
      </c>
      <c r="BN1206" s="14">
        <f t="shared" si="1567"/>
        <v>0.40774574942168079</v>
      </c>
    </row>
    <row r="1207" spans="1:66" x14ac:dyDescent="0.25">
      <c r="A1207" t="s">
        <v>21</v>
      </c>
      <c r="B1207" t="s">
        <v>22</v>
      </c>
      <c r="C1207" t="s">
        <v>269</v>
      </c>
      <c r="D1207" s="11">
        <v>44461</v>
      </c>
      <c r="E1207" s="10">
        <f>VLOOKUP(A1207,home!$A$2:$E$405,3,FALSE)</f>
        <v>1.3974</v>
      </c>
      <c r="F1207" s="10">
        <f>VLOOKUP(B1207,home!$B$2:$E$405,3,FALSE)</f>
        <v>1.2806</v>
      </c>
      <c r="G1207" s="10">
        <f>VLOOKUP(C1207,away!$B$2:$E$405,4,FALSE)</f>
        <v>1.3182</v>
      </c>
      <c r="H1207" s="10">
        <f>VLOOKUP(A1207,away!$A$2:$E$405,3,FALSE)</f>
        <v>1.3632</v>
      </c>
      <c r="I1207" s="10">
        <f>VLOOKUP(C1207,away!$B$2:$E$405,3,FALSE)</f>
        <v>0.88800000000000001</v>
      </c>
      <c r="J1207" s="10">
        <f>VLOOKUP(B1207,home!$B$2:$E$405,4,FALSE)</f>
        <v>1.3512999999999999</v>
      </c>
      <c r="K1207" s="12">
        <f t="shared" si="1512"/>
        <v>2.3589326620079998</v>
      </c>
      <c r="L1207" s="12">
        <f t="shared" si="1513"/>
        <v>1.6357778380800001</v>
      </c>
      <c r="M1207" s="13">
        <f t="shared" si="1514"/>
        <v>1.8412776136273581E-2</v>
      </c>
      <c r="N1207" s="13">
        <f t="shared" si="1515"/>
        <v>4.3434499026097216E-2</v>
      </c>
      <c r="O1207" s="13">
        <f t="shared" si="1516"/>
        <v>3.0119211141244624E-2</v>
      </c>
      <c r="P1207" s="13">
        <f t="shared" si="1517"/>
        <v>7.1049190914997187E-2</v>
      </c>
      <c r="Q1207" s="13">
        <f t="shared" si="1518"/>
        <v>5.1229529205307697E-2</v>
      </c>
      <c r="R1207" s="13">
        <f t="shared" si="1519"/>
        <v>2.4634169042650093E-2</v>
      </c>
      <c r="S1207" s="13">
        <f t="shared" si="1520"/>
        <v>6.8539196538254077E-2</v>
      </c>
      <c r="T1207" s="13">
        <f t="shared" si="1521"/>
        <v>8.3800128529314469E-2</v>
      </c>
      <c r="U1207" s="13">
        <f t="shared" si="1522"/>
        <v>5.8110345956133645E-2</v>
      </c>
      <c r="V1207" s="13">
        <f t="shared" si="1523"/>
        <v>2.9385721836514486E-2</v>
      </c>
      <c r="W1207" s="13">
        <f t="shared" si="1524"/>
        <v>4.0282336567231021E-2</v>
      </c>
      <c r="X1207" s="13">
        <f t="shared" si="1525"/>
        <v>6.5892953422756098E-2</v>
      </c>
      <c r="Y1207" s="13">
        <f t="shared" si="1526"/>
        <v>5.3893116447291056E-2</v>
      </c>
      <c r="Z1207" s="13">
        <f t="shared" si="1527"/>
        <v>1.343200925982781E-2</v>
      </c>
      <c r="AA1207" s="13">
        <f t="shared" si="1528"/>
        <v>3.1685205359401725E-2</v>
      </c>
      <c r="AB1207" s="13">
        <f t="shared" si="1529"/>
        <v>3.7371632912361827E-2</v>
      </c>
      <c r="AC1207" s="13">
        <f t="shared" si="1530"/>
        <v>7.0868990147296548E-3</v>
      </c>
      <c r="AD1207" s="13">
        <f t="shared" si="1531"/>
        <v>2.3755829857610114E-2</v>
      </c>
      <c r="AE1207" s="13">
        <f t="shared" si="1532"/>
        <v>3.8859260006277797E-2</v>
      </c>
      <c r="AF1207" s="13">
        <f t="shared" si="1533"/>
        <v>3.1782558161228852E-2</v>
      </c>
      <c r="AG1207" s="13">
        <f t="shared" si="1534"/>
        <v>1.7329734759208931E-2</v>
      </c>
      <c r="AH1207" s="13">
        <f t="shared" si="1535"/>
        <v>5.4929457670279203E-3</v>
      </c>
      <c r="AI1207" s="13">
        <f t="shared" si="1536"/>
        <v>1.2957489180480748E-2</v>
      </c>
      <c r="AJ1207" s="13">
        <f t="shared" si="1537"/>
        <v>1.5282922222725653E-2</v>
      </c>
      <c r="AK1207" s="13">
        <f t="shared" si="1538"/>
        <v>1.201712813403848E-2</v>
      </c>
      <c r="AL1207" s="13">
        <f t="shared" si="1539"/>
        <v>1.0938457891765479E-3</v>
      </c>
      <c r="AM1207" s="13">
        <f t="shared" si="1540"/>
        <v>1.1207680592844271E-2</v>
      </c>
      <c r="AN1207" s="13">
        <f t="shared" si="1541"/>
        <v>1.8333275530053979E-2</v>
      </c>
      <c r="AO1207" s="13">
        <f t="shared" si="1542"/>
        <v>1.4994582905738333E-2</v>
      </c>
      <c r="AP1207" s="13">
        <f t="shared" si="1543"/>
        <v>8.1759354694866584E-3</v>
      </c>
      <c r="AQ1207" s="13">
        <f t="shared" si="1544"/>
        <v>3.3435035116396194E-3</v>
      </c>
      <c r="AR1207" s="13">
        <f t="shared" si="1545"/>
        <v>1.7970477902959218E-3</v>
      </c>
      <c r="AS1207" s="13">
        <f t="shared" si="1546"/>
        <v>4.239114727718353E-3</v>
      </c>
      <c r="AT1207" s="13">
        <f t="shared" si="1547"/>
        <v>4.9998930946069864E-3</v>
      </c>
      <c r="AU1207" s="13">
        <f t="shared" si="1548"/>
        <v>3.931470375805558E-3</v>
      </c>
      <c r="AV1207" s="13">
        <f t="shared" si="1549"/>
        <v>2.3185184698011488E-3</v>
      </c>
      <c r="AW1207" s="13">
        <f t="shared" si="1550"/>
        <v>1.1724476546367277E-4</v>
      </c>
      <c r="AX1207" s="13">
        <f t="shared" si="1551"/>
        <v>4.4063606359689205E-3</v>
      </c>
      <c r="AY1207" s="13">
        <f t="shared" si="1552"/>
        <v>7.2078270749060562E-3</v>
      </c>
      <c r="AZ1207" s="13">
        <f t="shared" si="1553"/>
        <v>5.8952018949221599E-3</v>
      </c>
      <c r="BA1207" s="13">
        <f t="shared" si="1554"/>
        <v>3.2144135369069635E-3</v>
      </c>
      <c r="BB1207" s="13">
        <f t="shared" si="1555"/>
        <v>1.31451660652419E-3</v>
      </c>
      <c r="BC1207" s="13">
        <f t="shared" si="1556"/>
        <v>4.3005142654807906E-4</v>
      </c>
      <c r="BD1207" s="13">
        <f t="shared" si="1557"/>
        <v>4.8992849155611736E-4</v>
      </c>
      <c r="BE1207" s="13">
        <f t="shared" si="1558"/>
        <v>1.1557083207800359E-3</v>
      </c>
      <c r="BF1207" s="13">
        <f t="shared" si="1559"/>
        <v>1.3631190528212227E-3</v>
      </c>
      <c r="BG1207" s="13">
        <f t="shared" si="1560"/>
        <v>1.0718353519684634E-3</v>
      </c>
      <c r="BH1207" s="13">
        <f t="shared" si="1561"/>
        <v>6.3209685501331217E-4</v>
      </c>
      <c r="BI1207" s="13">
        <f t="shared" si="1562"/>
        <v>2.9821478336868745E-4</v>
      </c>
      <c r="BJ1207" s="14">
        <f t="shared" si="1563"/>
        <v>0.52878329516786249</v>
      </c>
      <c r="BK1207" s="14">
        <f t="shared" si="1564"/>
        <v>0.20277545730485155</v>
      </c>
      <c r="BL1207" s="14">
        <f t="shared" si="1565"/>
        <v>0.24996799702980058</v>
      </c>
      <c r="BM1207" s="14">
        <f t="shared" si="1566"/>
        <v>0.74898880098632969</v>
      </c>
      <c r="BN1207" s="14">
        <f t="shared" si="1567"/>
        <v>0.2388793754665704</v>
      </c>
    </row>
    <row r="1208" spans="1:66" x14ac:dyDescent="0.25">
      <c r="A1208" t="s">
        <v>21</v>
      </c>
      <c r="B1208" t="s">
        <v>266</v>
      </c>
      <c r="C1208" t="s">
        <v>264</v>
      </c>
      <c r="D1208" s="11">
        <v>44461</v>
      </c>
      <c r="E1208" s="10">
        <f>VLOOKUP(A1208,home!$A$2:$E$405,3,FALSE)</f>
        <v>1.3974</v>
      </c>
      <c r="F1208" s="10">
        <f>VLOOKUP(B1208,home!$B$2:$E$405,3,FALSE)</f>
        <v>0.79090000000000005</v>
      </c>
      <c r="G1208" s="10">
        <f>VLOOKUP(C1208,away!$B$2:$E$405,4,FALSE)</f>
        <v>1.2428999999999999</v>
      </c>
      <c r="H1208" s="10">
        <f>VLOOKUP(A1208,away!$A$2:$E$405,3,FALSE)</f>
        <v>1.3632</v>
      </c>
      <c r="I1208" s="10">
        <f>VLOOKUP(C1208,away!$B$2:$E$405,3,FALSE)</f>
        <v>0.69499999999999995</v>
      </c>
      <c r="J1208" s="10">
        <f>VLOOKUP(B1208,home!$B$2:$E$405,4,FALSE)</f>
        <v>1.1196999999999999</v>
      </c>
      <c r="K1208" s="12">
        <f t="shared" si="1512"/>
        <v>1.3736576290140001</v>
      </c>
      <c r="L1208" s="12">
        <f t="shared" si="1513"/>
        <v>1.0608306527999998</v>
      </c>
      <c r="M1208" s="13">
        <f t="shared" si="1514"/>
        <v>8.7642583879207314E-2</v>
      </c>
      <c r="N1208" s="13">
        <f t="shared" si="1515"/>
        <v>0.12039090397217254</v>
      </c>
      <c r="O1208" s="13">
        <f t="shared" si="1516"/>
        <v>9.2973939469658234E-2</v>
      </c>
      <c r="P1208" s="13">
        <f t="shared" si="1517"/>
        <v>0.12771436125198188</v>
      </c>
      <c r="Q1208" s="13">
        <f t="shared" si="1518"/>
        <v>8.2687941852633368E-2</v>
      </c>
      <c r="R1208" s="13">
        <f t="shared" si="1519"/>
        <v>4.9314802450492599E-2</v>
      </c>
      <c r="S1208" s="13">
        <f t="shared" si="1520"/>
        <v>4.6526920328142596E-2</v>
      </c>
      <c r="T1208" s="13">
        <f t="shared" si="1521"/>
        <v>8.7717903334217473E-2</v>
      </c>
      <c r="U1208" s="13">
        <f t="shared" si="1522"/>
        <v>6.7741654609437471E-2</v>
      </c>
      <c r="V1208" s="13">
        <f t="shared" si="1523"/>
        <v>7.5333190375434563E-3</v>
      </c>
      <c r="W1208" s="13">
        <f t="shared" si="1524"/>
        <v>3.786164071777863E-2</v>
      </c>
      <c r="X1208" s="13">
        <f t="shared" si="1525"/>
        <v>4.0164789038720151E-2</v>
      </c>
      <c r="Y1208" s="13">
        <f t="shared" si="1526"/>
        <v>2.1304019687759888E-2</v>
      </c>
      <c r="Z1208" s="13">
        <f t="shared" si="1527"/>
        <v>1.7438218025419699E-2</v>
      </c>
      <c r="AA1208" s="13">
        <f t="shared" si="1528"/>
        <v>2.3954141227027222E-2</v>
      </c>
      <c r="AB1208" s="13">
        <f t="shared" si="1529"/>
        <v>1.6452394421492364E-2</v>
      </c>
      <c r="AC1208" s="13">
        <f t="shared" si="1530"/>
        <v>6.8610556250349843E-4</v>
      </c>
      <c r="AD1208" s="13">
        <f t="shared" si="1531"/>
        <v>1.3002232904740929E-2</v>
      </c>
      <c r="AE1208" s="13">
        <f t="shared" si="1532"/>
        <v>1.3793167220193957E-2</v>
      </c>
      <c r="AF1208" s="13">
        <f t="shared" si="1533"/>
        <v>7.3161072931889563E-3</v>
      </c>
      <c r="AG1208" s="13">
        <f t="shared" si="1534"/>
        <v>2.5870502919294932E-3</v>
      </c>
      <c r="AH1208" s="13">
        <f t="shared" si="1535"/>
        <v>4.6247490528936747E-3</v>
      </c>
      <c r="AI1208" s="13">
        <f t="shared" si="1536"/>
        <v>6.3528218187826673E-3</v>
      </c>
      <c r="AJ1208" s="13">
        <f t="shared" si="1537"/>
        <v>4.3633010785687045E-3</v>
      </c>
      <c r="AK1208" s="13">
        <f t="shared" si="1538"/>
        <v>1.9978939380869724E-3</v>
      </c>
      <c r="AL1208" s="13">
        <f t="shared" si="1539"/>
        <v>3.9992218297596145E-5</v>
      </c>
      <c r="AM1208" s="13">
        <f t="shared" si="1540"/>
        <v>3.5721232847628443E-3</v>
      </c>
      <c r="AN1208" s="13">
        <f t="shared" si="1541"/>
        <v>3.7894178760570479E-3</v>
      </c>
      <c r="AO1208" s="13">
        <f t="shared" si="1542"/>
        <v>2.0099653195947932E-3</v>
      </c>
      <c r="AP1208" s="13">
        <f t="shared" si="1543"/>
        <v>7.1074427403036819E-4</v>
      </c>
      <c r="AQ1208" s="13">
        <f t="shared" si="1544"/>
        <v>1.8849482804837432E-4</v>
      </c>
      <c r="AR1208" s="13">
        <f t="shared" si="1545"/>
        <v>9.8121511136347586E-4</v>
      </c>
      <c r="AS1208" s="13">
        <f t="shared" si="1546"/>
        <v>1.3478536234282604E-3</v>
      </c>
      <c r="AT1208" s="13">
        <f t="shared" si="1547"/>
        <v>9.2574470630819665E-4</v>
      </c>
      <c r="AU1208" s="13">
        <f t="shared" si="1548"/>
        <v>4.2388542611319322E-4</v>
      </c>
      <c r="AV1208" s="13">
        <f t="shared" si="1549"/>
        <v>1.4556836235205952E-4</v>
      </c>
      <c r="AW1208" s="13">
        <f t="shared" si="1550"/>
        <v>1.6188162537411931E-6</v>
      </c>
      <c r="AX1208" s="13">
        <f t="shared" si="1551"/>
        <v>8.1781240031550623E-4</v>
      </c>
      <c r="AY1208" s="13">
        <f t="shared" si="1552"/>
        <v>8.6756046249463316E-4</v>
      </c>
      <c r="AZ1208" s="13">
        <f t="shared" si="1553"/>
        <v>4.6016736588582569E-4</v>
      </c>
      <c r="BA1208" s="13">
        <f t="shared" si="1554"/>
        <v>1.6271988238330561E-4</v>
      </c>
      <c r="BB1208" s="13">
        <f t="shared" si="1555"/>
        <v>4.3154559763055305E-5</v>
      </c>
      <c r="BC1208" s="13">
        <f t="shared" si="1556"/>
        <v>9.1559359609477171E-6</v>
      </c>
      <c r="BD1208" s="13">
        <f t="shared" si="1557"/>
        <v>1.7348384452082338E-4</v>
      </c>
      <c r="BE1208" s="13">
        <f t="shared" si="1558"/>
        <v>2.3830740653670769E-4</v>
      </c>
      <c r="BF1208" s="13">
        <f t="shared" si="1559"/>
        <v>1.6367639351984469E-4</v>
      </c>
      <c r="BG1208" s="13">
        <f t="shared" si="1560"/>
        <v>7.4945108882677446E-5</v>
      </c>
      <c r="BH1208" s="13">
        <f t="shared" si="1561"/>
        <v>2.5737230143493697E-5</v>
      </c>
      <c r="BI1208" s="13">
        <f t="shared" si="1562"/>
        <v>7.0708285072598344E-6</v>
      </c>
      <c r="BJ1208" s="14">
        <f t="shared" si="1563"/>
        <v>0.43945707250263227</v>
      </c>
      <c r="BK1208" s="14">
        <f t="shared" si="1564"/>
        <v>0.27101084274017095</v>
      </c>
      <c r="BL1208" s="14">
        <f t="shared" si="1565"/>
        <v>0.27228318610811586</v>
      </c>
      <c r="BM1208" s="14">
        <f t="shared" si="1566"/>
        <v>0.43859884485395195</v>
      </c>
      <c r="BN1208" s="14">
        <f t="shared" si="1567"/>
        <v>0.56072453287614599</v>
      </c>
    </row>
    <row r="1209" spans="1:66" x14ac:dyDescent="0.25">
      <c r="A1209" t="s">
        <v>21</v>
      </c>
      <c r="B1209" t="s">
        <v>265</v>
      </c>
      <c r="C1209" t="s">
        <v>167</v>
      </c>
      <c r="D1209" s="11">
        <v>44461</v>
      </c>
      <c r="E1209" s="10">
        <f>VLOOKUP(A1209,home!$A$2:$E$405,3,FALSE)</f>
        <v>1.3974</v>
      </c>
      <c r="F1209" s="10">
        <f>VLOOKUP(B1209,home!$B$2:$E$405,3,FALSE)</f>
        <v>0.97929999999999995</v>
      </c>
      <c r="G1209" s="10">
        <f>VLOOKUP(C1209,away!$B$2:$E$405,4,FALSE)</f>
        <v>0.62619999999999998</v>
      </c>
      <c r="H1209" s="10">
        <f>VLOOKUP(A1209,away!$A$2:$E$405,3,FALSE)</f>
        <v>1.3632</v>
      </c>
      <c r="I1209" s="10">
        <f>VLOOKUP(C1209,away!$B$2:$E$405,3,FALSE)</f>
        <v>1.2030000000000001</v>
      </c>
      <c r="J1209" s="10">
        <f>VLOOKUP(B1209,home!$B$2:$E$405,4,FALSE)</f>
        <v>0.81079999999999997</v>
      </c>
      <c r="K1209" s="12">
        <f t="shared" si="1512"/>
        <v>0.8569383060839999</v>
      </c>
      <c r="L1209" s="12">
        <f t="shared" si="1513"/>
        <v>1.32965491968</v>
      </c>
      <c r="M1209" s="13">
        <f t="shared" si="1514"/>
        <v>0.11229867391033055</v>
      </c>
      <c r="N1209" s="13">
        <f t="shared" si="1515"/>
        <v>9.6233035396198124E-2</v>
      </c>
      <c r="O1209" s="13">
        <f t="shared" si="1516"/>
        <v>0.1493184842384111</v>
      </c>
      <c r="P1209" s="13">
        <f t="shared" si="1517"/>
        <v>0.12795672895029442</v>
      </c>
      <c r="Q1209" s="13">
        <f t="shared" si="1518"/>
        <v>4.1232887170869807E-2</v>
      </c>
      <c r="R1209" s="13">
        <f t="shared" si="1519"/>
        <v>9.9271028583381951E-2</v>
      </c>
      <c r="S1209" s="13">
        <f t="shared" si="1520"/>
        <v>3.6449505398284461E-2</v>
      </c>
      <c r="T1209" s="13">
        <f t="shared" si="1521"/>
        <v>5.4825511279357399E-2</v>
      </c>
      <c r="U1209" s="13">
        <f t="shared" si="1522"/>
        <v>8.5069147077459661E-2</v>
      </c>
      <c r="V1209" s="13">
        <f t="shared" si="1523"/>
        <v>4.614637931566027E-3</v>
      </c>
      <c r="W1209" s="13">
        <f t="shared" si="1524"/>
        <v>1.1778013495719291E-2</v>
      </c>
      <c r="X1209" s="13">
        <f t="shared" si="1525"/>
        <v>1.5660693588640591E-2</v>
      </c>
      <c r="Y1209" s="13">
        <f t="shared" si="1526"/>
        <v>1.04116591378685E-2</v>
      </c>
      <c r="Z1209" s="13">
        <f t="shared" si="1527"/>
        <v>4.3998737179195911E-2</v>
      </c>
      <c r="AA1209" s="13">
        <f t="shared" si="1528"/>
        <v>3.7704203308175248E-2</v>
      </c>
      <c r="AB1209" s="13">
        <f t="shared" si="1529"/>
        <v>1.6155088057577219E-2</v>
      </c>
      <c r="AC1209" s="13">
        <f t="shared" si="1530"/>
        <v>3.2862920062430416E-4</v>
      </c>
      <c r="AD1209" s="13">
        <f t="shared" si="1531"/>
        <v>2.5232577335140443E-3</v>
      </c>
      <c r="AE1209" s="13">
        <f t="shared" si="1532"/>
        <v>3.3550620589875555E-3</v>
      </c>
      <c r="AF1209" s="13">
        <f t="shared" si="1533"/>
        <v>2.2305373862822574E-3</v>
      </c>
      <c r="AG1209" s="13">
        <f t="shared" si="1534"/>
        <v>9.8861500306679094E-4</v>
      </c>
      <c r="AH1209" s="13">
        <f t="shared" si="1535"/>
        <v>1.4625784337506291E-2</v>
      </c>
      <c r="AI1209" s="13">
        <f t="shared" si="1536"/>
        <v>1.2533394855332535E-2</v>
      </c>
      <c r="AJ1209" s="13">
        <f t="shared" si="1537"/>
        <v>5.3701730784052907E-3</v>
      </c>
      <c r="AK1209" s="13">
        <f t="shared" si="1538"/>
        <v>1.5339690070621764E-3</v>
      </c>
      <c r="AL1209" s="13">
        <f t="shared" si="1539"/>
        <v>1.4978028176187665E-5</v>
      </c>
      <c r="AM1209" s="13">
        <f t="shared" si="1540"/>
        <v>4.3245524159417565E-4</v>
      </c>
      <c r="AN1209" s="13">
        <f t="shared" si="1541"/>
        <v>5.750162395270987E-4</v>
      </c>
      <c r="AO1209" s="13">
        <f t="shared" si="1542"/>
        <v>3.8228658589155014E-4</v>
      </c>
      <c r="AP1209" s="13">
        <f t="shared" si="1543"/>
        <v>1.6943641321945686E-4</v>
      </c>
      <c r="AQ1209" s="13">
        <f t="shared" si="1544"/>
        <v>5.6322990102546046E-5</v>
      </c>
      <c r="AR1209" s="13">
        <f t="shared" si="1545"/>
        <v>3.8894492197087873E-3</v>
      </c>
      <c r="AS1209" s="13">
        <f t="shared" si="1546"/>
        <v>3.3330180259369827E-3</v>
      </c>
      <c r="AT1209" s="13">
        <f t="shared" si="1547"/>
        <v>1.4280954106469376E-3</v>
      </c>
      <c r="AU1209" s="13">
        <f t="shared" si="1548"/>
        <v>4.0792988737537367E-4</v>
      </c>
      <c r="AV1209" s="13">
        <f t="shared" si="1549"/>
        <v>8.7392686672122381E-5</v>
      </c>
      <c r="AW1209" s="13">
        <f t="shared" si="1550"/>
        <v>4.7406800316385997E-7</v>
      </c>
      <c r="AX1209" s="13">
        <f t="shared" si="1551"/>
        <v>6.1764577031476624E-5</v>
      </c>
      <c r="AY1209" s="13">
        <f t="shared" si="1552"/>
        <v>8.2125573711857227E-5</v>
      </c>
      <c r="AZ1209" s="13">
        <f t="shared" si="1553"/>
        <v>5.4599336558756738E-5</v>
      </c>
      <c r="BA1209" s="13">
        <f t="shared" si="1554"/>
        <v>2.4199425488871665E-5</v>
      </c>
      <c r="BB1209" s="13">
        <f t="shared" si="1555"/>
        <v>8.0442212886769472E-6</v>
      </c>
      <c r="BC1209" s="13">
        <f t="shared" si="1556"/>
        <v>2.1392076822967795E-6</v>
      </c>
      <c r="BD1209" s="13">
        <f t="shared" si="1557"/>
        <v>8.6193754830521992E-4</v>
      </c>
      <c r="BE1209" s="13">
        <f t="shared" si="1558"/>
        <v>7.3862730259487098E-4</v>
      </c>
      <c r="BF1209" s="13">
        <f t="shared" si="1559"/>
        <v>3.164790147565213E-4</v>
      </c>
      <c r="BG1209" s="13">
        <f t="shared" si="1560"/>
        <v>9.0400996938862208E-5</v>
      </c>
      <c r="BH1209" s="13">
        <f t="shared" si="1561"/>
        <v>1.9367019296273359E-5</v>
      </c>
      <c r="BI1209" s="13">
        <f t="shared" si="1562"/>
        <v>3.3192681419289267E-6</v>
      </c>
      <c r="BJ1209" s="14">
        <f t="shared" si="1563"/>
        <v>0.24108766206260115</v>
      </c>
      <c r="BK1209" s="14">
        <f t="shared" si="1564"/>
        <v>0.28174527899298779</v>
      </c>
      <c r="BL1209" s="14">
        <f t="shared" si="1565"/>
        <v>0.43275728892368537</v>
      </c>
      <c r="BM1209" s="14">
        <f t="shared" si="1566"/>
        <v>0.37319647740327572</v>
      </c>
      <c r="BN1209" s="14">
        <f t="shared" si="1567"/>
        <v>0.62631083824948597</v>
      </c>
    </row>
    <row r="1210" spans="1:66" x14ac:dyDescent="0.25">
      <c r="A1210" t="s">
        <v>21</v>
      </c>
      <c r="B1210" t="s">
        <v>152</v>
      </c>
      <c r="C1210" t="s">
        <v>150</v>
      </c>
      <c r="D1210" s="11">
        <v>44461</v>
      </c>
      <c r="E1210" s="10">
        <f>VLOOKUP(A1210,home!$A$2:$E$405,3,FALSE)</f>
        <v>1.3974</v>
      </c>
      <c r="F1210" s="10">
        <f>VLOOKUP(B1210,home!$B$2:$E$405,3,FALSE)</f>
        <v>0.75329999999999997</v>
      </c>
      <c r="G1210" s="10">
        <f>VLOOKUP(C1210,away!$B$2:$E$405,4,FALSE)</f>
        <v>0.90390000000000004</v>
      </c>
      <c r="H1210" s="10">
        <f>VLOOKUP(A1210,away!$A$2:$E$405,3,FALSE)</f>
        <v>1.3632</v>
      </c>
      <c r="I1210" s="10">
        <f>VLOOKUP(C1210,away!$B$2:$E$405,3,FALSE)</f>
        <v>0.84940000000000004</v>
      </c>
      <c r="J1210" s="10">
        <f>VLOOKUP(B1210,home!$B$2:$E$405,4,FALSE)</f>
        <v>1.0424</v>
      </c>
      <c r="K1210" s="12">
        <f t="shared" si="1512"/>
        <v>0.95150065753799995</v>
      </c>
      <c r="L1210" s="12">
        <f t="shared" si="1513"/>
        <v>1.206997128192</v>
      </c>
      <c r="M1210" s="13">
        <f t="shared" si="1514"/>
        <v>0.11549849426984327</v>
      </c>
      <c r="N1210" s="13">
        <f t="shared" si="1515"/>
        <v>0.10989689324240479</v>
      </c>
      <c r="O1210" s="13">
        <f t="shared" si="1516"/>
        <v>0.13940635089420098</v>
      </c>
      <c r="P1210" s="13">
        <f t="shared" si="1517"/>
        <v>0.13264523454080537</v>
      </c>
      <c r="Q1210" s="13">
        <f t="shared" si="1518"/>
        <v>5.2283483090765769E-2</v>
      </c>
      <c r="R1210" s="13">
        <f t="shared" si="1519"/>
        <v>8.4131532590513453E-2</v>
      </c>
      <c r="S1210" s="13">
        <f t="shared" si="1520"/>
        <v>3.808438880007823E-2</v>
      </c>
      <c r="T1210" s="13">
        <f t="shared" si="1521"/>
        <v>6.3106013942429262E-2</v>
      </c>
      <c r="U1210" s="13">
        <f t="shared" si="1522"/>
        <v>8.005120857955321E-2</v>
      </c>
      <c r="V1210" s="13">
        <f t="shared" si="1523"/>
        <v>4.8598158180574317E-3</v>
      </c>
      <c r="W1210" s="13">
        <f t="shared" si="1524"/>
        <v>1.6582589513080181E-2</v>
      </c>
      <c r="X1210" s="13">
        <f t="shared" si="1525"/>
        <v>2.001513792027455E-2</v>
      </c>
      <c r="Y1210" s="13">
        <f t="shared" si="1526"/>
        <v>1.2079106995069096E-2</v>
      </c>
      <c r="Z1210" s="13">
        <f t="shared" si="1527"/>
        <v>3.3848839409047121E-2</v>
      </c>
      <c r="AA1210" s="13">
        <f t="shared" si="1528"/>
        <v>3.2207192954606501E-2</v>
      </c>
      <c r="AB1210" s="13">
        <f t="shared" si="1529"/>
        <v>1.5322582636880662E-2</v>
      </c>
      <c r="AC1210" s="13">
        <f t="shared" si="1530"/>
        <v>3.4883106760750734E-4</v>
      </c>
      <c r="AD1210" s="13">
        <f t="shared" si="1531"/>
        <v>3.9445862063446323E-3</v>
      </c>
      <c r="AE1210" s="13">
        <f t="shared" si="1532"/>
        <v>4.7611042229637459E-3</v>
      </c>
      <c r="AF1210" s="13">
        <f t="shared" si="1533"/>
        <v>2.8733195620700238E-3</v>
      </c>
      <c r="AG1210" s="13">
        <f t="shared" si="1534"/>
        <v>1.1560294865988045E-3</v>
      </c>
      <c r="AH1210" s="13">
        <f t="shared" si="1535"/>
        <v>1.0213862989838019E-2</v>
      </c>
      <c r="AI1210" s="13">
        <f t="shared" si="1536"/>
        <v>9.718497350833917E-3</v>
      </c>
      <c r="AJ1210" s="13">
        <f t="shared" si="1537"/>
        <v>4.6235783097998912E-3</v>
      </c>
      <c r="AK1210" s="13">
        <f t="shared" si="1538"/>
        <v>1.4664459339843441E-3</v>
      </c>
      <c r="AL1210" s="13">
        <f t="shared" si="1539"/>
        <v>1.6024721039155098E-5</v>
      </c>
      <c r="AM1210" s="13">
        <f t="shared" si="1540"/>
        <v>7.5065527381044863E-4</v>
      </c>
      <c r="AN1210" s="13">
        <f t="shared" si="1541"/>
        <v>9.0603875975139088E-4</v>
      </c>
      <c r="AO1210" s="13">
        <f t="shared" si="1542"/>
        <v>5.4679309052528536E-4</v>
      </c>
      <c r="AP1210" s="13">
        <f t="shared" si="1543"/>
        <v>2.1999256332641586E-4</v>
      </c>
      <c r="AQ1210" s="13">
        <f t="shared" si="1544"/>
        <v>6.6382598039645165E-5</v>
      </c>
      <c r="AR1210" s="13">
        <f t="shared" si="1545"/>
        <v>2.4656206592962053E-3</v>
      </c>
      <c r="AS1210" s="13">
        <f t="shared" si="1546"/>
        <v>2.3460396785596159E-3</v>
      </c>
      <c r="AT1210" s="13">
        <f t="shared" si="1547"/>
        <v>1.1161291483798564E-3</v>
      </c>
      <c r="AU1210" s="13">
        <f t="shared" si="1548"/>
        <v>3.5399920619358713E-4</v>
      </c>
      <c r="AV1210" s="13">
        <f t="shared" si="1549"/>
        <v>8.4207619365282019E-5</v>
      </c>
      <c r="AW1210" s="13">
        <f t="shared" si="1550"/>
        <v>5.1121466852767021E-7</v>
      </c>
      <c r="AX1210" s="13">
        <f t="shared" si="1551"/>
        <v>1.1904149776916818E-4</v>
      </c>
      <c r="AY1210" s="13">
        <f t="shared" si="1552"/>
        <v>1.4368274594306034E-4</v>
      </c>
      <c r="AZ1210" s="13">
        <f t="shared" si="1553"/>
        <v>8.6712330862007326E-5</v>
      </c>
      <c r="BA1210" s="13">
        <f t="shared" si="1554"/>
        <v>3.4887178109759119E-5</v>
      </c>
      <c r="BB1210" s="13">
        <f t="shared" si="1555"/>
        <v>1.0527180947300518E-5</v>
      </c>
      <c r="BC1210" s="13">
        <f t="shared" si="1556"/>
        <v>2.5412554342698486E-6</v>
      </c>
      <c r="BD1210" s="13">
        <f t="shared" si="1557"/>
        <v>4.9599950916356429E-4</v>
      </c>
      <c r="BE1210" s="13">
        <f t="shared" si="1558"/>
        <v>4.7194385910765655E-4</v>
      </c>
      <c r="BF1210" s="13">
        <f t="shared" si="1559"/>
        <v>2.2452744613097822E-4</v>
      </c>
      <c r="BG1210" s="13">
        <f t="shared" si="1560"/>
        <v>7.12126708763179E-5</v>
      </c>
      <c r="BH1210" s="13">
        <f t="shared" si="1561"/>
        <v>1.693972579096341E-5</v>
      </c>
      <c r="BI1210" s="13">
        <f t="shared" si="1562"/>
        <v>3.2236320457230206E-6</v>
      </c>
      <c r="BJ1210" s="14">
        <f t="shared" si="1563"/>
        <v>0.28958551865651955</v>
      </c>
      <c r="BK1210" s="14">
        <f t="shared" si="1564"/>
        <v>0.29159647196337407</v>
      </c>
      <c r="BL1210" s="14">
        <f t="shared" si="1565"/>
        <v>0.3847910953951208</v>
      </c>
      <c r="BM1210" s="14">
        <f t="shared" si="1566"/>
        <v>0.36581676526425333</v>
      </c>
      <c r="BN1210" s="14">
        <f t="shared" si="1567"/>
        <v>0.6338619886285336</v>
      </c>
    </row>
    <row r="1211" spans="1:66" x14ac:dyDescent="0.25">
      <c r="A1211" t="s">
        <v>21</v>
      </c>
      <c r="B1211" t="s">
        <v>267</v>
      </c>
      <c r="C1211" t="s">
        <v>270</v>
      </c>
      <c r="D1211" s="11">
        <v>44461</v>
      </c>
      <c r="E1211" s="10">
        <f>VLOOKUP(A1211,home!$A$2:$E$405,3,FALSE)</f>
        <v>1.3974</v>
      </c>
      <c r="F1211" s="10">
        <f>VLOOKUP(B1211,home!$B$2:$E$405,3,FALSE)</f>
        <v>1.0546</v>
      </c>
      <c r="G1211" s="10">
        <f>VLOOKUP(C1211,away!$B$2:$E$405,4,FALSE)</f>
        <v>1.0923</v>
      </c>
      <c r="H1211" s="10">
        <f>VLOOKUP(A1211,away!$A$2:$E$405,3,FALSE)</f>
        <v>1.3632</v>
      </c>
      <c r="I1211" s="10">
        <f>VLOOKUP(C1211,away!$B$2:$E$405,3,FALSE)</f>
        <v>1.081</v>
      </c>
      <c r="J1211" s="10">
        <f>VLOOKUP(B1211,home!$B$2:$E$405,4,FALSE)</f>
        <v>1.0038</v>
      </c>
      <c r="K1211" s="12">
        <f t="shared" si="1512"/>
        <v>1.6097203690919999</v>
      </c>
      <c r="L1211" s="12">
        <f t="shared" si="1513"/>
        <v>1.4792189529599999</v>
      </c>
      <c r="M1211" s="13">
        <f t="shared" si="1514"/>
        <v>4.5550242929008736E-2</v>
      </c>
      <c r="N1211" s="13">
        <f t="shared" si="1515"/>
        <v>7.3323153859914197E-2</v>
      </c>
      <c r="O1211" s="13">
        <f t="shared" si="1516"/>
        <v>6.7378782652521937E-2</v>
      </c>
      <c r="P1211" s="13">
        <f t="shared" si="1517"/>
        <v>0.10846099888038725</v>
      </c>
      <c r="Q1211" s="13">
        <f t="shared" si="1518"/>
        <v>5.9014887147185301E-2</v>
      </c>
      <c r="R1211" s="13">
        <f t="shared" si="1519"/>
        <v>4.983398616349146E-2</v>
      </c>
      <c r="S1211" s="13">
        <f t="shared" si="1520"/>
        <v>6.4564904167830381E-2</v>
      </c>
      <c r="T1211" s="13">
        <f t="shared" si="1521"/>
        <v>8.7295939574911996E-2</v>
      </c>
      <c r="U1211" s="13">
        <f t="shared" si="1522"/>
        <v>8.021878260042109E-2</v>
      </c>
      <c r="V1211" s="13">
        <f t="shared" si="1523"/>
        <v>1.7081928653239205E-2</v>
      </c>
      <c r="W1211" s="13">
        <f t="shared" si="1524"/>
        <v>3.166582197349662E-2</v>
      </c>
      <c r="X1211" s="13">
        <f t="shared" si="1525"/>
        <v>4.6840684024253426E-2</v>
      </c>
      <c r="Y1211" s="13">
        <f t="shared" si="1526"/>
        <v>3.4643813789143184E-2</v>
      </c>
      <c r="Z1211" s="13">
        <f t="shared" si="1527"/>
        <v>2.4571792278194334E-2</v>
      </c>
      <c r="AA1211" s="13">
        <f t="shared" si="1528"/>
        <v>3.9553714535306941E-2</v>
      </c>
      <c r="AB1211" s="13">
        <f t="shared" si="1529"/>
        <v>3.1835209980366951E-2</v>
      </c>
      <c r="AC1211" s="13">
        <f t="shared" si="1530"/>
        <v>2.5421421014995317E-3</v>
      </c>
      <c r="AD1211" s="13">
        <f t="shared" si="1531"/>
        <v>1.2743279658694633E-2</v>
      </c>
      <c r="AE1211" s="13">
        <f t="shared" si="1532"/>
        <v>1.8850100794010737E-2</v>
      </c>
      <c r="AF1211" s="13">
        <f t="shared" si="1533"/>
        <v>1.3941713179853517E-2</v>
      </c>
      <c r="AG1211" s="13">
        <f t="shared" si="1534"/>
        <v>6.8742821241238533E-3</v>
      </c>
      <c r="AH1211" s="13">
        <f t="shared" si="1535"/>
        <v>9.0867652115253061E-3</v>
      </c>
      <c r="AI1211" s="13">
        <f t="shared" si="1536"/>
        <v>1.462715105014886E-2</v>
      </c>
      <c r="AJ1211" s="13">
        <f t="shared" si="1537"/>
        <v>1.1772811493605029E-2</v>
      </c>
      <c r="AK1211" s="13">
        <f t="shared" si="1538"/>
        <v>6.3169781542454775E-3</v>
      </c>
      <c r="AL1211" s="13">
        <f t="shared" si="1539"/>
        <v>2.4212671888863293E-4</v>
      </c>
      <c r="AM1211" s="13">
        <f t="shared" si="1540"/>
        <v>4.1026233671273005E-3</v>
      </c>
      <c r="AN1211" s="13">
        <f t="shared" si="1541"/>
        <v>6.0686782415112737E-3</v>
      </c>
      <c r="AO1211" s="13">
        <f t="shared" si="1542"/>
        <v>4.4884519371297211E-3</v>
      </c>
      <c r="AP1211" s="13">
        <f t="shared" si="1543"/>
        <v>2.2131343916174375E-3</v>
      </c>
      <c r="AQ1211" s="13">
        <f t="shared" si="1544"/>
        <v>8.1842758438202784E-4</v>
      </c>
      <c r="AR1211" s="13">
        <f t="shared" si="1545"/>
        <v>2.6882630643971614E-3</v>
      </c>
      <c r="AS1211" s="13">
        <f t="shared" si="1546"/>
        <v>4.3273518122377893E-3</v>
      </c>
      <c r="AT1211" s="13">
        <f t="shared" si="1547"/>
        <v>3.4829131781931753E-3</v>
      </c>
      <c r="AU1211" s="13">
        <f t="shared" si="1548"/>
        <v>1.8688387622388366E-3</v>
      </c>
      <c r="AV1211" s="13">
        <f t="shared" si="1549"/>
        <v>7.5207695553113389E-4</v>
      </c>
      <c r="AW1211" s="13">
        <f t="shared" si="1550"/>
        <v>1.6014858964041093E-5</v>
      </c>
      <c r="AX1211" s="13">
        <f t="shared" si="1551"/>
        <v>1.1006794001296031E-3</v>
      </c>
      <c r="AY1211" s="13">
        <f t="shared" si="1552"/>
        <v>1.6281458298043523E-3</v>
      </c>
      <c r="AZ1211" s="13">
        <f t="shared" si="1553"/>
        <v>1.2041920848146924E-3</v>
      </c>
      <c r="BA1211" s="13">
        <f t="shared" si="1554"/>
        <v>5.9375458495410322E-4</v>
      </c>
      <c r="BB1211" s="13">
        <f t="shared" si="1555"/>
        <v>2.1957325886775189E-4</v>
      </c>
      <c r="BC1211" s="13">
        <f t="shared" si="1556"/>
        <v>6.4959385216074153E-5</v>
      </c>
      <c r="BD1211" s="13">
        <f t="shared" si="1557"/>
        <v>6.6275494589976866E-4</v>
      </c>
      <c r="BE1211" s="13">
        <f t="shared" si="1558"/>
        <v>1.0668501361313241E-3</v>
      </c>
      <c r="BF1211" s="13">
        <f t="shared" si="1559"/>
        <v>8.5866519744958272E-4</v>
      </c>
      <c r="BG1211" s="13">
        <f t="shared" si="1560"/>
        <v>4.6073695285499917E-4</v>
      </c>
      <c r="BH1211" s="13">
        <f t="shared" si="1561"/>
        <v>1.8541441445101811E-4</v>
      </c>
      <c r="BI1211" s="13">
        <f t="shared" si="1562"/>
        <v>5.9693071933013995E-5</v>
      </c>
      <c r="BJ1211" s="14">
        <f t="shared" si="1563"/>
        <v>0.40769629619114173</v>
      </c>
      <c r="BK1211" s="14">
        <f t="shared" si="1564"/>
        <v>0.24007048928065808</v>
      </c>
      <c r="BL1211" s="14">
        <f t="shared" si="1565"/>
        <v>0.3270377403329508</v>
      </c>
      <c r="BM1211" s="14">
        <f t="shared" si="1566"/>
        <v>0.59420213547959577</v>
      </c>
      <c r="BN1211" s="14">
        <f t="shared" si="1567"/>
        <v>0.40356205163250886</v>
      </c>
    </row>
    <row r="1212" spans="1:66" x14ac:dyDescent="0.25">
      <c r="A1212" t="s">
        <v>21</v>
      </c>
      <c r="B1212" t="s">
        <v>397</v>
      </c>
      <c r="C1212" t="s">
        <v>268</v>
      </c>
      <c r="D1212" s="11">
        <v>44461</v>
      </c>
      <c r="E1212" s="10">
        <f>VLOOKUP(A1212,home!$A$2:$E$405,3,FALSE)</f>
        <v>1.3974</v>
      </c>
      <c r="F1212" s="10">
        <f>VLOOKUP(B1212,home!$B$2:$E$405,3,FALSE)</f>
        <v>1.1676</v>
      </c>
      <c r="G1212" s="10">
        <f>VLOOKUP(C1212,away!$B$2:$E$405,4,FALSE)</f>
        <v>0.86629999999999996</v>
      </c>
      <c r="H1212" s="10">
        <f>VLOOKUP(A1212,away!$A$2:$E$405,3,FALSE)</f>
        <v>1.3632</v>
      </c>
      <c r="I1212" s="10">
        <f>VLOOKUP(C1212,away!$B$2:$E$405,3,FALSE)</f>
        <v>0.96519999999999995</v>
      </c>
      <c r="J1212" s="10">
        <f>VLOOKUP(B1212,home!$B$2:$E$405,4,FALSE)</f>
        <v>1.1196999999999999</v>
      </c>
      <c r="K1212" s="12">
        <f t="shared" si="1512"/>
        <v>1.413458753112</v>
      </c>
      <c r="L1212" s="12">
        <f t="shared" si="1513"/>
        <v>1.4732571886079997</v>
      </c>
      <c r="M1212" s="13">
        <f t="shared" si="1514"/>
        <v>5.5759028156827532E-2</v>
      </c>
      <c r="N1212" s="13">
        <f t="shared" si="1515"/>
        <v>7.881308641328634E-2</v>
      </c>
      <c r="O1212" s="13">
        <f t="shared" si="1516"/>
        <v>8.2147389061842033E-2</v>
      </c>
      <c r="P1212" s="13">
        <f t="shared" si="1517"/>
        <v>0.11611194611475759</v>
      </c>
      <c r="Q1212" s="13">
        <f t="shared" si="1518"/>
        <v>5.5699523425316019E-2</v>
      </c>
      <c r="R1212" s="13">
        <f t="shared" si="1519"/>
        <v>6.0512115730368479E-2</v>
      </c>
      <c r="S1212" s="13">
        <f t="shared" si="1520"/>
        <v>6.044753861489937E-2</v>
      </c>
      <c r="T1212" s="13">
        <f t="shared" si="1521"/>
        <v>8.205972328838651E-2</v>
      </c>
      <c r="U1212" s="13">
        <f t="shared" si="1522"/>
        <v>8.5531379648415673E-2</v>
      </c>
      <c r="V1212" s="13">
        <f t="shared" si="1523"/>
        <v>1.3986138365655671E-2</v>
      </c>
      <c r="W1212" s="13">
        <f t="shared" si="1524"/>
        <v>2.624299297655994E-2</v>
      </c>
      <c r="X1212" s="13">
        <f t="shared" si="1525"/>
        <v>3.8662678053306185E-2</v>
      </c>
      <c r="Y1212" s="13">
        <f t="shared" si="1526"/>
        <v>2.8480034186435042E-2</v>
      </c>
      <c r="Z1212" s="13">
        <f t="shared" si="1527"/>
        <v>2.9716636499214862E-2</v>
      </c>
      <c r="AA1212" s="13">
        <f t="shared" si="1528"/>
        <v>4.2003239972862788E-2</v>
      </c>
      <c r="AB1212" s="13">
        <f t="shared" si="1529"/>
        <v>2.9684923599353381E-2</v>
      </c>
      <c r="AC1212" s="13">
        <f t="shared" si="1530"/>
        <v>1.8202856536736764E-3</v>
      </c>
      <c r="AD1212" s="13">
        <f t="shared" si="1531"/>
        <v>9.2733470326438507E-3</v>
      </c>
      <c r="AE1212" s="13">
        <f t="shared" si="1532"/>
        <v>1.3662025178299215E-2</v>
      </c>
      <c r="AF1212" s="13">
        <f t="shared" si="1533"/>
        <v>1.0063838402436406E-2</v>
      </c>
      <c r="AG1212" s="13">
        <f t="shared" si="1534"/>
        <v>4.9422074237928946E-3</v>
      </c>
      <c r="AH1212" s="13">
        <f t="shared" si="1535"/>
        <v>1.0945062085929791E-2</v>
      </c>
      <c r="AI1212" s="13">
        <f t="shared" si="1536"/>
        <v>1.5470393808711748E-2</v>
      </c>
      <c r="AJ1212" s="13">
        <f t="shared" si="1537"/>
        <v>1.0933381771506658E-2</v>
      </c>
      <c r="AK1212" s="13">
        <f t="shared" si="1538"/>
        <v>5.1512947220170901E-3</v>
      </c>
      <c r="AL1212" s="13">
        <f t="shared" si="1539"/>
        <v>1.5162165964468583E-4</v>
      </c>
      <c r="AM1212" s="13">
        <f t="shared" si="1540"/>
        <v>2.6214987067871274E-3</v>
      </c>
      <c r="AN1212" s="13">
        <f t="shared" si="1541"/>
        <v>3.8621418147007105E-3</v>
      </c>
      <c r="AO1212" s="13">
        <f t="shared" si="1542"/>
        <v>2.8449640959656839E-3</v>
      </c>
      <c r="AP1212" s="13">
        <f t="shared" si="1543"/>
        <v>1.3971212685710344E-3</v>
      </c>
      <c r="AQ1212" s="13">
        <f t="shared" si="1544"/>
        <v>5.1457973806985115E-4</v>
      </c>
      <c r="AR1212" s="13">
        <f t="shared" si="1545"/>
        <v>3.2249782795713837E-3</v>
      </c>
      <c r="AS1212" s="13">
        <f t="shared" si="1546"/>
        <v>4.5583737778562509E-3</v>
      </c>
      <c r="AT1212" s="13">
        <f t="shared" si="1547"/>
        <v>3.2215366581335673E-3</v>
      </c>
      <c r="AU1212" s="13">
        <f t="shared" si="1548"/>
        <v>1.5178363959700238E-3</v>
      </c>
      <c r="AV1212" s="13">
        <f t="shared" si="1549"/>
        <v>5.3634978491895067E-4</v>
      </c>
      <c r="AW1212" s="13">
        <f t="shared" si="1550"/>
        <v>8.7704212595442009E-6</v>
      </c>
      <c r="AX1212" s="13">
        <f t="shared" si="1551"/>
        <v>6.1756338223000894E-4</v>
      </c>
      <c r="AY1212" s="13">
        <f t="shared" si="1552"/>
        <v>9.0982969229143069E-4</v>
      </c>
      <c r="AZ1212" s="13">
        <f t="shared" si="1553"/>
        <v>6.7020656728867742E-4</v>
      </c>
      <c r="BA1212" s="13">
        <f t="shared" si="1554"/>
        <v>3.2912888103677835E-4</v>
      </c>
      <c r="BB1212" s="13">
        <f t="shared" si="1555"/>
        <v>1.2122287249148524E-4</v>
      </c>
      <c r="BC1212" s="13">
        <f t="shared" si="1556"/>
        <v>3.5718493664358279E-5</v>
      </c>
      <c r="BD1212" s="13">
        <f t="shared" si="1557"/>
        <v>7.9187040558053451E-4</v>
      </c>
      <c r="BE1212" s="13">
        <f t="shared" si="1558"/>
        <v>1.1192761560981559E-3</v>
      </c>
      <c r="BF1212" s="13">
        <f t="shared" si="1559"/>
        <v>7.9102533999324612E-4</v>
      </c>
      <c r="BG1212" s="13">
        <f t="shared" si="1560"/>
        <v>3.7269389691561649E-4</v>
      </c>
      <c r="BH1212" s="13">
        <f t="shared" si="1561"/>
        <v>1.3169686270669994E-4</v>
      </c>
      <c r="BI1212" s="13">
        <f t="shared" si="1562"/>
        <v>3.7229616670034859E-5</v>
      </c>
      <c r="BJ1212" s="14">
        <f t="shared" si="1563"/>
        <v>0.36182343189355959</v>
      </c>
      <c r="BK1212" s="14">
        <f t="shared" si="1564"/>
        <v>0.24918638825774997</v>
      </c>
      <c r="BL1212" s="14">
        <f t="shared" si="1565"/>
        <v>0.3586820475754221</v>
      </c>
      <c r="BM1212" s="14">
        <f t="shared" si="1566"/>
        <v>0.54946435605251664</v>
      </c>
      <c r="BN1212" s="14">
        <f t="shared" si="1567"/>
        <v>0.44904308890239802</v>
      </c>
    </row>
    <row r="1213" spans="1:66" x14ac:dyDescent="0.25">
      <c r="A1213" t="s">
        <v>21</v>
      </c>
      <c r="B1213" t="s">
        <v>274</v>
      </c>
      <c r="C1213" t="s">
        <v>157</v>
      </c>
      <c r="D1213" s="11">
        <v>44461</v>
      </c>
      <c r="E1213" s="10">
        <f>VLOOKUP(A1213,home!$A$2:$E$405,3,FALSE)</f>
        <v>1.3974</v>
      </c>
      <c r="F1213" s="10">
        <f>VLOOKUP(B1213,home!$B$2:$E$405,3,FALSE)</f>
        <v>1.5819000000000001</v>
      </c>
      <c r="G1213" s="10">
        <f>VLOOKUP(C1213,away!$B$2:$E$405,4,FALSE)</f>
        <v>0.82189999999999996</v>
      </c>
      <c r="H1213" s="10">
        <f>VLOOKUP(A1213,away!$A$2:$E$405,3,FALSE)</f>
        <v>1.3632</v>
      </c>
      <c r="I1213" s="10">
        <f>VLOOKUP(C1213,away!$B$2:$E$405,3,FALSE)</f>
        <v>1.4035</v>
      </c>
      <c r="J1213" s="10">
        <f>VLOOKUP(B1213,home!$B$2:$E$405,4,FALSE)</f>
        <v>0.88800000000000001</v>
      </c>
      <c r="K1213" s="12">
        <f t="shared" si="1512"/>
        <v>1.816848628614</v>
      </c>
      <c r="L1213" s="12">
        <f t="shared" si="1513"/>
        <v>1.6989670656</v>
      </c>
      <c r="M1213" s="13">
        <f t="shared" si="1514"/>
        <v>2.9723547737113623E-2</v>
      </c>
      <c r="N1213" s="13">
        <f t="shared" si="1515"/>
        <v>5.4003186943717647E-2</v>
      </c>
      <c r="O1213" s="13">
        <f t="shared" si="1516"/>
        <v>5.0499328678145446E-2</v>
      </c>
      <c r="P1213" s="13">
        <f t="shared" si="1517"/>
        <v>9.1749636054816189E-2</v>
      </c>
      <c r="Q1213" s="13">
        <f t="shared" si="1518"/>
        <v>4.9057808069739452E-2</v>
      </c>
      <c r="R1213" s="13">
        <f t="shared" si="1519"/>
        <v>4.2898348129539354E-2</v>
      </c>
      <c r="S1213" s="13">
        <f t="shared" si="1520"/>
        <v>7.0802413886148385E-2</v>
      </c>
      <c r="T1213" s="13">
        <f t="shared" si="1521"/>
        <v>8.3347600221013216E-2</v>
      </c>
      <c r="U1213" s="13">
        <f t="shared" si="1522"/>
        <v>7.7939804968959525E-2</v>
      </c>
      <c r="V1213" s="13">
        <f t="shared" si="1523"/>
        <v>2.428338696798962E-2</v>
      </c>
      <c r="W1213" s="13">
        <f t="shared" si="1524"/>
        <v>2.971020377143831E-2</v>
      </c>
      <c r="X1213" s="13">
        <f t="shared" si="1525"/>
        <v>5.0476657719938589E-2</v>
      </c>
      <c r="Y1213" s="13">
        <f t="shared" si="1526"/>
        <v>4.2879089523869832E-2</v>
      </c>
      <c r="Z1213" s="13">
        <f t="shared" si="1527"/>
        <v>2.4294293546910251E-2</v>
      </c>
      <c r="AA1213" s="13">
        <f t="shared" si="1528"/>
        <v>4.4139053913849841E-2</v>
      </c>
      <c r="AB1213" s="13">
        <f t="shared" si="1529"/>
        <v>4.0096989785848754E-2</v>
      </c>
      <c r="AC1213" s="13">
        <f t="shared" si="1530"/>
        <v>4.6848208030980231E-3</v>
      </c>
      <c r="AD1213" s="13">
        <f t="shared" si="1531"/>
        <v>1.3494735744495044E-2</v>
      </c>
      <c r="AE1213" s="13">
        <f t="shared" si="1532"/>
        <v>2.2927111588872173E-2</v>
      </c>
      <c r="AF1213" s="13">
        <f t="shared" si="1533"/>
        <v>1.9476203749414958E-2</v>
      </c>
      <c r="AG1213" s="13">
        <f t="shared" si="1534"/>
        <v>1.1029809577723756E-2</v>
      </c>
      <c r="AH1213" s="13">
        <f t="shared" si="1535"/>
        <v>1.0318801154554776E-2</v>
      </c>
      <c r="AI1213" s="13">
        <f t="shared" si="1536"/>
        <v>1.8747699726593403E-2</v>
      </c>
      <c r="AJ1213" s="13">
        <f t="shared" si="1537"/>
        <v>1.7030866268964145E-2</v>
      </c>
      <c r="AK1213" s="13">
        <f t="shared" si="1538"/>
        <v>1.0314168674958645E-2</v>
      </c>
      <c r="AL1213" s="13">
        <f t="shared" si="1539"/>
        <v>5.7843781969482352E-4</v>
      </c>
      <c r="AM1213" s="13">
        <f t="shared" si="1540"/>
        <v>4.9035784261788297E-3</v>
      </c>
      <c r="AN1213" s="13">
        <f t="shared" si="1541"/>
        <v>8.3310182496645121E-3</v>
      </c>
      <c r="AO1213" s="13">
        <f t="shared" si="1542"/>
        <v>7.0770628145462831E-3</v>
      </c>
      <c r="AP1213" s="13">
        <f t="shared" si="1543"/>
        <v>4.0078988810321936E-3</v>
      </c>
      <c r="AQ1213" s="13">
        <f t="shared" si="1544"/>
        <v>1.7023220502821962E-3</v>
      </c>
      <c r="AR1213" s="13">
        <f t="shared" si="1545"/>
        <v>3.5062606636127626E-3</v>
      </c>
      <c r="AS1213" s="13">
        <f t="shared" si="1546"/>
        <v>6.3703448782480611E-3</v>
      </c>
      <c r="AT1213" s="13">
        <f t="shared" si="1547"/>
        <v>5.7869761779216055E-3</v>
      </c>
      <c r="AU1213" s="13">
        <f t="shared" si="1548"/>
        <v>3.5046865775595847E-3</v>
      </c>
      <c r="AV1213" s="13">
        <f t="shared" si="1549"/>
        <v>1.591871250540256E-3</v>
      </c>
      <c r="AW1213" s="13">
        <f t="shared" si="1550"/>
        <v>4.9597282922996608E-5</v>
      </c>
      <c r="AX1213" s="13">
        <f t="shared" si="1551"/>
        <v>1.4848432898173674E-3</v>
      </c>
      <c r="AY1213" s="13">
        <f t="shared" si="1552"/>
        <v>2.5226998469768626E-3</v>
      </c>
      <c r="AZ1213" s="13">
        <f t="shared" si="1553"/>
        <v>2.1429919782039253E-3</v>
      </c>
      <c r="BA1213" s="13">
        <f t="shared" si="1554"/>
        <v>1.2136242642711544E-3</v>
      </c>
      <c r="BB1213" s="13">
        <f t="shared" si="1555"/>
        <v>5.1547691375243023E-4</v>
      </c>
      <c r="BC1213" s="13">
        <f t="shared" si="1556"/>
        <v>1.7515565990850208E-4</v>
      </c>
      <c r="BD1213" s="13">
        <f t="shared" si="1557"/>
        <v>9.928368984811484E-4</v>
      </c>
      <c r="BE1213" s="13">
        <f t="shared" si="1558"/>
        <v>1.8038343574428514E-3</v>
      </c>
      <c r="BF1213" s="13">
        <f t="shared" si="1559"/>
        <v>1.6386469892834305E-3</v>
      </c>
      <c r="BG1213" s="13">
        <f t="shared" si="1560"/>
        <v>9.9239117842068666E-4</v>
      </c>
      <c r="BH1213" s="13">
        <f t="shared" si="1561"/>
        <v>4.50756137890564E-4</v>
      </c>
      <c r="BI1213" s="13">
        <f t="shared" si="1562"/>
        <v>1.6379113419316287E-4</v>
      </c>
      <c r="BJ1213" s="14">
        <f t="shared" si="1563"/>
        <v>0.41047907928485722</v>
      </c>
      <c r="BK1213" s="14">
        <f t="shared" si="1564"/>
        <v>0.22434494311583753</v>
      </c>
      <c r="BL1213" s="14">
        <f t="shared" si="1565"/>
        <v>0.33878745754500822</v>
      </c>
      <c r="BM1213" s="14">
        <f t="shared" si="1566"/>
        <v>0.677500815315487</v>
      </c>
      <c r="BN1213" s="14">
        <f t="shared" si="1567"/>
        <v>0.31793185561307175</v>
      </c>
    </row>
    <row r="1214" spans="1:66" x14ac:dyDescent="0.25">
      <c r="A1214" t="s">
        <v>21</v>
      </c>
      <c r="B1214" t="s">
        <v>275</v>
      </c>
      <c r="C1214" t="s">
        <v>153</v>
      </c>
      <c r="D1214" s="11">
        <v>44461</v>
      </c>
      <c r="E1214" s="10">
        <f>VLOOKUP(A1214,home!$A$2:$E$405,3,FALSE)</f>
        <v>1.3974</v>
      </c>
      <c r="F1214" s="10">
        <f>VLOOKUP(B1214,home!$B$2:$E$405,3,FALSE)</f>
        <v>0.71560000000000001</v>
      </c>
      <c r="G1214" s="10">
        <f>VLOOKUP(C1214,away!$B$2:$E$405,4,FALSE)</f>
        <v>0.52729999999999999</v>
      </c>
      <c r="H1214" s="10">
        <f>VLOOKUP(A1214,away!$A$2:$E$405,3,FALSE)</f>
        <v>1.3632</v>
      </c>
      <c r="I1214" s="10">
        <f>VLOOKUP(C1214,away!$B$2:$E$405,3,FALSE)</f>
        <v>1.6215999999999999</v>
      </c>
      <c r="J1214" s="10">
        <f>VLOOKUP(B1214,home!$B$2:$E$405,4,FALSE)</f>
        <v>1.0038</v>
      </c>
      <c r="K1214" s="12">
        <f t="shared" si="1512"/>
        <v>0.52728915871199999</v>
      </c>
      <c r="L1214" s="12">
        <f t="shared" si="1513"/>
        <v>2.2189652674560003</v>
      </c>
      <c r="M1214" s="13">
        <f t="shared" si="1514"/>
        <v>6.4167756723499933E-2</v>
      </c>
      <c r="N1214" s="13">
        <f t="shared" si="1515"/>
        <v>3.3834962459170559E-2</v>
      </c>
      <c r="O1214" s="13">
        <f t="shared" si="1516"/>
        <v>0.14238602346001258</v>
      </c>
      <c r="P1214" s="13">
        <f t="shared" si="1517"/>
        <v>7.5078606522577127E-2</v>
      </c>
      <c r="Q1214" s="13">
        <f t="shared" si="1518"/>
        <v>8.9204044450740712E-3</v>
      </c>
      <c r="R1214" s="13">
        <f t="shared" si="1519"/>
        <v>0.15797482031447163</v>
      </c>
      <c r="S1214" s="13">
        <f t="shared" si="1520"/>
        <v>2.1961174292180051E-2</v>
      </c>
      <c r="T1214" s="13">
        <f t="shared" si="1521"/>
        <v>1.979406763527948E-2</v>
      </c>
      <c r="U1214" s="13">
        <f t="shared" si="1522"/>
        <v>8.3298410101297113E-2</v>
      </c>
      <c r="V1214" s="13">
        <f t="shared" si="1523"/>
        <v>2.8550413056982887E-3</v>
      </c>
      <c r="W1214" s="13">
        <f t="shared" si="1524"/>
        <v>1.5678775184046307E-3</v>
      </c>
      <c r="X1214" s="13">
        <f t="shared" si="1525"/>
        <v>3.4790657569649815E-3</v>
      </c>
      <c r="Y1214" s="13">
        <f t="shared" si="1526"/>
        <v>3.8599630389504072E-3</v>
      </c>
      <c r="Z1214" s="13">
        <f t="shared" si="1527"/>
        <v>0.11684687980347171</v>
      </c>
      <c r="AA1214" s="13">
        <f t="shared" si="1528"/>
        <v>6.1612092949694774E-2</v>
      </c>
      <c r="AB1214" s="13">
        <f t="shared" si="1529"/>
        <v>1.6243694328965049E-2</v>
      </c>
      <c r="AC1214" s="13">
        <f t="shared" si="1530"/>
        <v>2.0878137804461875E-4</v>
      </c>
      <c r="AD1214" s="13">
        <f t="shared" si="1531"/>
        <v>2.0668120441075897E-4</v>
      </c>
      <c r="AE1214" s="13">
        <f t="shared" si="1532"/>
        <v>4.5861841402344806E-4</v>
      </c>
      <c r="AF1214" s="13">
        <f t="shared" si="1533"/>
        <v>5.0882916586689371E-4</v>
      </c>
      <c r="AG1214" s="13">
        <f t="shared" si="1534"/>
        <v>3.763580820424151E-4</v>
      </c>
      <c r="AH1214" s="13">
        <f t="shared" si="1535"/>
        <v>6.481979197362743E-2</v>
      </c>
      <c r="AI1214" s="13">
        <f t="shared" si="1536"/>
        <v>3.4178773577660859E-2</v>
      </c>
      <c r="AJ1214" s="13">
        <f t="shared" si="1537"/>
        <v>9.0110483827863623E-3</v>
      </c>
      <c r="AK1214" s="13">
        <f t="shared" si="1538"/>
        <v>1.5838093736241831E-3</v>
      </c>
      <c r="AL1214" s="13">
        <f t="shared" si="1539"/>
        <v>9.7712718859705773E-6</v>
      </c>
      <c r="AM1214" s="13">
        <f t="shared" si="1540"/>
        <v>2.1796151679066408E-5</v>
      </c>
      <c r="AN1214" s="13">
        <f t="shared" si="1541"/>
        <v>4.8364903540051141E-5</v>
      </c>
      <c r="AO1214" s="13">
        <f t="shared" si="1542"/>
        <v>5.3660020559616636E-5</v>
      </c>
      <c r="AP1214" s="13">
        <f t="shared" si="1543"/>
        <v>3.9689907290921401E-5</v>
      </c>
      <c r="AQ1214" s="13">
        <f t="shared" si="1544"/>
        <v>2.2017631436775818E-5</v>
      </c>
      <c r="AR1214" s="13">
        <f t="shared" si="1545"/>
        <v>2.8766573406640496E-2</v>
      </c>
      <c r="AS1214" s="13">
        <f t="shared" si="1546"/>
        <v>1.5168302290614459E-2</v>
      </c>
      <c r="AT1214" s="13">
        <f t="shared" si="1547"/>
        <v>3.9990406769536994E-3</v>
      </c>
      <c r="AU1214" s="13">
        <f t="shared" si="1548"/>
        <v>7.0288359806866096E-4</v>
      </c>
      <c r="AV1214" s="13">
        <f t="shared" si="1549"/>
        <v>9.2655725274521945E-5</v>
      </c>
      <c r="AW1214" s="13">
        <f t="shared" si="1550"/>
        <v>3.1757619688838905E-7</v>
      </c>
      <c r="AX1214" s="13">
        <f t="shared" si="1551"/>
        <v>1.9154790803356775E-6</v>
      </c>
      <c r="AY1214" s="13">
        <f t="shared" si="1552"/>
        <v>4.2503815498034301E-6</v>
      </c>
      <c r="AZ1214" s="13">
        <f t="shared" si="1553"/>
        <v>4.7157245162248102E-6</v>
      </c>
      <c r="BA1214" s="13">
        <f t="shared" si="1554"/>
        <v>3.4880096374645345E-6</v>
      </c>
      <c r="BB1214" s="13">
        <f t="shared" si="1555"/>
        <v>1.9349430595213995E-6</v>
      </c>
      <c r="BC1214" s="13">
        <f t="shared" si="1556"/>
        <v>8.5871428871660669E-7</v>
      </c>
      <c r="BD1214" s="13">
        <f t="shared" si="1557"/>
        <v>1.0638671208843117E-2</v>
      </c>
      <c r="BE1214" s="13">
        <f t="shared" si="1558"/>
        <v>5.6096559915244631E-3</v>
      </c>
      <c r="BF1214" s="13">
        <f t="shared" si="1559"/>
        <v>1.4789553942173316E-3</v>
      </c>
      <c r="BG1214" s="13">
        <f t="shared" si="1560"/>
        <v>2.5994571519647705E-4</v>
      </c>
      <c r="BH1214" s="13">
        <f t="shared" si="1561"/>
        <v>3.4266639369184882E-5</v>
      </c>
      <c r="BI1214" s="13">
        <f t="shared" si="1562"/>
        <v>3.613685488973E-6</v>
      </c>
      <c r="BJ1214" s="14">
        <f t="shared" si="1563"/>
        <v>7.3209519586826144E-2</v>
      </c>
      <c r="BK1214" s="14">
        <f t="shared" si="1564"/>
        <v>0.16428538187543582</v>
      </c>
      <c r="BL1214" s="14">
        <f t="shared" si="1565"/>
        <v>0.63786302879433143</v>
      </c>
      <c r="BM1214" s="14">
        <f t="shared" si="1566"/>
        <v>0.50983830332990632</v>
      </c>
      <c r="BN1214" s="14">
        <f t="shared" si="1567"/>
        <v>0.48236257392480592</v>
      </c>
    </row>
    <row r="1215" spans="1:66" x14ac:dyDescent="0.25">
      <c r="A1215" t="s">
        <v>24</v>
      </c>
      <c r="B1215" t="s">
        <v>299</v>
      </c>
      <c r="C1215" t="s">
        <v>181</v>
      </c>
      <c r="D1215" s="11">
        <v>44461</v>
      </c>
      <c r="E1215" s="10">
        <f>VLOOKUP(A1215,home!$A$2:$E$405,3,FALSE)</f>
        <v>1.6263000000000001</v>
      </c>
      <c r="F1215" s="10">
        <f>VLOOKUP(B1215,home!$B$2:$E$405,3,FALSE)</f>
        <v>1.0505</v>
      </c>
      <c r="G1215" s="10">
        <f>VLOOKUP(C1215,away!$B$2:$E$405,4,FALSE)</f>
        <v>0.80910000000000004</v>
      </c>
      <c r="H1215" s="10">
        <f>VLOOKUP(A1215,away!$A$2:$E$405,3,FALSE)</f>
        <v>1.4262999999999999</v>
      </c>
      <c r="I1215" s="10">
        <f>VLOOKUP(C1215,away!$B$2:$E$405,3,FALSE)</f>
        <v>0.84870000000000001</v>
      </c>
      <c r="J1215" s="10">
        <f>VLOOKUP(B1215,home!$B$2:$E$405,4,FALSE)</f>
        <v>0.622</v>
      </c>
      <c r="K1215" s="12">
        <f t="shared" si="1512"/>
        <v>1.382289216165</v>
      </c>
      <c r="L1215" s="12">
        <f t="shared" si="1513"/>
        <v>0.75293150381999996</v>
      </c>
      <c r="M1215" s="13">
        <f t="shared" si="1514"/>
        <v>0.11821849431248856</v>
      </c>
      <c r="N1215" s="13">
        <f t="shared" si="1515"/>
        <v>0.16341214983941632</v>
      </c>
      <c r="O1215" s="13">
        <f t="shared" si="1516"/>
        <v>8.9010428702038111E-2</v>
      </c>
      <c r="P1215" s="13">
        <f t="shared" si="1517"/>
        <v>0.12303815572105087</v>
      </c>
      <c r="Q1215" s="13">
        <f t="shared" si="1518"/>
        <v>0.11294142625668217</v>
      </c>
      <c r="R1215" s="13">
        <f t="shared" si="1519"/>
        <v>3.3509377969144216E-2</v>
      </c>
      <c r="S1215" s="13">
        <f t="shared" si="1520"/>
        <v>3.2013577594767154E-2</v>
      </c>
      <c r="T1215" s="13">
        <f t="shared" si="1521"/>
        <v>8.5037157915019326E-2</v>
      </c>
      <c r="U1215" s="13">
        <f t="shared" si="1522"/>
        <v>4.6319651807145076E-2</v>
      </c>
      <c r="V1215" s="13">
        <f t="shared" si="1523"/>
        <v>3.7020824760870142E-3</v>
      </c>
      <c r="W1215" s="13">
        <f t="shared" si="1524"/>
        <v>5.203923852430211E-2</v>
      </c>
      <c r="X1215" s="13">
        <f t="shared" si="1525"/>
        <v>3.9181982119750457E-2</v>
      </c>
      <c r="Y1215" s="13">
        <f t="shared" si="1526"/>
        <v>1.4750674360036029E-2</v>
      </c>
      <c r="Z1215" s="13">
        <f t="shared" si="1527"/>
        <v>8.4100887821268438E-3</v>
      </c>
      <c r="AA1215" s="13">
        <f t="shared" si="1528"/>
        <v>1.1625175030524173E-2</v>
      </c>
      <c r="AB1215" s="13">
        <f t="shared" si="1529"/>
        <v>8.0346770403620961E-3</v>
      </c>
      <c r="AC1215" s="13">
        <f t="shared" si="1530"/>
        <v>2.4081331501574606E-4</v>
      </c>
      <c r="AD1215" s="13">
        <f t="shared" si="1531"/>
        <v>1.7983319557395263E-2</v>
      </c>
      <c r="AE1215" s="13">
        <f t="shared" si="1532"/>
        <v>1.3540207838025229E-2</v>
      </c>
      <c r="AF1215" s="13">
        <f t="shared" si="1533"/>
        <v>5.0974245247598429E-3</v>
      </c>
      <c r="AG1215" s="13">
        <f t="shared" si="1534"/>
        <v>1.2793371710121256E-3</v>
      </c>
      <c r="AH1215" s="13">
        <f t="shared" si="1535"/>
        <v>1.5830551984966192E-3</v>
      </c>
      <c r="AI1215" s="13">
        <f t="shared" si="1536"/>
        <v>2.18824012947582E-3</v>
      </c>
      <c r="AJ1215" s="13">
        <f t="shared" si="1537"/>
        <v>1.512390366676965E-3</v>
      </c>
      <c r="AK1215" s="13">
        <f t="shared" si="1538"/>
        <v>6.9685363149646611E-4</v>
      </c>
      <c r="AL1215" s="13">
        <f t="shared" si="1539"/>
        <v>1.0025242268537271E-5</v>
      </c>
      <c r="AM1215" s="13">
        <f t="shared" si="1540"/>
        <v>4.9716297390073197E-3</v>
      </c>
      <c r="AN1215" s="13">
        <f t="shared" si="1541"/>
        <v>3.7432966558270143E-3</v>
      </c>
      <c r="AO1215" s="13">
        <f t="shared" si="1542"/>
        <v>1.4092229901581054E-3</v>
      </c>
      <c r="AP1215" s="13">
        <f t="shared" si="1543"/>
        <v>3.5368279506581973E-4</v>
      </c>
      <c r="AQ1215" s="13">
        <f t="shared" si="1544"/>
        <v>6.6574729691042131E-5</v>
      </c>
      <c r="AR1215" s="13">
        <f t="shared" si="1545"/>
        <v>2.3838642624682561E-4</v>
      </c>
      <c r="AS1215" s="13">
        <f t="shared" si="1546"/>
        <v>3.2951898628110014E-4</v>
      </c>
      <c r="AT1215" s="13">
        <f t="shared" si="1547"/>
        <v>2.2774527062899372E-4</v>
      </c>
      <c r="AU1215" s="13">
        <f t="shared" si="1548"/>
        <v>1.0493661054101248E-4</v>
      </c>
      <c r="AV1215" s="13">
        <f t="shared" si="1549"/>
        <v>3.6263186282937014E-5</v>
      </c>
      <c r="AW1215" s="13">
        <f t="shared" si="1550"/>
        <v>2.8983228765210878E-7</v>
      </c>
      <c r="AX1215" s="13">
        <f t="shared" si="1551"/>
        <v>1.1453716958325045E-3</v>
      </c>
      <c r="AY1215" s="13">
        <f t="shared" si="1552"/>
        <v>8.6238643337603106E-4</v>
      </c>
      <c r="AZ1215" s="13">
        <f t="shared" si="1553"/>
        <v>3.2465895707789065E-4</v>
      </c>
      <c r="BA1215" s="13">
        <f t="shared" si="1554"/>
        <v>8.1481985593763004E-5</v>
      </c>
      <c r="BB1215" s="13">
        <f t="shared" si="1555"/>
        <v>1.5337588486837886E-5</v>
      </c>
      <c r="BC1215" s="13">
        <f t="shared" si="1556"/>
        <v>2.309630712873434E-6</v>
      </c>
      <c r="BD1215" s="13">
        <f t="shared" si="1557"/>
        <v>2.9914775067382981E-5</v>
      </c>
      <c r="BE1215" s="13">
        <f t="shared" si="1558"/>
        <v>4.1350870979645105E-5</v>
      </c>
      <c r="BF1215" s="13">
        <f t="shared" si="1559"/>
        <v>2.8579431517096844E-5</v>
      </c>
      <c r="BG1215" s="13">
        <f t="shared" si="1560"/>
        <v>1.3168346663403028E-5</v>
      </c>
      <c r="BH1215" s="13">
        <f t="shared" si="1561"/>
        <v>4.5506158968860923E-6</v>
      </c>
      <c r="BI1215" s="13">
        <f t="shared" si="1562"/>
        <v>1.2580534562349322E-6</v>
      </c>
      <c r="BJ1215" s="14">
        <f t="shared" si="1563"/>
        <v>0.51823887130722812</v>
      </c>
      <c r="BK1215" s="14">
        <f t="shared" si="1564"/>
        <v>0.2780855350950539</v>
      </c>
      <c r="BL1215" s="14">
        <f t="shared" si="1565"/>
        <v>0.19553552244892108</v>
      </c>
      <c r="BM1215" s="14">
        <f t="shared" si="1566"/>
        <v>0.35927788823142126</v>
      </c>
      <c r="BN1215" s="14">
        <f t="shared" si="1567"/>
        <v>0.64013003280082026</v>
      </c>
    </row>
    <row r="1216" spans="1:66" x14ac:dyDescent="0.25">
      <c r="A1216" t="s">
        <v>24</v>
      </c>
      <c r="B1216" t="s">
        <v>183</v>
      </c>
      <c r="C1216" t="s">
        <v>295</v>
      </c>
      <c r="D1216" s="11">
        <v>44461</v>
      </c>
      <c r="E1216" s="10">
        <f>VLOOKUP(A1216,home!$A$2:$E$405,3,FALSE)</f>
        <v>1.6263000000000001</v>
      </c>
      <c r="F1216" s="10">
        <f>VLOOKUP(B1216,home!$B$2:$E$405,3,FALSE)</f>
        <v>0.90620000000000001</v>
      </c>
      <c r="G1216" s="10">
        <f>VLOOKUP(C1216,away!$B$2:$E$405,4,FALSE)</f>
        <v>0.64729999999999999</v>
      </c>
      <c r="H1216" s="10">
        <f>VLOOKUP(A1216,away!$A$2:$E$405,3,FALSE)</f>
        <v>1.4262999999999999</v>
      </c>
      <c r="I1216" s="10">
        <f>VLOOKUP(C1216,away!$B$2:$E$405,3,FALSE)</f>
        <v>1.3653</v>
      </c>
      <c r="J1216" s="10">
        <f>VLOOKUP(B1216,home!$B$2:$E$405,4,FALSE)</f>
        <v>1.2177</v>
      </c>
      <c r="K1216" s="12">
        <f t="shared" si="1512"/>
        <v>0.95396035573800009</v>
      </c>
      <c r="L1216" s="12">
        <f t="shared" si="1513"/>
        <v>2.3712605628029997</v>
      </c>
      <c r="M1216" s="13">
        <f t="shared" si="1514"/>
        <v>3.5964572634825345E-2</v>
      </c>
      <c r="N1216" s="13">
        <f t="shared" si="1515"/>
        <v>3.4308776504683128E-2</v>
      </c>
      <c r="O1216" s="13">
        <f t="shared" si="1516"/>
        <v>8.5281372747025297E-2</v>
      </c>
      <c r="P1216" s="13">
        <f t="shared" si="1517"/>
        <v>8.1355048683577236E-2</v>
      </c>
      <c r="Q1216" s="13">
        <f t="shared" si="1518"/>
        <v>1.6364606319671526E-2</v>
      </c>
      <c r="R1216" s="13">
        <f t="shared" si="1519"/>
        <v>0.10111217796836183</v>
      </c>
      <c r="S1216" s="13">
        <f t="shared" si="1520"/>
        <v>4.6008081435522437E-2</v>
      </c>
      <c r="T1216" s="13">
        <f t="shared" si="1521"/>
        <v>3.880474559163382E-2</v>
      </c>
      <c r="U1216" s="13">
        <f t="shared" si="1522"/>
        <v>9.6457009264142426E-2</v>
      </c>
      <c r="V1216" s="13">
        <f t="shared" si="1523"/>
        <v>1.1563817238302295E-2</v>
      </c>
      <c r="W1216" s="13">
        <f t="shared" si="1524"/>
        <v>5.2037285554087254E-3</v>
      </c>
      <c r="X1216" s="13">
        <f t="shared" si="1525"/>
        <v>1.2339396302972533E-2</v>
      </c>
      <c r="Y1216" s="13">
        <f t="shared" si="1526"/>
        <v>1.4629961911017956E-2</v>
      </c>
      <c r="Z1216" s="13">
        <f t="shared" si="1527"/>
        <v>7.9921106678498249E-2</v>
      </c>
      <c r="AA1216" s="13">
        <f t="shared" si="1528"/>
        <v>7.6241567357994838E-2</v>
      </c>
      <c r="AB1216" s="13">
        <f t="shared" si="1529"/>
        <v>3.6365716359427723E-2</v>
      </c>
      <c r="AC1216" s="13">
        <f t="shared" si="1530"/>
        <v>1.6348986750490014E-3</v>
      </c>
      <c r="AD1216" s="13">
        <f t="shared" si="1531"/>
        <v>1.2410376859704239E-3</v>
      </c>
      <c r="AE1216" s="13">
        <f t="shared" si="1532"/>
        <v>2.9428237216939596E-3</v>
      </c>
      <c r="AF1216" s="13">
        <f t="shared" si="1533"/>
        <v>3.4891009172670195E-3</v>
      </c>
      <c r="AG1216" s="13">
        <f t="shared" si="1534"/>
        <v>2.757855801585018E-3</v>
      </c>
      <c r="AH1216" s="13">
        <f t="shared" si="1535"/>
        <v>4.737844210057357E-2</v>
      </c>
      <c r="AI1216" s="13">
        <f t="shared" si="1536"/>
        <v>4.5197155480575402E-2</v>
      </c>
      <c r="AJ1216" s="13">
        <f t="shared" si="1537"/>
        <v>2.15581472602977E-2</v>
      </c>
      <c r="AK1216" s="13">
        <f t="shared" si="1538"/>
        <v>6.8552059431619301E-3</v>
      </c>
      <c r="AL1216" s="13">
        <f t="shared" si="1539"/>
        <v>1.4793142424001279E-4</v>
      </c>
      <c r="AM1216" s="13">
        <f t="shared" si="1540"/>
        <v>2.3678015047852211E-4</v>
      </c>
      <c r="AN1216" s="13">
        <f t="shared" si="1541"/>
        <v>5.6146743288427927E-4</v>
      </c>
      <c r="AO1216" s="13">
        <f t="shared" si="1542"/>
        <v>6.656927904483659E-4</v>
      </c>
      <c r="AP1216" s="13">
        <f t="shared" si="1543"/>
        <v>5.2617702031083045E-4</v>
      </c>
      <c r="AQ1216" s="13">
        <f t="shared" si="1544"/>
        <v>3.1192570432906621E-4</v>
      </c>
      <c r="AR1216" s="13">
        <f t="shared" si="1545"/>
        <v>2.2469326256027093E-2</v>
      </c>
      <c r="AS1216" s="13">
        <f t="shared" si="1546"/>
        <v>2.143484646839279E-2</v>
      </c>
      <c r="AT1216" s="13">
        <f t="shared" si="1547"/>
        <v>1.0223996881088699E-2</v>
      </c>
      <c r="AU1216" s="13">
        <f t="shared" si="1548"/>
        <v>3.2510959005825268E-3</v>
      </c>
      <c r="AV1216" s="13">
        <f t="shared" si="1549"/>
        <v>7.753541504645151E-4</v>
      </c>
      <c r="AW1216" s="13">
        <f t="shared" si="1550"/>
        <v>9.2953884423035793E-6</v>
      </c>
      <c r="AX1216" s="13">
        <f t="shared" si="1551"/>
        <v>3.7646479430364676E-5</v>
      </c>
      <c r="AY1216" s="13">
        <f t="shared" si="1552"/>
        <v>8.9269612001598083E-5</v>
      </c>
      <c r="AZ1216" s="13">
        <f t="shared" si="1553"/>
        <v>1.0584075519805748E-4</v>
      </c>
      <c r="BA1216" s="13">
        <f t="shared" si="1554"/>
        <v>8.3658669579480096E-5</v>
      </c>
      <c r="BB1216" s="13">
        <f t="shared" si="1555"/>
        <v>4.959412597759702E-5</v>
      </c>
      <c r="BC1216" s="13">
        <f t="shared" si="1556"/>
        <v>2.3520119015471928E-5</v>
      </c>
      <c r="BD1216" s="13">
        <f t="shared" si="1557"/>
        <v>8.880104537278501E-3</v>
      </c>
      <c r="BE1216" s="13">
        <f t="shared" si="1558"/>
        <v>8.4712676833728282E-3</v>
      </c>
      <c r="BF1216" s="13">
        <f t="shared" si="1559"/>
        <v>4.0406267663910828E-3</v>
      </c>
      <c r="BG1216" s="13">
        <f t="shared" si="1560"/>
        <v>1.2848659158236409E-3</v>
      </c>
      <c r="BH1216" s="13">
        <f t="shared" si="1561"/>
        <v>3.0642778653368791E-4</v>
      </c>
      <c r="BI1216" s="13">
        <f t="shared" si="1562"/>
        <v>5.8463992049936996E-5</v>
      </c>
      <c r="BJ1216" s="14">
        <f t="shared" si="1563"/>
        <v>0.1347736061715577</v>
      </c>
      <c r="BK1216" s="14">
        <f t="shared" si="1564"/>
        <v>0.17676361970351795</v>
      </c>
      <c r="BL1216" s="14">
        <f t="shared" si="1565"/>
        <v>0.59764317081956575</v>
      </c>
      <c r="BM1216" s="14">
        <f t="shared" si="1566"/>
        <v>0.63463497429143612</v>
      </c>
      <c r="BN1216" s="14">
        <f t="shared" si="1567"/>
        <v>0.35438655485814441</v>
      </c>
    </row>
    <row r="1217" spans="1:66" x14ac:dyDescent="0.25">
      <c r="A1217" t="s">
        <v>24</v>
      </c>
      <c r="B1217" t="s">
        <v>326</v>
      </c>
      <c r="C1217" t="s">
        <v>298</v>
      </c>
      <c r="D1217" s="11">
        <v>44461</v>
      </c>
      <c r="E1217" s="10">
        <f>VLOOKUP(A1217,home!$A$2:$E$405,3,FALSE)</f>
        <v>1.6263000000000001</v>
      </c>
      <c r="F1217" s="10">
        <f>VLOOKUP(B1217,home!$B$2:$E$405,3,FALSE)</f>
        <v>0.71199999999999997</v>
      </c>
      <c r="G1217" s="10">
        <f>VLOOKUP(C1217,away!$B$2:$E$405,4,FALSE)</f>
        <v>0.80810000000000004</v>
      </c>
      <c r="H1217" s="10">
        <f>VLOOKUP(A1217,away!$A$2:$E$405,3,FALSE)</f>
        <v>1.4262999999999999</v>
      </c>
      <c r="I1217" s="10">
        <f>VLOOKUP(C1217,away!$B$2:$E$405,3,FALSE)</f>
        <v>1.4354</v>
      </c>
      <c r="J1217" s="10">
        <f>VLOOKUP(B1217,home!$B$2:$E$405,4,FALSE)</f>
        <v>1.1808000000000001</v>
      </c>
      <c r="K1217" s="12">
        <f t="shared" si="1512"/>
        <v>0.93571967736000006</v>
      </c>
      <c r="L1217" s="12">
        <f t="shared" si="1513"/>
        <v>2.4174648524160003</v>
      </c>
      <c r="M1217" s="13">
        <f t="shared" si="1514"/>
        <v>3.4972804641097886E-2</v>
      </c>
      <c r="N1217" s="13">
        <f t="shared" si="1515"/>
        <v>3.2724741475142427E-2</v>
      </c>
      <c r="O1217" s="13">
        <f t="shared" si="1516"/>
        <v>8.4545526010265312E-2</v>
      </c>
      <c r="P1217" s="13">
        <f t="shared" si="1517"/>
        <v>7.9110912320556961E-2</v>
      </c>
      <c r="Q1217" s="13">
        <f t="shared" si="1518"/>
        <v>1.5310592267404841E-2</v>
      </c>
      <c r="R1217" s="13">
        <f t="shared" si="1519"/>
        <v>0.10219291877941958</v>
      </c>
      <c r="S1217" s="13">
        <f t="shared" si="1520"/>
        <v>4.4738594119187416E-2</v>
      </c>
      <c r="T1217" s="13">
        <f t="shared" si="1521"/>
        <v>3.7012818676123396E-2</v>
      </c>
      <c r="U1217" s="13">
        <f t="shared" si="1522"/>
        <v>9.5623924988755188E-2</v>
      </c>
      <c r="V1217" s="13">
        <f t="shared" si="1523"/>
        <v>1.1244645130630192E-2</v>
      </c>
      <c r="W1217" s="13">
        <f t="shared" si="1524"/>
        <v>4.7754741522155232E-3</v>
      </c>
      <c r="X1217" s="13">
        <f t="shared" si="1525"/>
        <v>1.1544540916602125E-2</v>
      </c>
      <c r="Y1217" s="13">
        <f t="shared" si="1526"/>
        <v>1.3954260951582018E-2</v>
      </c>
      <c r="Z1217" s="13">
        <f t="shared" si="1527"/>
        <v>8.2349263105016612E-2</v>
      </c>
      <c r="AA1217" s="13">
        <f t="shared" si="1528"/>
        <v>7.7055825903459912E-2</v>
      </c>
      <c r="AB1217" s="13">
        <f t="shared" si="1529"/>
        <v>3.6051326276546912E-2</v>
      </c>
      <c r="AC1217" s="13">
        <f t="shared" si="1530"/>
        <v>1.5897605012919276E-3</v>
      </c>
      <c r="AD1217" s="13">
        <f t="shared" si="1531"/>
        <v>1.1171262832380324E-3</v>
      </c>
      <c r="AE1217" s="13">
        <f t="shared" si="1532"/>
        <v>2.7006135254380647E-3</v>
      </c>
      <c r="AF1217" s="13">
        <f t="shared" si="1533"/>
        <v>3.2643191388528931E-3</v>
      </c>
      <c r="AG1217" s="13">
        <f t="shared" si="1534"/>
        <v>2.6304589284152444E-3</v>
      </c>
      <c r="AH1217" s="13">
        <f t="shared" si="1535"/>
        <v>4.9769112294683851E-2</v>
      </c>
      <c r="AI1217" s="13">
        <f t="shared" si="1536"/>
        <v>4.6569937698875193E-2</v>
      </c>
      <c r="AJ1217" s="13">
        <f t="shared" si="1537"/>
        <v>2.1788203539133393E-2</v>
      </c>
      <c r="AK1217" s="13">
        <f t="shared" si="1538"/>
        <v>6.7958835952973045E-3</v>
      </c>
      <c r="AL1217" s="13">
        <f t="shared" si="1539"/>
        <v>1.4384594534988621E-4</v>
      </c>
      <c r="AM1217" s="13">
        <f t="shared" si="1540"/>
        <v>2.090634090643736E-4</v>
      </c>
      <c r="AN1217" s="13">
        <f t="shared" si="1541"/>
        <v>5.0540344333939186E-4</v>
      </c>
      <c r="AO1217" s="13">
        <f t="shared" si="1542"/>
        <v>6.1089753028150068E-4</v>
      </c>
      <c r="AP1217" s="13">
        <f t="shared" si="1543"/>
        <v>4.9227443596108896E-4</v>
      </c>
      <c r="AQ1217" s="13">
        <f t="shared" si="1544"/>
        <v>2.9751403666971102E-4</v>
      </c>
      <c r="AR1217" s="13">
        <f t="shared" si="1545"/>
        <v>2.4063015941668636E-2</v>
      </c>
      <c r="AS1217" s="13">
        <f t="shared" si="1546"/>
        <v>2.2516237513246714E-2</v>
      </c>
      <c r="AT1217" s="13">
        <f t="shared" si="1547"/>
        <v>1.0534443250628172E-2</v>
      </c>
      <c r="AU1217" s="13">
        <f t="shared" si="1548"/>
        <v>3.2857619465483413E-3</v>
      </c>
      <c r="AV1217" s="13">
        <f t="shared" si="1549"/>
        <v>7.6863802712649493E-4</v>
      </c>
      <c r="AW1217" s="13">
        <f t="shared" si="1550"/>
        <v>9.0385976626262855E-6</v>
      </c>
      <c r="AX1217" s="13">
        <f t="shared" si="1551"/>
        <v>3.2604124279582883E-5</v>
      </c>
      <c r="AY1217" s="13">
        <f t="shared" si="1552"/>
        <v>7.8819324489694763E-5</v>
      </c>
      <c r="AZ1217" s="13">
        <f t="shared" si="1553"/>
        <v>9.5271473322504403E-5</v>
      </c>
      <c r="BA1217" s="13">
        <f t="shared" si="1554"/>
        <v>7.6771812731681001E-5</v>
      </c>
      <c r="BB1217" s="13">
        <f t="shared" si="1555"/>
        <v>4.639828973377551E-5</v>
      </c>
      <c r="BC1217" s="13">
        <f t="shared" si="1556"/>
        <v>2.2433246928723274E-5</v>
      </c>
      <c r="BD1217" s="13">
        <f t="shared" si="1557"/>
        <v>9.695249213684972E-3</v>
      </c>
      <c r="BE1217" s="13">
        <f t="shared" si="1558"/>
        <v>9.0720354661540971E-3</v>
      </c>
      <c r="BF1217" s="13">
        <f t="shared" si="1559"/>
        <v>4.2444410496940942E-3</v>
      </c>
      <c r="BG1217" s="13">
        <f t="shared" si="1560"/>
        <v>1.3238690031977661E-3</v>
      </c>
      <c r="BH1217" s="13">
        <f t="shared" si="1561"/>
        <v>3.0969256913477964E-4</v>
      </c>
      <c r="BI1217" s="13">
        <f t="shared" si="1562"/>
        <v>5.795708617431712E-5</v>
      </c>
      <c r="BJ1217" s="14">
        <f t="shared" si="1563"/>
        <v>0.12750239744181657</v>
      </c>
      <c r="BK1217" s="14">
        <f t="shared" si="1564"/>
        <v>0.17187938198260397</v>
      </c>
      <c r="BL1217" s="14">
        <f t="shared" si="1565"/>
        <v>0.60626400015369497</v>
      </c>
      <c r="BM1217" s="14">
        <f t="shared" si="1566"/>
        <v>0.63906776646241803</v>
      </c>
      <c r="BN1217" s="14">
        <f t="shared" si="1567"/>
        <v>0.348857495493887</v>
      </c>
    </row>
    <row r="1218" spans="1:66" x14ac:dyDescent="0.25">
      <c r="A1218" t="s">
        <v>24</v>
      </c>
      <c r="B1218" t="s">
        <v>327</v>
      </c>
      <c r="C1218" t="s">
        <v>193</v>
      </c>
      <c r="D1218" s="11">
        <v>44461</v>
      </c>
      <c r="E1218" s="10">
        <f>VLOOKUP(A1218,home!$A$2:$E$405,3,FALSE)</f>
        <v>1.6263000000000001</v>
      </c>
      <c r="F1218" s="10">
        <f>VLOOKUP(B1218,home!$B$2:$E$405,3,FALSE)</f>
        <v>1.0032000000000001</v>
      </c>
      <c r="G1218" s="10">
        <f>VLOOKUP(C1218,away!$B$2:$E$405,4,FALSE)</f>
        <v>0.80810000000000004</v>
      </c>
      <c r="H1218" s="10">
        <f>VLOOKUP(A1218,away!$A$2:$E$405,3,FALSE)</f>
        <v>1.4262999999999999</v>
      </c>
      <c r="I1218" s="10">
        <f>VLOOKUP(C1218,away!$B$2:$E$405,3,FALSE)</f>
        <v>1.1961999999999999</v>
      </c>
      <c r="J1218" s="10">
        <f>VLOOKUP(B1218,home!$B$2:$E$405,4,FALSE)</f>
        <v>0.88560000000000005</v>
      </c>
      <c r="K1218" s="12">
        <f t="shared" si="1512"/>
        <v>1.3184185116960003</v>
      </c>
      <c r="L1218" s="12">
        <f t="shared" si="1513"/>
        <v>1.5109576371360001</v>
      </c>
      <c r="M1218" s="13">
        <f t="shared" si="1514"/>
        <v>5.9049680393139424E-2</v>
      </c>
      <c r="N1218" s="13">
        <f t="shared" si="1515"/>
        <v>7.7852191740047372E-2</v>
      </c>
      <c r="O1218" s="13">
        <f t="shared" si="1516"/>
        <v>8.9221565560453922E-2</v>
      </c>
      <c r="P1218" s="13">
        <f t="shared" si="1517"/>
        <v>0.11763136367740079</v>
      </c>
      <c r="Q1218" s="13">
        <f t="shared" si="1518"/>
        <v>5.1320885383092464E-2</v>
      </c>
      <c r="R1218" s="13">
        <f t="shared" si="1519"/>
        <v>6.7405002940399111E-2</v>
      </c>
      <c r="S1218" s="13">
        <f t="shared" si="1520"/>
        <v>5.8582610559787959E-2</v>
      </c>
      <c r="T1218" s="13">
        <f t="shared" si="1521"/>
        <v>7.7543683714164868E-2</v>
      </c>
      <c r="U1218" s="13">
        <f t="shared" si="1522"/>
        <v>8.8868003657545533E-2</v>
      </c>
      <c r="V1218" s="13">
        <f t="shared" si="1523"/>
        <v>1.2966769529299963E-2</v>
      </c>
      <c r="W1218" s="13">
        <f t="shared" si="1524"/>
        <v>2.2554135108565927E-2</v>
      </c>
      <c r="X1218" s="13">
        <f t="shared" si="1525"/>
        <v>3.4078342691284867E-2</v>
      </c>
      <c r="Y1218" s="13">
        <f t="shared" si="1526"/>
        <v>2.5745466075167339E-2</v>
      </c>
      <c r="Z1218" s="13">
        <f t="shared" si="1527"/>
        <v>3.3948701324656855E-2</v>
      </c>
      <c r="AA1218" s="13">
        <f t="shared" si="1528"/>
        <v>4.4758596274466128E-2</v>
      </c>
      <c r="AB1218" s="13">
        <f t="shared" si="1529"/>
        <v>2.9505280942891895E-2</v>
      </c>
      <c r="AC1218" s="13">
        <f t="shared" si="1530"/>
        <v>1.6144231984693109E-3</v>
      </c>
      <c r="AD1218" s="13">
        <f t="shared" si="1531"/>
        <v>7.4339473106064986E-3</v>
      </c>
      <c r="AE1218" s="13">
        <f t="shared" si="1532"/>
        <v>1.1232379463027516E-2</v>
      </c>
      <c r="AF1218" s="13">
        <f t="shared" si="1533"/>
        <v>8.4858247664354979E-3</v>
      </c>
      <c r="AG1218" s="13">
        <f t="shared" si="1534"/>
        <v>4.2739072460811758E-3</v>
      </c>
      <c r="AH1218" s="13">
        <f t="shared" si="1535"/>
        <v>1.2823762384334832E-2</v>
      </c>
      <c r="AI1218" s="13">
        <f t="shared" si="1536"/>
        <v>1.6907085717097883E-2</v>
      </c>
      <c r="AJ1218" s="13">
        <f t="shared" si="1537"/>
        <v>1.114530739412645E-2</v>
      </c>
      <c r="AK1218" s="13">
        <f t="shared" si="1538"/>
        <v>4.8980598623195402E-3</v>
      </c>
      <c r="AL1218" s="13">
        <f t="shared" si="1539"/>
        <v>1.2864205267430377E-4</v>
      </c>
      <c r="AM1218" s="13">
        <f t="shared" si="1540"/>
        <v>1.9602107498552608E-3</v>
      </c>
      <c r="AN1218" s="13">
        <f t="shared" si="1541"/>
        <v>2.9617954028898917E-3</v>
      </c>
      <c r="AO1218" s="13">
        <f t="shared" si="1542"/>
        <v>2.2375736918153898E-3</v>
      </c>
      <c r="AP1218" s="13">
        <f t="shared" si="1543"/>
        <v>1.126959686101019E-3</v>
      </c>
      <c r="AQ1218" s="13">
        <f t="shared" si="1544"/>
        <v>4.2569708611468114E-4</v>
      </c>
      <c r="AR1218" s="13">
        <f t="shared" si="1545"/>
        <v>3.8752323422856145E-3</v>
      </c>
      <c r="AS1218" s="13">
        <f t="shared" si="1546"/>
        <v>5.1091780571924051E-3</v>
      </c>
      <c r="AT1218" s="13">
        <f t="shared" si="1547"/>
        <v>3.3680174650767376E-3</v>
      </c>
      <c r="AU1218" s="13">
        <f t="shared" si="1548"/>
        <v>1.4801521912242025E-3</v>
      </c>
      <c r="AV1218" s="13">
        <f t="shared" si="1549"/>
        <v>4.8786501225934662E-4</v>
      </c>
      <c r="AW1218" s="13">
        <f t="shared" si="1550"/>
        <v>7.1184598674608731E-6</v>
      </c>
      <c r="AX1218" s="13">
        <f t="shared" si="1551"/>
        <v>4.3072968990577869E-4</v>
      </c>
      <c r="AY1218" s="13">
        <f t="shared" si="1552"/>
        <v>6.5081431450435734E-4</v>
      </c>
      <c r="AZ1218" s="13">
        <f t="shared" si="1553"/>
        <v>4.9167642942889481E-4</v>
      </c>
      <c r="BA1218" s="13">
        <f t="shared" si="1554"/>
        <v>2.4763408534844939E-4</v>
      </c>
      <c r="BB1218" s="13">
        <f t="shared" si="1555"/>
        <v>9.354115311810693E-5</v>
      </c>
      <c r="BC1218" s="13">
        <f t="shared" si="1556"/>
        <v>2.8267343938062322E-5</v>
      </c>
      <c r="BD1218" s="13">
        <f t="shared" si="1557"/>
        <v>9.7588531720881229E-4</v>
      </c>
      <c r="BE1218" s="13">
        <f t="shared" si="1558"/>
        <v>1.2866252675004216E-3</v>
      </c>
      <c r="BF1218" s="13">
        <f t="shared" si="1559"/>
        <v>8.4815528514418719E-4</v>
      </c>
      <c r="BG1218" s="13">
        <f t="shared" si="1560"/>
        <v>3.7274120957563197E-4</v>
      </c>
      <c r="BH1218" s="13">
        <f t="shared" si="1561"/>
        <v>1.2285722769411791E-4</v>
      </c>
      <c r="BI1218" s="13">
        <f t="shared" si="1562"/>
        <v>3.2395448657515115E-5</v>
      </c>
      <c r="BJ1218" s="14">
        <f t="shared" si="1563"/>
        <v>0.33117566313149327</v>
      </c>
      <c r="BK1218" s="14">
        <f t="shared" si="1564"/>
        <v>0.25062430372527605</v>
      </c>
      <c r="BL1218" s="14">
        <f t="shared" si="1565"/>
        <v>0.3834917695574544</v>
      </c>
      <c r="BM1218" s="14">
        <f t="shared" si="1566"/>
        <v>0.5361160521897107</v>
      </c>
      <c r="BN1218" s="14">
        <f t="shared" si="1567"/>
        <v>0.46248068969453315</v>
      </c>
    </row>
    <row r="1219" spans="1:66" x14ac:dyDescent="0.25">
      <c r="A1219" t="s">
        <v>340</v>
      </c>
      <c r="B1219" t="s">
        <v>380</v>
      </c>
      <c r="C1219" t="s">
        <v>341</v>
      </c>
      <c r="D1219" s="11">
        <v>44461</v>
      </c>
      <c r="E1219" s="10">
        <f>VLOOKUP(A1219,home!$A$2:$E$405,3,FALSE)</f>
        <v>1.3684000000000001</v>
      </c>
      <c r="F1219" s="10">
        <f>VLOOKUP(B1219,home!$B$2:$E$405,3,FALSE)</f>
        <v>1.6627000000000001</v>
      </c>
      <c r="G1219" s="10">
        <f>VLOOKUP(C1219,away!$B$2:$E$405,4,FALSE)</f>
        <v>1.2307999999999999</v>
      </c>
      <c r="H1219" s="10">
        <f>VLOOKUP(A1219,away!$A$2:$E$405,3,FALSE)</f>
        <v>1.1395</v>
      </c>
      <c r="I1219" s="10">
        <f>VLOOKUP(C1219,away!$B$2:$E$405,3,FALSE)</f>
        <v>0.69279999999999997</v>
      </c>
      <c r="J1219" s="10">
        <f>VLOOKUP(B1219,home!$B$2:$E$405,4,FALSE)</f>
        <v>0.66469999999999996</v>
      </c>
      <c r="K1219" s="12">
        <f t="shared" si="1512"/>
        <v>2.8003637673439998</v>
      </c>
      <c r="L1219" s="12">
        <f t="shared" si="1513"/>
        <v>0.52474449031999992</v>
      </c>
      <c r="M1219" s="13">
        <f t="shared" si="1514"/>
        <v>3.5968624663367567E-2</v>
      </c>
      <c r="N1219" s="13">
        <f t="shared" si="1515"/>
        <v>0.10072523326849031</v>
      </c>
      <c r="O1219" s="13">
        <f t="shared" si="1516"/>
        <v>1.8874337616490197E-2</v>
      </c>
      <c r="P1219" s="13">
        <f t="shared" si="1517"/>
        <v>5.2855011193837051E-2</v>
      </c>
      <c r="Q1219" s="13">
        <f t="shared" si="1518"/>
        <v>0.14103364685117639</v>
      </c>
      <c r="R1219" s="13">
        <f t="shared" si="1519"/>
        <v>4.9521023363463743E-3</v>
      </c>
      <c r="S1219" s="13">
        <f t="shared" si="1520"/>
        <v>1.9417285442844927E-2</v>
      </c>
      <c r="T1219" s="13">
        <f t="shared" si="1521"/>
        <v>7.4006629134891436E-2</v>
      </c>
      <c r="U1219" s="13">
        <f t="shared" si="1522"/>
        <v>1.3867687954883955E-2</v>
      </c>
      <c r="V1219" s="13">
        <f t="shared" si="1523"/>
        <v>3.1703582683850055E-3</v>
      </c>
      <c r="W1219" s="13">
        <f t="shared" si="1524"/>
        <v>0.13164850487280785</v>
      </c>
      <c r="X1219" s="13">
        <f t="shared" si="1525"/>
        <v>6.9081827590871586E-2</v>
      </c>
      <c r="Y1219" s="13">
        <f t="shared" si="1526"/>
        <v>1.8125154204773005E-2</v>
      </c>
      <c r="Z1219" s="13">
        <f t="shared" si="1527"/>
        <v>8.6619613883285316E-4</v>
      </c>
      <c r="AA1219" s="13">
        <f t="shared" si="1528"/>
        <v>2.4256642826007949E-3</v>
      </c>
      <c r="AB1219" s="13">
        <f t="shared" si="1529"/>
        <v>3.3963711843678721E-3</v>
      </c>
      <c r="AC1219" s="13">
        <f t="shared" si="1530"/>
        <v>2.9117272924016107E-4</v>
      </c>
      <c r="AD1219" s="13">
        <f t="shared" si="1531"/>
        <v>9.216592576770527E-2</v>
      </c>
      <c r="AE1219" s="13">
        <f t="shared" si="1532"/>
        <v>4.8363561741845459E-2</v>
      </c>
      <c r="AF1219" s="13">
        <f t="shared" si="1533"/>
        <v>1.2689256278142267E-2</v>
      </c>
      <c r="AG1219" s="13">
        <f t="shared" si="1534"/>
        <v>2.2195391060712082E-3</v>
      </c>
      <c r="AH1219" s="13">
        <f t="shared" si="1535"/>
        <v>1.1363291284724933E-4</v>
      </c>
      <c r="AI1219" s="13">
        <f t="shared" si="1536"/>
        <v>3.1821349191519551E-4</v>
      </c>
      <c r="AJ1219" s="13">
        <f t="shared" si="1537"/>
        <v>4.4555676651966328E-4</v>
      </c>
      <c r="AK1219" s="13">
        <f t="shared" si="1538"/>
        <v>4.1590700841887169E-4</v>
      </c>
      <c r="AL1219" s="13">
        <f t="shared" si="1539"/>
        <v>1.7114847184026757E-5</v>
      </c>
      <c r="AM1219" s="13">
        <f t="shared" si="1540"/>
        <v>5.1619623820719704E-2</v>
      </c>
      <c r="AN1219" s="13">
        <f t="shared" si="1541"/>
        <v>2.7087113192313692E-2</v>
      </c>
      <c r="AO1219" s="13">
        <f t="shared" si="1542"/>
        <v>7.1069067031703948E-3</v>
      </c>
      <c r="AP1219" s="13">
        <f t="shared" si="1543"/>
        <v>1.2431033785689804E-3</v>
      </c>
      <c r="AQ1219" s="13">
        <f t="shared" si="1544"/>
        <v>1.6307791220056234E-4</v>
      </c>
      <c r="AR1219" s="13">
        <f t="shared" si="1545"/>
        <v>1.1925648987121366E-5</v>
      </c>
      <c r="AS1219" s="13">
        <f t="shared" si="1546"/>
        <v>3.3396155325597345E-5</v>
      </c>
      <c r="AT1219" s="13">
        <f t="shared" si="1547"/>
        <v>4.6760691671197591E-5</v>
      </c>
      <c r="AU1219" s="13">
        <f t="shared" si="1548"/>
        <v>4.3648982230655358E-5</v>
      </c>
      <c r="AV1219" s="13">
        <f t="shared" si="1549"/>
        <v>3.0558257080042334E-5</v>
      </c>
      <c r="AW1219" s="13">
        <f t="shared" si="1550"/>
        <v>6.9860688613942381E-7</v>
      </c>
      <c r="AX1219" s="13">
        <f t="shared" si="1551"/>
        <v>2.4092287371911776E-2</v>
      </c>
      <c r="AY1219" s="13">
        <f t="shared" si="1552"/>
        <v>1.2642295057616817E-2</v>
      </c>
      <c r="AZ1219" s="13">
        <f t="shared" si="1553"/>
        <v>3.3169873382420945E-3</v>
      </c>
      <c r="BA1219" s="13">
        <f t="shared" si="1554"/>
        <v>5.8019027673458052E-4</v>
      </c>
      <c r="BB1219" s="13">
        <f t="shared" si="1555"/>
        <v>7.6112912763426778E-5</v>
      </c>
      <c r="BC1219" s="13">
        <f t="shared" si="1556"/>
        <v>7.9879663229630011E-6</v>
      </c>
      <c r="BD1219" s="13">
        <f t="shared" si="1557"/>
        <v>1.0429864332470372E-6</v>
      </c>
      <c r="BE1219" s="13">
        <f t="shared" si="1558"/>
        <v>2.9207414174963542E-6</v>
      </c>
      <c r="BF1219" s="13">
        <f t="shared" si="1559"/>
        <v>4.0895692196688731E-6</v>
      </c>
      <c r="BG1219" s="13">
        <f t="shared" si="1560"/>
        <v>3.8174271556019961E-6</v>
      </c>
      <c r="BH1219" s="13">
        <f t="shared" si="1561"/>
        <v>2.6725461727557237E-6</v>
      </c>
      <c r="BI1219" s="13">
        <f t="shared" si="1562"/>
        <v>1.496820293747801E-6</v>
      </c>
      <c r="BJ1219" s="14">
        <f t="shared" si="1563"/>
        <v>0.8179949647473399</v>
      </c>
      <c r="BK1219" s="14">
        <f t="shared" si="1564"/>
        <v>0.12436186220247557</v>
      </c>
      <c r="BL1219" s="14">
        <f t="shared" si="1565"/>
        <v>4.4991803380377303E-2</v>
      </c>
      <c r="BM1219" s="14">
        <f t="shared" si="1566"/>
        <v>0.62116427408858721</v>
      </c>
      <c r="BN1219" s="14">
        <f t="shared" si="1567"/>
        <v>0.35440895592970789</v>
      </c>
    </row>
    <row r="1220" spans="1:66" x14ac:dyDescent="0.25">
      <c r="A1220" t="s">
        <v>340</v>
      </c>
      <c r="B1220" t="s">
        <v>415</v>
      </c>
      <c r="C1220" t="s">
        <v>428</v>
      </c>
      <c r="D1220" s="11">
        <v>44461</v>
      </c>
      <c r="E1220" s="10">
        <f>VLOOKUP(A1220,home!$A$2:$E$405,3,FALSE)</f>
        <v>1.3684000000000001</v>
      </c>
      <c r="F1220" s="10">
        <f>VLOOKUP(B1220,home!$B$2:$E$405,3,FALSE)</f>
        <v>1.0385</v>
      </c>
      <c r="G1220" s="10">
        <f>VLOOKUP(C1220,away!$B$2:$E$405,4,FALSE)</f>
        <v>1.1538999999999999</v>
      </c>
      <c r="H1220" s="10">
        <f>VLOOKUP(A1220,away!$A$2:$E$405,3,FALSE)</f>
        <v>1.1395</v>
      </c>
      <c r="I1220" s="10">
        <f>VLOOKUP(C1220,away!$B$2:$E$405,3,FALSE)</f>
        <v>0.73899999999999999</v>
      </c>
      <c r="J1220" s="10">
        <f>VLOOKUP(B1220,home!$B$2:$E$405,4,FALSE)</f>
        <v>0.5081</v>
      </c>
      <c r="K1220" s="12">
        <f t="shared" si="1512"/>
        <v>1.6397881352600001</v>
      </c>
      <c r="L1220" s="12">
        <f t="shared" si="1513"/>
        <v>0.42786618304999996</v>
      </c>
      <c r="M1220" s="13">
        <f t="shared" si="1514"/>
        <v>0.12648212080544655</v>
      </c>
      <c r="N1220" s="13">
        <f t="shared" si="1515"/>
        <v>0.20740388101929327</v>
      </c>
      <c r="O1220" s="13">
        <f t="shared" si="1516"/>
        <v>5.4117422253095397E-2</v>
      </c>
      <c r="P1220" s="13">
        <f t="shared" si="1517"/>
        <v>8.874110692148135E-2</v>
      </c>
      <c r="Q1220" s="13">
        <f t="shared" si="1518"/>
        <v>0.17004921165115697</v>
      </c>
      <c r="R1220" s="13">
        <f t="shared" si="1519"/>
        <v>1.1577507447968529E-2</v>
      </c>
      <c r="S1220" s="13">
        <f t="shared" si="1520"/>
        <v>1.556540957627324E-2</v>
      </c>
      <c r="T1220" s="13">
        <f t="shared" si="1521"/>
        <v>7.2758307119842117E-2</v>
      </c>
      <c r="U1220" s="13">
        <f t="shared" si="1522"/>
        <v>1.8984659349063078E-2</v>
      </c>
      <c r="V1220" s="13">
        <f t="shared" si="1523"/>
        <v>1.2134272563923182E-3</v>
      </c>
      <c r="W1220" s="13">
        <f t="shared" si="1524"/>
        <v>9.2948226558627917E-2</v>
      </c>
      <c r="X1220" s="13">
        <f t="shared" si="1525"/>
        <v>3.9769402918906752E-2</v>
      </c>
      <c r="Y1220" s="13">
        <f t="shared" si="1526"/>
        <v>8.5079913145450804E-3</v>
      </c>
      <c r="Z1220" s="13">
        <f t="shared" si="1527"/>
        <v>1.65120797366508E-3</v>
      </c>
      <c r="AA1220" s="13">
        <f t="shared" si="1528"/>
        <v>2.7076312440627052E-3</v>
      </c>
      <c r="AB1220" s="13">
        <f t="shared" si="1529"/>
        <v>2.2199707943366493E-3</v>
      </c>
      <c r="AC1220" s="13">
        <f t="shared" si="1530"/>
        <v>5.3209535276226926E-5</v>
      </c>
      <c r="AD1220" s="13">
        <f t="shared" si="1531"/>
        <v>3.8103849776074117E-2</v>
      </c>
      <c r="AE1220" s="13">
        <f t="shared" si="1532"/>
        <v>1.6303348763199429E-2</v>
      </c>
      <c r="AF1220" s="13">
        <f t="shared" si="1533"/>
        <v>3.4878258031215384E-3</v>
      </c>
      <c r="AG1220" s="13">
        <f t="shared" si="1534"/>
        <v>4.9744090450830445E-4</v>
      </c>
      <c r="AH1220" s="13">
        <f t="shared" si="1535"/>
        <v>1.7662401327845064E-4</v>
      </c>
      <c r="AI1220" s="13">
        <f t="shared" si="1536"/>
        <v>2.896259613760081E-4</v>
      </c>
      <c r="AJ1220" s="13">
        <f t="shared" si="1537"/>
        <v>2.3746260756382463E-4</v>
      </c>
      <c r="AK1220" s="13">
        <f t="shared" si="1538"/>
        <v>1.2979612215035369E-4</v>
      </c>
      <c r="AL1220" s="13">
        <f t="shared" si="1539"/>
        <v>1.4932934486299845E-6</v>
      </c>
      <c r="AM1220" s="13">
        <f t="shared" si="1540"/>
        <v>1.2496448154107154E-2</v>
      </c>
      <c r="AN1220" s="13">
        <f t="shared" si="1541"/>
        <v>5.3468075733800451E-3</v>
      </c>
      <c r="AO1220" s="13">
        <f t="shared" si="1542"/>
        <v>1.1438590739624762E-3</v>
      </c>
      <c r="AP1220" s="13">
        <f t="shared" si="1543"/>
        <v>1.6313953864114408E-4</v>
      </c>
      <c r="AQ1220" s="13">
        <f t="shared" si="1544"/>
        <v>1.7450472925731072E-5</v>
      </c>
      <c r="AR1220" s="13">
        <f t="shared" si="1545"/>
        <v>1.5114288479284643E-5</v>
      </c>
      <c r="AS1220" s="13">
        <f t="shared" si="1546"/>
        <v>2.4784230921227871E-5</v>
      </c>
      <c r="AT1220" s="13">
        <f t="shared" si="1547"/>
        <v>2.0320443903086745E-5</v>
      </c>
      <c r="AU1220" s="13">
        <f t="shared" si="1548"/>
        <v>1.1107074271832683E-5</v>
      </c>
      <c r="AV1220" s="13">
        <f t="shared" si="1549"/>
        <v>4.5533121521007098E-6</v>
      </c>
      <c r="AW1220" s="13">
        <f t="shared" si="1550"/>
        <v>2.9103040358182872E-8</v>
      </c>
      <c r="AX1220" s="13">
        <f t="shared" si="1551"/>
        <v>3.4152545693327736E-3</v>
      </c>
      <c r="AY1220" s="13">
        <f t="shared" si="1552"/>
        <v>1.4612719367244852E-3</v>
      </c>
      <c r="AZ1220" s="13">
        <f t="shared" si="1553"/>
        <v>3.1261442298219328E-4</v>
      </c>
      <c r="BA1220" s="13">
        <f t="shared" si="1554"/>
        <v>4.4585713309256403E-5</v>
      </c>
      <c r="BB1220" s="13">
        <f t="shared" si="1555"/>
        <v>4.7691797430482791E-6</v>
      </c>
      <c r="BC1220" s="13">
        <f t="shared" si="1556"/>
        <v>4.0811414658748953E-7</v>
      </c>
      <c r="BD1220" s="13">
        <f t="shared" si="1557"/>
        <v>1.0778154868580176E-6</v>
      </c>
      <c r="BE1220" s="13">
        <f t="shared" si="1558"/>
        <v>1.7673890473492579E-6</v>
      </c>
      <c r="BF1220" s="13">
        <f t="shared" si="1559"/>
        <v>1.4490717951158943E-6</v>
      </c>
      <c r="BG1220" s="13">
        <f t="shared" si="1560"/>
        <v>7.9205691225698427E-7</v>
      </c>
      <c r="BH1220" s="13">
        <f t="shared" si="1561"/>
        <v>3.2470138179241846E-7</v>
      </c>
      <c r="BI1220" s="13">
        <f t="shared" si="1562"/>
        <v>1.0648829467314706E-7</v>
      </c>
      <c r="BJ1220" s="14">
        <f t="shared" si="1563"/>
        <v>0.67423609457853029</v>
      </c>
      <c r="BK1220" s="14">
        <f t="shared" si="1564"/>
        <v>0.23351803932504281</v>
      </c>
      <c r="BL1220" s="14">
        <f t="shared" si="1565"/>
        <v>9.0522096665540563E-2</v>
      </c>
      <c r="BM1220" s="14">
        <f t="shared" si="1566"/>
        <v>0.34009494561065257</v>
      </c>
      <c r="BN1220" s="14">
        <f t="shared" si="1567"/>
        <v>0.658371250098442</v>
      </c>
    </row>
    <row r="1221" spans="1:66" x14ac:dyDescent="0.25">
      <c r="A1221" t="s">
        <v>340</v>
      </c>
      <c r="B1221" t="s">
        <v>413</v>
      </c>
      <c r="C1221" t="s">
        <v>400</v>
      </c>
      <c r="D1221" s="11">
        <v>44461</v>
      </c>
      <c r="E1221" s="10">
        <f>VLOOKUP(A1221,home!$A$2:$E$405,3,FALSE)</f>
        <v>1.3684000000000001</v>
      </c>
      <c r="F1221" s="10">
        <f>VLOOKUP(B1221,home!$B$2:$E$405,3,FALSE)</f>
        <v>1.2693000000000001</v>
      </c>
      <c r="G1221" s="10">
        <f>VLOOKUP(C1221,away!$B$2:$E$405,4,FALSE)</f>
        <v>0.59619999999999995</v>
      </c>
      <c r="H1221" s="10">
        <f>VLOOKUP(A1221,away!$A$2:$E$405,3,FALSE)</f>
        <v>1.1395</v>
      </c>
      <c r="I1221" s="10">
        <f>VLOOKUP(C1221,away!$B$2:$E$405,3,FALSE)</f>
        <v>1.105</v>
      </c>
      <c r="J1221" s="10">
        <f>VLOOKUP(B1221,home!$B$2:$E$405,4,FALSE)</f>
        <v>0.60040000000000004</v>
      </c>
      <c r="K1221" s="12">
        <f t="shared" si="1512"/>
        <v>1.0355458135439999</v>
      </c>
      <c r="L1221" s="12">
        <f t="shared" si="1513"/>
        <v>0.75599215899999994</v>
      </c>
      <c r="M1221" s="13">
        <f t="shared" si="1514"/>
        <v>0.16670358686937614</v>
      </c>
      <c r="N1221" s="13">
        <f t="shared" si="1515"/>
        <v>0.17262920148535096</v>
      </c>
      <c r="O1221" s="13">
        <f t="shared" si="1516"/>
        <v>0.12602660455042372</v>
      </c>
      <c r="P1221" s="13">
        <f t="shared" si="1517"/>
        <v>0.13050632273735646</v>
      </c>
      <c r="Q1221" s="13">
        <f t="shared" si="1518"/>
        <v>8.9382723446799414E-2</v>
      </c>
      <c r="R1221" s="13">
        <f t="shared" si="1519"/>
        <v>4.7637562432757012E-2</v>
      </c>
      <c r="S1221" s="13">
        <f t="shared" si="1520"/>
        <v>2.5542192274142131E-2</v>
      </c>
      <c r="T1221" s="13">
        <f t="shared" si="1521"/>
        <v>6.7572638075845806E-2</v>
      </c>
      <c r="U1221" s="13">
        <f t="shared" si="1522"/>
        <v>4.9330878344682437E-2</v>
      </c>
      <c r="V1221" s="13">
        <f t="shared" si="1523"/>
        <v>2.2217862194469436E-3</v>
      </c>
      <c r="W1221" s="13">
        <f t="shared" si="1524"/>
        <v>3.085330168949809E-2</v>
      </c>
      <c r="X1221" s="13">
        <f t="shared" si="1525"/>
        <v>2.3324854156522006E-2</v>
      </c>
      <c r="Y1221" s="13">
        <f t="shared" si="1526"/>
        <v>8.8167034260745961E-3</v>
      </c>
      <c r="Z1221" s="13">
        <f t="shared" si="1527"/>
        <v>1.2004541224345756E-2</v>
      </c>
      <c r="AA1221" s="13">
        <f t="shared" si="1528"/>
        <v>1.2431252408387609E-2</v>
      </c>
      <c r="AB1221" s="13">
        <f t="shared" si="1529"/>
        <v>6.4365656943072766E-3</v>
      </c>
      <c r="AC1221" s="13">
        <f t="shared" si="1530"/>
        <v>1.0870984949012954E-4</v>
      </c>
      <c r="AD1221" s="13">
        <f t="shared" si="1531"/>
        <v>7.987501849642439E-3</v>
      </c>
      <c r="AE1221" s="13">
        <f t="shared" si="1532"/>
        <v>6.0384887683276808E-3</v>
      </c>
      <c r="AF1221" s="13">
        <f t="shared" si="1533"/>
        <v>2.2825250805326466E-3</v>
      </c>
      <c r="AG1221" s="13">
        <f t="shared" si="1534"/>
        <v>5.7519035453450814E-4</v>
      </c>
      <c r="AH1221" s="13">
        <f t="shared" si="1535"/>
        <v>2.2688347594994125E-3</v>
      </c>
      <c r="AI1221" s="13">
        <f t="shared" si="1536"/>
        <v>2.3494823368227242E-3</v>
      </c>
      <c r="AJ1221" s="13">
        <f t="shared" si="1537"/>
        <v>1.2164982989461728E-3</v>
      </c>
      <c r="AK1221" s="13">
        <f t="shared" si="1538"/>
        <v>4.1991324021903558E-4</v>
      </c>
      <c r="AL1221" s="13">
        <f t="shared" si="1539"/>
        <v>3.4042033452837591E-6</v>
      </c>
      <c r="AM1221" s="13">
        <f t="shared" si="1540"/>
        <v>1.6542848202144372E-3</v>
      </c>
      <c r="AN1221" s="13">
        <f t="shared" si="1541"/>
        <v>1.2506263528348392E-3</v>
      </c>
      <c r="AO1221" s="13">
        <f t="shared" si="1542"/>
        <v>4.7273185829095279E-4</v>
      </c>
      <c r="AP1221" s="13">
        <f t="shared" si="1543"/>
        <v>1.1912719272581983E-4</v>
      </c>
      <c r="AQ1221" s="13">
        <f t="shared" si="1544"/>
        <v>2.2514805906100404E-5</v>
      </c>
      <c r="AR1221" s="13">
        <f t="shared" si="1545"/>
        <v>3.430442576496414E-4</v>
      </c>
      <c r="AS1221" s="13">
        <f t="shared" si="1546"/>
        <v>3.5523804486939533E-4</v>
      </c>
      <c r="AT1221" s="13">
        <f t="shared" si="1547"/>
        <v>1.8393263508802895E-4</v>
      </c>
      <c r="AU1221" s="13">
        <f t="shared" si="1548"/>
        <v>6.3490223413174872E-5</v>
      </c>
      <c r="AV1221" s="13">
        <f t="shared" si="1549"/>
        <v>1.6436758764121619E-5</v>
      </c>
      <c r="AW1221" s="13">
        <f t="shared" si="1550"/>
        <v>7.402861116588182E-8</v>
      </c>
      <c r="AX1221" s="13">
        <f t="shared" si="1551"/>
        <v>2.8551461999707473E-4</v>
      </c>
      <c r="AY1221" s="13">
        <f t="shared" si="1552"/>
        <v>2.1584681399765309E-4</v>
      </c>
      <c r="AZ1221" s="13">
        <f t="shared" si="1553"/>
        <v>8.1589249463678563E-5</v>
      </c>
      <c r="BA1221" s="13">
        <f t="shared" si="1554"/>
        <v>2.056027761774532E-5</v>
      </c>
      <c r="BB1221" s="13">
        <f t="shared" si="1555"/>
        <v>3.8858521664696644E-6</v>
      </c>
      <c r="BC1221" s="13">
        <f t="shared" si="1556"/>
        <v>5.8753475377684584E-7</v>
      </c>
      <c r="BD1221" s="13">
        <f t="shared" si="1557"/>
        <v>4.3223128162184088E-5</v>
      </c>
      <c r="BE1221" s="13">
        <f t="shared" si="1558"/>
        <v>4.4759529416625484E-5</v>
      </c>
      <c r="BF1221" s="13">
        <f t="shared" si="1559"/>
        <v>2.3175271651793017E-5</v>
      </c>
      <c r="BG1221" s="13">
        <f t="shared" si="1560"/>
        <v>7.999685178919733E-6</v>
      </c>
      <c r="BH1221" s="13">
        <f t="shared" si="1561"/>
        <v>2.0710101241750779E-6</v>
      </c>
      <c r="BI1221" s="13">
        <f t="shared" si="1562"/>
        <v>4.2892517277934842E-7</v>
      </c>
      <c r="BJ1221" s="14">
        <f t="shared" si="1563"/>
        <v>0.41359039771109679</v>
      </c>
      <c r="BK1221" s="14">
        <f t="shared" si="1564"/>
        <v>0.32530184896715475</v>
      </c>
      <c r="BL1221" s="14">
        <f t="shared" si="1565"/>
        <v>0.24920139153553625</v>
      </c>
      <c r="BM1221" s="14">
        <f t="shared" si="1566"/>
        <v>0.2669964051306834</v>
      </c>
      <c r="BN1221" s="14">
        <f t="shared" si="1567"/>
        <v>0.73288600152206373</v>
      </c>
    </row>
    <row r="1222" spans="1:66" x14ac:dyDescent="0.25">
      <c r="A1222" t="s">
        <v>340</v>
      </c>
      <c r="B1222" t="s">
        <v>431</v>
      </c>
      <c r="C1222" t="s">
        <v>378</v>
      </c>
      <c r="D1222" s="11">
        <v>44461</v>
      </c>
      <c r="E1222" s="10">
        <f>VLOOKUP(A1222,home!$A$2:$E$405,3,FALSE)</f>
        <v>1.3684000000000001</v>
      </c>
      <c r="F1222" s="10">
        <f>VLOOKUP(B1222,home!$B$2:$E$405,3,FALSE)</f>
        <v>1.1153999999999999</v>
      </c>
      <c r="G1222" s="10">
        <f>VLOOKUP(C1222,away!$B$2:$E$405,4,FALSE)</f>
        <v>1.2307999999999999</v>
      </c>
      <c r="H1222" s="10">
        <f>VLOOKUP(A1222,away!$A$2:$E$405,3,FALSE)</f>
        <v>1.1395</v>
      </c>
      <c r="I1222" s="10">
        <f>VLOOKUP(C1222,away!$B$2:$E$405,3,FALSE)</f>
        <v>0.73899999999999999</v>
      </c>
      <c r="J1222" s="10">
        <f>VLOOKUP(B1222,home!$B$2:$E$405,4,FALSE)</f>
        <v>1.0623</v>
      </c>
      <c r="K1222" s="12">
        <f t="shared" si="1512"/>
        <v>1.8785864834879999</v>
      </c>
      <c r="L1222" s="12">
        <f t="shared" si="1513"/>
        <v>0.89455273815000003</v>
      </c>
      <c r="M1222" s="13">
        <f t="shared" si="1514"/>
        <v>6.2465603256173383E-2</v>
      </c>
      <c r="N1222" s="13">
        <f t="shared" si="1515"/>
        <v>0.11734703795997131</v>
      </c>
      <c r="O1222" s="13">
        <f t="shared" si="1516"/>
        <v>5.5878776433001452E-2</v>
      </c>
      <c r="P1222" s="13">
        <f t="shared" si="1517"/>
        <v>0.10497311412088432</v>
      </c>
      <c r="Q1222" s="13">
        <f t="shared" si="1518"/>
        <v>0.1102232796944777</v>
      </c>
      <c r="R1222" s="13">
        <f t="shared" si="1519"/>
        <v>2.4993256231306566E-2</v>
      </c>
      <c r="S1222" s="13">
        <f t="shared" si="1520"/>
        <v>4.4101690025490865E-2</v>
      </c>
      <c r="T1222" s="13">
        <f t="shared" si="1521"/>
        <v>9.8600536658568314E-2</v>
      </c>
      <c r="U1222" s="13">
        <f t="shared" si="1522"/>
        <v>4.6951993334484743E-2</v>
      </c>
      <c r="V1222" s="13">
        <f t="shared" si="1523"/>
        <v>8.2347395093300448E-3</v>
      </c>
      <c r="W1222" s="13">
        <f t="shared" si="1524"/>
        <v>6.9021321133254362E-2</v>
      </c>
      <c r="X1222" s="13">
        <f t="shared" si="1525"/>
        <v>6.1743211810483145E-2</v>
      </c>
      <c r="Y1222" s="13">
        <f t="shared" si="1526"/>
        <v>2.7616279593621555E-2</v>
      </c>
      <c r="Z1222" s="13">
        <f t="shared" si="1527"/>
        <v>7.4525952656666139E-3</v>
      </c>
      <c r="AA1222" s="13">
        <f t="shared" si="1528"/>
        <v>1.400034473298796E-2</v>
      </c>
      <c r="AB1222" s="13">
        <f t="shared" si="1529"/>
        <v>1.31504291897818E-2</v>
      </c>
      <c r="AC1222" s="13">
        <f t="shared" si="1530"/>
        <v>8.649022474052834E-4</v>
      </c>
      <c r="AD1222" s="13">
        <f t="shared" si="1531"/>
        <v>3.2415630238354087E-2</v>
      </c>
      <c r="AE1222" s="13">
        <f t="shared" si="1532"/>
        <v>2.8997490788577582E-2</v>
      </c>
      <c r="AF1222" s="13">
        <f t="shared" si="1533"/>
        <v>1.2969892392200739E-2</v>
      </c>
      <c r="AG1222" s="13">
        <f t="shared" si="1534"/>
        <v>3.8674175843180086E-3</v>
      </c>
      <c r="AH1222" s="13">
        <f t="shared" si="1535"/>
        <v>1.6666848753064492E-3</v>
      </c>
      <c r="AI1222" s="13">
        <f t="shared" si="1536"/>
        <v>3.1310116789845781E-3</v>
      </c>
      <c r="AJ1222" s="13">
        <f t="shared" si="1537"/>
        <v>2.9409381098917491E-3</v>
      </c>
      <c r="AK1222" s="13">
        <f t="shared" si="1538"/>
        <v>1.8416021940057948E-3</v>
      </c>
      <c r="AL1222" s="13">
        <f t="shared" si="1539"/>
        <v>5.813854511126417E-5</v>
      </c>
      <c r="AM1222" s="13">
        <f t="shared" si="1540"/>
        <v>1.2179112963903374E-2</v>
      </c>
      <c r="AN1222" s="13">
        <f t="shared" si="1541"/>
        <v>1.0894858850097925E-2</v>
      </c>
      <c r="AO1222" s="13">
        <f t="shared" si="1542"/>
        <v>4.873012908056429E-3</v>
      </c>
      <c r="AP1222" s="13">
        <f t="shared" si="1543"/>
        <v>1.4530556799807245E-3</v>
      </c>
      <c r="AQ1222" s="13">
        <f t="shared" si="1544"/>
        <v>3.2495873430279183E-4</v>
      </c>
      <c r="AR1222" s="13">
        <f t="shared" si="1545"/>
        <v>2.9818750376771515E-4</v>
      </c>
      <c r="AS1222" s="13">
        <f t="shared" si="1546"/>
        <v>5.6017101412305682E-4</v>
      </c>
      <c r="AT1222" s="13">
        <f t="shared" si="1547"/>
        <v>5.2616484778667016E-4</v>
      </c>
      <c r="AU1222" s="13">
        <f t="shared" si="1548"/>
        <v>3.2948205704618638E-4</v>
      </c>
      <c r="AV1222" s="13">
        <f t="shared" si="1549"/>
        <v>1.5474013472969704E-4</v>
      </c>
      <c r="AW1222" s="13">
        <f t="shared" si="1550"/>
        <v>2.7139309976894993E-6</v>
      </c>
      <c r="AX1222" s="13">
        <f t="shared" si="1551"/>
        <v>3.8132528324770574E-3</v>
      </c>
      <c r="AY1222" s="13">
        <f t="shared" si="1552"/>
        <v>3.4111557625505946E-3</v>
      </c>
      <c r="AZ1222" s="13">
        <f t="shared" si="1553"/>
        <v>1.5257293638228926E-3</v>
      </c>
      <c r="BA1222" s="13">
        <f t="shared" si="1554"/>
        <v>4.5494846002787543E-4</v>
      </c>
      <c r="BB1222" s="13">
        <f t="shared" si="1555"/>
        <v>1.0174384765876546E-4</v>
      </c>
      <c r="BC1222" s="13">
        <f t="shared" si="1556"/>
        <v>1.8203047502613027E-5</v>
      </c>
      <c r="BD1222" s="13">
        <f t="shared" si="1557"/>
        <v>4.4457407996253818E-5</v>
      </c>
      <c r="BE1222" s="13">
        <f t="shared" si="1558"/>
        <v>8.3517085752673754E-5</v>
      </c>
      <c r="BF1222" s="13">
        <f t="shared" si="1559"/>
        <v>7.8447034217640578E-5</v>
      </c>
      <c r="BG1222" s="13">
        <f t="shared" si="1560"/>
        <v>4.9123179383660063E-5</v>
      </c>
      <c r="BH1222" s="13">
        <f t="shared" si="1561"/>
        <v>2.3070535204025058E-5</v>
      </c>
      <c r="BI1222" s="13">
        <f t="shared" si="1562"/>
        <v>8.667999120223106E-6</v>
      </c>
      <c r="BJ1222" s="14">
        <f t="shared" si="1563"/>
        <v>0.60185213030420792</v>
      </c>
      <c r="BK1222" s="14">
        <f t="shared" si="1564"/>
        <v>0.22410934346694578</v>
      </c>
      <c r="BL1222" s="14">
        <f t="shared" si="1565"/>
        <v>0.16671106557887885</v>
      </c>
      <c r="BM1222" s="14">
        <f t="shared" si="1566"/>
        <v>0.52083562508833192</v>
      </c>
      <c r="BN1222" s="14">
        <f t="shared" si="1567"/>
        <v>0.47588106769581473</v>
      </c>
    </row>
    <row r="1223" spans="1:66" x14ac:dyDescent="0.25">
      <c r="A1223" t="s">
        <v>40</v>
      </c>
      <c r="B1223" t="s">
        <v>236</v>
      </c>
      <c r="C1223" t="s">
        <v>234</v>
      </c>
      <c r="D1223" s="11">
        <v>44461</v>
      </c>
      <c r="E1223" s="10">
        <f>VLOOKUP(A1223,home!$A$2:$E$405,3,FALSE)</f>
        <v>1.5047999999999999</v>
      </c>
      <c r="F1223" s="10">
        <f>VLOOKUP(B1223,home!$B$2:$E$405,3,FALSE)</f>
        <v>1.2294</v>
      </c>
      <c r="G1223" s="10">
        <f>VLOOKUP(C1223,away!$B$2:$E$405,4,FALSE)</f>
        <v>0.89710000000000001</v>
      </c>
      <c r="H1223" s="10">
        <f>VLOOKUP(A1223,away!$A$2:$E$405,3,FALSE)</f>
        <v>1.2</v>
      </c>
      <c r="I1223" s="10">
        <f>VLOOKUP(C1223,away!$B$2:$E$405,3,FALSE)</f>
        <v>0.70830000000000004</v>
      </c>
      <c r="J1223" s="10">
        <f>VLOOKUP(B1223,home!$B$2:$E$405,4,FALSE)</f>
        <v>1</v>
      </c>
      <c r="K1223" s="12">
        <f t="shared" si="1512"/>
        <v>1.659636004752</v>
      </c>
      <c r="L1223" s="12">
        <f t="shared" si="1513"/>
        <v>0.84996000000000005</v>
      </c>
      <c r="M1223" s="13">
        <f t="shared" si="1514"/>
        <v>8.1301077856233972E-2</v>
      </c>
      <c r="N1223" s="13">
        <f t="shared" si="1515"/>
        <v>0.13493019603535145</v>
      </c>
      <c r="O1223" s="13">
        <f t="shared" si="1516"/>
        <v>6.9102664134684619E-2</v>
      </c>
      <c r="P1223" s="13">
        <f t="shared" si="1517"/>
        <v>0.1146852694222073</v>
      </c>
      <c r="Q1223" s="13">
        <f t="shared" si="1518"/>
        <v>0.11196750573425744</v>
      </c>
      <c r="R1223" s="13">
        <f t="shared" si="1519"/>
        <v>2.9367250203958271E-2</v>
      </c>
      <c r="S1223" s="13">
        <f t="shared" si="1520"/>
        <v>4.0444454640879535E-2</v>
      </c>
      <c r="T1223" s="13">
        <f t="shared" si="1521"/>
        <v>9.5167901173889444E-2</v>
      </c>
      <c r="U1223" s="13">
        <f t="shared" si="1522"/>
        <v>4.8738945799049659E-2</v>
      </c>
      <c r="V1223" s="13">
        <f t="shared" si="1523"/>
        <v>6.3391030249393097E-3</v>
      </c>
      <c r="W1223" s="13">
        <f t="shared" si="1524"/>
        <v>6.1941767959616534E-2</v>
      </c>
      <c r="X1223" s="13">
        <f t="shared" si="1525"/>
        <v>5.2648025094955662E-2</v>
      </c>
      <c r="Y1223" s="13">
        <f t="shared" si="1526"/>
        <v>2.2374357704854259E-2</v>
      </c>
      <c r="Z1223" s="13">
        <f t="shared" si="1527"/>
        <v>8.3203293277854581E-3</v>
      </c>
      <c r="AA1223" s="13">
        <f t="shared" si="1528"/>
        <v>1.3808718123786753E-2</v>
      </c>
      <c r="AB1223" s="13">
        <f t="shared" si="1529"/>
        <v>1.1458722888853991E-2</v>
      </c>
      <c r="AC1223" s="13">
        <f t="shared" si="1530"/>
        <v>5.5888076569835237E-4</v>
      </c>
      <c r="AD1223" s="13">
        <f t="shared" si="1531"/>
        <v>2.5700197075943374E-2</v>
      </c>
      <c r="AE1223" s="13">
        <f t="shared" si="1532"/>
        <v>2.1844139506668827E-2</v>
      </c>
      <c r="AF1223" s="13">
        <f t="shared" si="1533"/>
        <v>9.2833224075441183E-3</v>
      </c>
      <c r="AG1223" s="13">
        <f t="shared" si="1534"/>
        <v>2.6301509045054002E-3</v>
      </c>
      <c r="AH1223" s="13">
        <f t="shared" si="1535"/>
        <v>1.7679867788611319E-3</v>
      </c>
      <c r="AI1223" s="13">
        <f t="shared" si="1536"/>
        <v>2.9342145141234466E-3</v>
      </c>
      <c r="AJ1223" s="13">
        <f t="shared" si="1537"/>
        <v>2.4348640266525843E-3</v>
      </c>
      <c r="AK1223" s="13">
        <f t="shared" si="1538"/>
        <v>1.3469960017693538E-3</v>
      </c>
      <c r="AL1223" s="13">
        <f t="shared" si="1539"/>
        <v>3.1534829736130193E-5</v>
      </c>
      <c r="AM1223" s="13">
        <f t="shared" si="1540"/>
        <v>8.5305944792915377E-3</v>
      </c>
      <c r="AN1223" s="13">
        <f t="shared" si="1541"/>
        <v>7.2506640836186341E-3</v>
      </c>
      <c r="AO1223" s="13">
        <f t="shared" si="1542"/>
        <v>3.0813872222562469E-3</v>
      </c>
      <c r="AP1223" s="13">
        <f t="shared" si="1543"/>
        <v>8.7301862780964003E-4</v>
      </c>
      <c r="AQ1223" s="13">
        <f t="shared" si="1544"/>
        <v>1.8550772822327041E-4</v>
      </c>
      <c r="AR1223" s="13">
        <f t="shared" si="1545"/>
        <v>3.0054360851216168E-4</v>
      </c>
      <c r="AS1223" s="13">
        <f t="shared" si="1546"/>
        <v>4.9879299368487317E-4</v>
      </c>
      <c r="AT1223" s="13">
        <f t="shared" si="1547"/>
        <v>4.139074056187263E-4</v>
      </c>
      <c r="AU1223" s="13">
        <f t="shared" si="1548"/>
        <v>2.2897854433277608E-4</v>
      </c>
      <c r="AV1223" s="13">
        <f t="shared" si="1549"/>
        <v>9.5005259122594369E-5</v>
      </c>
      <c r="AW1223" s="13">
        <f t="shared" si="1550"/>
        <v>1.2356609598661505E-6</v>
      </c>
      <c r="AX1223" s="13">
        <f t="shared" si="1551"/>
        <v>2.3596136232951434E-3</v>
      </c>
      <c r="AY1223" s="13">
        <f t="shared" si="1552"/>
        <v>2.0055771952559396E-3</v>
      </c>
      <c r="AZ1223" s="13">
        <f t="shared" si="1553"/>
        <v>8.5233019643986936E-4</v>
      </c>
      <c r="BA1223" s="13">
        <f t="shared" si="1554"/>
        <v>2.4148219125534381E-4</v>
      </c>
      <c r="BB1223" s="13">
        <f t="shared" si="1555"/>
        <v>5.1312550819847998E-5</v>
      </c>
      <c r="BC1223" s="13">
        <f t="shared" si="1556"/>
        <v>8.7227231389676049E-6</v>
      </c>
      <c r="BD1223" s="13">
        <f t="shared" si="1557"/>
        <v>4.2575007581832804E-5</v>
      </c>
      <c r="BE1223" s="13">
        <f t="shared" si="1558"/>
        <v>7.0659015485399098E-5</v>
      </c>
      <c r="BF1223" s="13">
        <f t="shared" si="1559"/>
        <v>5.8634123079948748E-5</v>
      </c>
      <c r="BG1223" s="13">
        <f t="shared" si="1560"/>
        <v>3.243710059018105E-5</v>
      </c>
      <c r="BH1223" s="13">
        <f t="shared" si="1561"/>
        <v>1.3458445007306712E-5</v>
      </c>
      <c r="BI1223" s="13">
        <f t="shared" si="1562"/>
        <v>4.4672239804202015E-6</v>
      </c>
      <c r="BJ1223" s="14">
        <f t="shared" si="1563"/>
        <v>0.56392777421899087</v>
      </c>
      <c r="BK1223" s="14">
        <f t="shared" si="1564"/>
        <v>0.24536589773495054</v>
      </c>
      <c r="BL1223" s="14">
        <f t="shared" si="1565"/>
        <v>0.18271982119873603</v>
      </c>
      <c r="BM1223" s="14">
        <f t="shared" si="1566"/>
        <v>0.45697551755947402</v>
      </c>
      <c r="BN1223" s="14">
        <f t="shared" si="1567"/>
        <v>0.54135396338669306</v>
      </c>
    </row>
    <row r="1224" spans="1:66" x14ac:dyDescent="0.25">
      <c r="A1224" t="s">
        <v>40</v>
      </c>
      <c r="B1224" t="s">
        <v>42</v>
      </c>
      <c r="C1224" t="s">
        <v>238</v>
      </c>
      <c r="D1224" s="11">
        <v>44461</v>
      </c>
      <c r="E1224" s="10">
        <f>VLOOKUP(A1224,home!$A$2:$E$405,3,FALSE)</f>
        <v>1.5047999999999999</v>
      </c>
      <c r="F1224" s="10">
        <f>VLOOKUP(B1224,home!$B$2:$E$405,3,FALSE)</f>
        <v>1.3955</v>
      </c>
      <c r="G1224" s="10">
        <f>VLOOKUP(C1224,away!$B$2:$E$405,4,FALSE)</f>
        <v>0.89710000000000001</v>
      </c>
      <c r="H1224" s="10">
        <f>VLOOKUP(A1224,away!$A$2:$E$405,3,FALSE)</f>
        <v>1.2</v>
      </c>
      <c r="I1224" s="10">
        <f>VLOOKUP(C1224,away!$B$2:$E$405,3,FALSE)</f>
        <v>0.70830000000000004</v>
      </c>
      <c r="J1224" s="10">
        <f>VLOOKUP(B1224,home!$B$2:$E$405,4,FALSE)</f>
        <v>0.83330000000000004</v>
      </c>
      <c r="K1224" s="12">
        <f t="shared" si="1512"/>
        <v>1.8838637096399997</v>
      </c>
      <c r="L1224" s="12">
        <f t="shared" si="1513"/>
        <v>0.70827166800000008</v>
      </c>
      <c r="M1224" s="13">
        <f t="shared" si="1514"/>
        <v>7.4860014887099327E-2</v>
      </c>
      <c r="N1224" s="13">
        <f t="shared" si="1515"/>
        <v>0.14102606534891657</v>
      </c>
      <c r="O1224" s="13">
        <f t="shared" si="1516"/>
        <v>5.3021227610590679E-2</v>
      </c>
      <c r="P1224" s="13">
        <f t="shared" si="1517"/>
        <v>9.9884766536154135E-2</v>
      </c>
      <c r="Q1224" s="13">
        <f t="shared" si="1518"/>
        <v>0.13283694331207149</v>
      </c>
      <c r="R1224" s="13">
        <f t="shared" si="1519"/>
        <v>1.8776716659580358E-2</v>
      </c>
      <c r="S1224" s="13">
        <f t="shared" si="1520"/>
        <v>3.3318743661181649E-2</v>
      </c>
      <c r="T1224" s="13">
        <f t="shared" si="1521"/>
        <v>9.4084643411662325E-2</v>
      </c>
      <c r="U1224" s="13">
        <f t="shared" si="1522"/>
        <v>3.5372775101176243E-2</v>
      </c>
      <c r="V1224" s="13">
        <f t="shared" si="1523"/>
        <v>4.9396418055075433E-3</v>
      </c>
      <c r="W1224" s="13">
        <f t="shared" si="1524"/>
        <v>8.3415565601705821E-2</v>
      </c>
      <c r="X1224" s="13">
        <f t="shared" si="1525"/>
        <v>5.9080881785883603E-2</v>
      </c>
      <c r="Y1224" s="13">
        <f t="shared" si="1526"/>
        <v>2.0922657344699305E-2</v>
      </c>
      <c r="Z1224" s="13">
        <f t="shared" si="1527"/>
        <v>4.4330054760147904E-3</v>
      </c>
      <c r="AA1224" s="13">
        <f t="shared" si="1528"/>
        <v>8.3511781408996573E-3</v>
      </c>
      <c r="AB1224" s="13">
        <f t="shared" si="1529"/>
        <v>7.8662407161898523E-3</v>
      </c>
      <c r="AC1224" s="13">
        <f t="shared" si="1530"/>
        <v>4.1193133048018395E-4</v>
      </c>
      <c r="AD1224" s="13">
        <f t="shared" si="1531"/>
        <v>3.9285889214037029E-2</v>
      </c>
      <c r="AE1224" s="13">
        <f t="shared" si="1532"/>
        <v>2.7825082282489217E-2</v>
      </c>
      <c r="AF1224" s="13">
        <f t="shared" si="1533"/>
        <v>9.8538587202279433E-3</v>
      </c>
      <c r="AG1224" s="13">
        <f t="shared" si="1534"/>
        <v>2.3264029840040644E-3</v>
      </c>
      <c r="AH1224" s="13">
        <f t="shared" si="1535"/>
        <v>7.8494304568753239E-4</v>
      </c>
      <c r="AI1224" s="13">
        <f t="shared" si="1536"/>
        <v>1.4787257179050349E-3</v>
      </c>
      <c r="AJ1224" s="13">
        <f t="shared" si="1537"/>
        <v>1.3928588582363254E-3</v>
      </c>
      <c r="AK1224" s="13">
        <f t="shared" si="1538"/>
        <v>8.7465208522733979E-4</v>
      </c>
      <c r="AL1224" s="13">
        <f t="shared" si="1539"/>
        <v>2.1985389575994443E-5</v>
      </c>
      <c r="AM1224" s="13">
        <f t="shared" si="1540"/>
        <v>1.4801852198252374E-2</v>
      </c>
      <c r="AN1224" s="13">
        <f t="shared" si="1541"/>
        <v>1.0483732545945675E-2</v>
      </c>
      <c r="AO1224" s="13">
        <f t="shared" si="1542"/>
        <v>3.7126653685914156E-3</v>
      </c>
      <c r="AP1224" s="13">
        <f t="shared" si="1543"/>
        <v>8.7652523111269242E-4</v>
      </c>
      <c r="AQ1224" s="13">
        <f t="shared" si="1544"/>
        <v>1.5520449687106804E-4</v>
      </c>
      <c r="AR1224" s="13">
        <f t="shared" si="1545"/>
        <v>1.1119058405082184E-4</v>
      </c>
      <c r="AS1224" s="13">
        <f t="shared" si="1546"/>
        <v>2.0946790614701942E-4</v>
      </c>
      <c r="AT1224" s="13">
        <f t="shared" si="1547"/>
        <v>1.9730449336232366E-4</v>
      </c>
      <c r="AU1224" s="13">
        <f t="shared" si="1548"/>
        <v>1.2389825826472929E-4</v>
      </c>
      <c r="AV1224" s="13">
        <f t="shared" si="1549"/>
        <v>5.8351858108131865E-5</v>
      </c>
      <c r="AW1224" s="13">
        <f t="shared" si="1550"/>
        <v>8.1485627552695859E-7</v>
      </c>
      <c r="AX1224" s="13">
        <f t="shared" si="1551"/>
        <v>4.647445365290449E-3</v>
      </c>
      <c r="AY1224" s="13">
        <f t="shared" si="1552"/>
        <v>3.2916538808131358E-3</v>
      </c>
      <c r="AZ1224" s="13">
        <f t="shared" si="1553"/>
        <v>1.1656925923210965E-3</v>
      </c>
      <c r="BA1224" s="13">
        <f t="shared" si="1554"/>
        <v>2.7520901224616909E-4</v>
      </c>
      <c r="BB1224" s="13">
        <f t="shared" si="1555"/>
        <v>4.8730686538056652E-5</v>
      </c>
      <c r="BC1224" s="13">
        <f t="shared" si="1556"/>
        <v>6.9029129274189107E-6</v>
      </c>
      <c r="BD1224" s="13">
        <f t="shared" si="1557"/>
        <v>1.3125523405261621E-5</v>
      </c>
      <c r="BE1224" s="13">
        <f t="shared" si="1558"/>
        <v>2.4726697213202801E-5</v>
      </c>
      <c r="BF1224" s="13">
        <f t="shared" si="1559"/>
        <v>2.3290863769604639E-5</v>
      </c>
      <c r="BG1224" s="13">
        <f t="shared" si="1560"/>
        <v>1.4625604340575758E-5</v>
      </c>
      <c r="BH1224" s="13">
        <f t="shared" si="1561"/>
        <v>6.8881613121909761E-6</v>
      </c>
      <c r="BI1224" s="13">
        <f t="shared" si="1562"/>
        <v>2.5952714244365642E-6</v>
      </c>
      <c r="BJ1224" s="14">
        <f t="shared" si="1563"/>
        <v>0.6501236042966072</v>
      </c>
      <c r="BK1224" s="14">
        <f t="shared" si="1564"/>
        <v>0.21672873749081192</v>
      </c>
      <c r="BL1224" s="14">
        <f t="shared" si="1565"/>
        <v>0.12870478315689127</v>
      </c>
      <c r="BM1224" s="14">
        <f t="shared" si="1566"/>
        <v>0.47629355704137477</v>
      </c>
      <c r="BN1224" s="14">
        <f t="shared" si="1567"/>
        <v>0.52040573435441262</v>
      </c>
    </row>
    <row r="1225" spans="1:66" x14ac:dyDescent="0.25">
      <c r="A1225" t="s">
        <v>40</v>
      </c>
      <c r="B1225" t="s">
        <v>320</v>
      </c>
      <c r="C1225" t="s">
        <v>520</v>
      </c>
      <c r="D1225" s="11">
        <v>44461</v>
      </c>
      <c r="E1225" s="10">
        <f>VLOOKUP(A1225,home!$A$2:$E$405,3,FALSE)</f>
        <v>1.5047999999999999</v>
      </c>
      <c r="F1225" s="10">
        <f>VLOOKUP(B1225,home!$B$2:$E$405,3,FALSE)</f>
        <v>1.6281000000000001</v>
      </c>
      <c r="G1225" s="10" t="e">
        <f>VLOOKUP(C1225,away!$B$2:$E$405,4,FALSE)</f>
        <v>#N/A</v>
      </c>
      <c r="H1225" s="10">
        <f>VLOOKUP(A1225,away!$A$2:$E$405,3,FALSE)</f>
        <v>1.2</v>
      </c>
      <c r="I1225" s="10" t="e">
        <f>VLOOKUP(C1225,away!$B$2:$E$405,3,FALSE)</f>
        <v>#N/A</v>
      </c>
      <c r="J1225" s="10">
        <f>VLOOKUP(B1225,home!$B$2:$E$405,4,FALSE)</f>
        <v>0.58330000000000004</v>
      </c>
      <c r="K1225" s="12" t="e">
        <f t="shared" si="1512"/>
        <v>#N/A</v>
      </c>
      <c r="L1225" s="12" t="e">
        <f t="shared" si="1513"/>
        <v>#N/A</v>
      </c>
      <c r="M1225" s="13" t="e">
        <f t="shared" si="1514"/>
        <v>#N/A</v>
      </c>
      <c r="N1225" s="13" t="e">
        <f t="shared" si="1515"/>
        <v>#N/A</v>
      </c>
      <c r="O1225" s="13" t="e">
        <f t="shared" si="1516"/>
        <v>#N/A</v>
      </c>
      <c r="P1225" s="13" t="e">
        <f t="shared" si="1517"/>
        <v>#N/A</v>
      </c>
      <c r="Q1225" s="13" t="e">
        <f t="shared" si="1518"/>
        <v>#N/A</v>
      </c>
      <c r="R1225" s="13" t="e">
        <f t="shared" si="1519"/>
        <v>#N/A</v>
      </c>
      <c r="S1225" s="13" t="e">
        <f t="shared" si="1520"/>
        <v>#N/A</v>
      </c>
      <c r="T1225" s="13" t="e">
        <f t="shared" si="1521"/>
        <v>#N/A</v>
      </c>
      <c r="U1225" s="13" t="e">
        <f t="shared" si="1522"/>
        <v>#N/A</v>
      </c>
      <c r="V1225" s="13" t="e">
        <f t="shared" si="1523"/>
        <v>#N/A</v>
      </c>
      <c r="W1225" s="13" t="e">
        <f t="shared" si="1524"/>
        <v>#N/A</v>
      </c>
      <c r="X1225" s="13" t="e">
        <f t="shared" si="1525"/>
        <v>#N/A</v>
      </c>
      <c r="Y1225" s="13" t="e">
        <f t="shared" si="1526"/>
        <v>#N/A</v>
      </c>
      <c r="Z1225" s="13" t="e">
        <f t="shared" si="1527"/>
        <v>#N/A</v>
      </c>
      <c r="AA1225" s="13" t="e">
        <f t="shared" si="1528"/>
        <v>#N/A</v>
      </c>
      <c r="AB1225" s="13" t="e">
        <f t="shared" si="1529"/>
        <v>#N/A</v>
      </c>
      <c r="AC1225" s="13" t="e">
        <f t="shared" si="1530"/>
        <v>#N/A</v>
      </c>
      <c r="AD1225" s="13" t="e">
        <f t="shared" si="1531"/>
        <v>#N/A</v>
      </c>
      <c r="AE1225" s="13" t="e">
        <f t="shared" si="1532"/>
        <v>#N/A</v>
      </c>
      <c r="AF1225" s="13" t="e">
        <f t="shared" si="1533"/>
        <v>#N/A</v>
      </c>
      <c r="AG1225" s="13" t="e">
        <f t="shared" si="1534"/>
        <v>#N/A</v>
      </c>
      <c r="AH1225" s="13" t="e">
        <f t="shared" si="1535"/>
        <v>#N/A</v>
      </c>
      <c r="AI1225" s="13" t="e">
        <f t="shared" si="1536"/>
        <v>#N/A</v>
      </c>
      <c r="AJ1225" s="13" t="e">
        <f t="shared" si="1537"/>
        <v>#N/A</v>
      </c>
      <c r="AK1225" s="13" t="e">
        <f t="shared" si="1538"/>
        <v>#N/A</v>
      </c>
      <c r="AL1225" s="13" t="e">
        <f t="shared" si="1539"/>
        <v>#N/A</v>
      </c>
      <c r="AM1225" s="13" t="e">
        <f t="shared" si="1540"/>
        <v>#N/A</v>
      </c>
      <c r="AN1225" s="13" t="e">
        <f t="shared" si="1541"/>
        <v>#N/A</v>
      </c>
      <c r="AO1225" s="13" t="e">
        <f t="shared" si="1542"/>
        <v>#N/A</v>
      </c>
      <c r="AP1225" s="13" t="e">
        <f t="shared" si="1543"/>
        <v>#N/A</v>
      </c>
      <c r="AQ1225" s="13" t="e">
        <f t="shared" si="1544"/>
        <v>#N/A</v>
      </c>
      <c r="AR1225" s="13" t="e">
        <f t="shared" si="1545"/>
        <v>#N/A</v>
      </c>
      <c r="AS1225" s="13" t="e">
        <f t="shared" si="1546"/>
        <v>#N/A</v>
      </c>
      <c r="AT1225" s="13" t="e">
        <f t="shared" si="1547"/>
        <v>#N/A</v>
      </c>
      <c r="AU1225" s="13" t="e">
        <f t="shared" si="1548"/>
        <v>#N/A</v>
      </c>
      <c r="AV1225" s="13" t="e">
        <f t="shared" si="1549"/>
        <v>#N/A</v>
      </c>
      <c r="AW1225" s="13" t="e">
        <f t="shared" si="1550"/>
        <v>#N/A</v>
      </c>
      <c r="AX1225" s="13" t="e">
        <f t="shared" si="1551"/>
        <v>#N/A</v>
      </c>
      <c r="AY1225" s="13" t="e">
        <f t="shared" si="1552"/>
        <v>#N/A</v>
      </c>
      <c r="AZ1225" s="13" t="e">
        <f t="shared" si="1553"/>
        <v>#N/A</v>
      </c>
      <c r="BA1225" s="13" t="e">
        <f t="shared" si="1554"/>
        <v>#N/A</v>
      </c>
      <c r="BB1225" s="13" t="e">
        <f t="shared" si="1555"/>
        <v>#N/A</v>
      </c>
      <c r="BC1225" s="13" t="e">
        <f t="shared" si="1556"/>
        <v>#N/A</v>
      </c>
      <c r="BD1225" s="13" t="e">
        <f t="shared" si="1557"/>
        <v>#N/A</v>
      </c>
      <c r="BE1225" s="13" t="e">
        <f t="shared" si="1558"/>
        <v>#N/A</v>
      </c>
      <c r="BF1225" s="13" t="e">
        <f t="shared" si="1559"/>
        <v>#N/A</v>
      </c>
      <c r="BG1225" s="13" t="e">
        <f t="shared" si="1560"/>
        <v>#N/A</v>
      </c>
      <c r="BH1225" s="13" t="e">
        <f t="shared" si="1561"/>
        <v>#N/A</v>
      </c>
      <c r="BI1225" s="13" t="e">
        <f t="shared" si="1562"/>
        <v>#N/A</v>
      </c>
      <c r="BJ1225" s="14" t="e">
        <f t="shared" si="1563"/>
        <v>#N/A</v>
      </c>
      <c r="BK1225" s="14" t="e">
        <f t="shared" si="1564"/>
        <v>#N/A</v>
      </c>
      <c r="BL1225" s="14" t="e">
        <f t="shared" si="1565"/>
        <v>#N/A</v>
      </c>
      <c r="BM1225" s="14" t="e">
        <f t="shared" si="1566"/>
        <v>#N/A</v>
      </c>
      <c r="BN1225" s="14" t="e">
        <f t="shared" si="1567"/>
        <v>#N/A</v>
      </c>
    </row>
    <row r="1226" spans="1:66" x14ac:dyDescent="0.25">
      <c r="A1226" t="s">
        <v>40</v>
      </c>
      <c r="B1226" t="s">
        <v>318</v>
      </c>
      <c r="C1226" t="s">
        <v>235</v>
      </c>
      <c r="D1226" s="11">
        <v>44461</v>
      </c>
      <c r="E1226" s="10">
        <f>VLOOKUP(A1226,home!$A$2:$E$405,3,FALSE)</f>
        <v>1.5047999999999999</v>
      </c>
      <c r="F1226" s="10">
        <f>VLOOKUP(B1226,home!$B$2:$E$405,3,FALSE)</f>
        <v>0.8639</v>
      </c>
      <c r="G1226" s="10">
        <f>VLOOKUP(C1226,away!$B$2:$E$405,4,FALSE)</f>
        <v>0.9304</v>
      </c>
      <c r="H1226" s="10">
        <f>VLOOKUP(A1226,away!$A$2:$E$405,3,FALSE)</f>
        <v>1.2</v>
      </c>
      <c r="I1226" s="10">
        <f>VLOOKUP(C1226,away!$B$2:$E$405,3,FALSE)</f>
        <v>1.4582999999999999</v>
      </c>
      <c r="J1226" s="10">
        <f>VLOOKUP(B1226,home!$B$2:$E$405,4,FALSE)</f>
        <v>0.91669999999999996</v>
      </c>
      <c r="K1226" s="12">
        <f t="shared" si="1512"/>
        <v>1.2095169482879999</v>
      </c>
      <c r="L1226" s="12">
        <f t="shared" si="1513"/>
        <v>1.6041883319999999</v>
      </c>
      <c r="M1226" s="13">
        <f t="shared" si="1514"/>
        <v>5.9982328791096787E-2</v>
      </c>
      <c r="N1226" s="13">
        <f t="shared" si="1515"/>
        <v>7.2549643270614819E-2</v>
      </c>
      <c r="O1226" s="13">
        <f t="shared" si="1516"/>
        <v>9.6222951972865109E-2</v>
      </c>
      <c r="P1226" s="13">
        <f t="shared" si="1517"/>
        <v>0.11638329122548259</v>
      </c>
      <c r="Q1226" s="13">
        <f t="shared" si="1518"/>
        <v>4.3875011564028545E-2</v>
      </c>
      <c r="R1226" s="13">
        <f t="shared" si="1519"/>
        <v>7.7179868412733318E-2</v>
      </c>
      <c r="S1226" s="13">
        <f t="shared" si="1520"/>
        <v>5.6454420616318279E-2</v>
      </c>
      <c r="T1226" s="13">
        <f t="shared" si="1521"/>
        <v>7.038378161737964E-2</v>
      </c>
      <c r="U1226" s="13">
        <f t="shared" si="1522"/>
        <v>9.3350358911838599E-2</v>
      </c>
      <c r="V1226" s="13">
        <f t="shared" si="1523"/>
        <v>1.217090175274366E-2</v>
      </c>
      <c r="W1226" s="13">
        <f t="shared" si="1524"/>
        <v>1.7689190031008169E-2</v>
      </c>
      <c r="X1226" s="13">
        <f t="shared" si="1525"/>
        <v>2.8376792250274018E-2</v>
      </c>
      <c r="Y1226" s="13">
        <f t="shared" si="1526"/>
        <v>2.276085951373881E-2</v>
      </c>
      <c r="Z1226" s="13">
        <f t="shared" si="1527"/>
        <v>4.1270348124334041E-2</v>
      </c>
      <c r="AA1226" s="13">
        <f t="shared" si="1528"/>
        <v>4.9917185518127891E-2</v>
      </c>
      <c r="AB1226" s="13">
        <f t="shared" si="1529"/>
        <v>3.0187840947506001E-2</v>
      </c>
      <c r="AC1226" s="13">
        <f t="shared" si="1530"/>
        <v>1.4759446987499191E-3</v>
      </c>
      <c r="AD1226" s="13">
        <f t="shared" si="1531"/>
        <v>5.3488437859978795E-3</v>
      </c>
      <c r="AE1226" s="13">
        <f t="shared" si="1532"/>
        <v>8.5805527911885001E-3</v>
      </c>
      <c r="AF1226" s="13">
        <f t="shared" si="1533"/>
        <v>6.882411334867315E-3</v>
      </c>
      <c r="AG1226" s="13">
        <f t="shared" si="1534"/>
        <v>3.6802279864728959E-3</v>
      </c>
      <c r="AH1226" s="13">
        <f t="shared" si="1535"/>
        <v>1.6551352729658696E-2</v>
      </c>
      <c r="AI1226" s="13">
        <f t="shared" si="1536"/>
        <v>2.0019141643615044E-2</v>
      </c>
      <c r="AJ1226" s="13">
        <f t="shared" si="1537"/>
        <v>1.2106745554065244E-2</v>
      </c>
      <c r="AK1226" s="13">
        <f t="shared" si="1538"/>
        <v>4.8811046454174346E-3</v>
      </c>
      <c r="AL1226" s="13">
        <f t="shared" si="1539"/>
        <v>1.1455060526613999E-4</v>
      </c>
      <c r="AM1226" s="13">
        <f t="shared" si="1540"/>
        <v>1.293903442581876E-3</v>
      </c>
      <c r="AN1226" s="13">
        <f t="shared" si="1541"/>
        <v>2.0756648053244769E-3</v>
      </c>
      <c r="AO1226" s="13">
        <f t="shared" si="1542"/>
        <v>1.6648786309222891E-3</v>
      </c>
      <c r="AP1226" s="13">
        <f t="shared" si="1543"/>
        <v>8.9025962464055663E-4</v>
      </c>
      <c r="AQ1226" s="13">
        <f t="shared" si="1544"/>
        <v>3.5703602557477036E-4</v>
      </c>
      <c r="AR1226" s="13">
        <f t="shared" si="1545"/>
        <v>5.3102973855469636E-3</v>
      </c>
      <c r="AS1226" s="13">
        <f t="shared" si="1546"/>
        <v>6.4228946882685083E-3</v>
      </c>
      <c r="AT1226" s="13">
        <f t="shared" si="1547"/>
        <v>3.8842999912648661E-3</v>
      </c>
      <c r="AU1226" s="13">
        <f t="shared" si="1548"/>
        <v>1.5660422238899284E-3</v>
      </c>
      <c r="AV1226" s="13">
        <f t="shared" si="1549"/>
        <v>4.7353865288237486E-4</v>
      </c>
      <c r="AW1226" s="13">
        <f t="shared" si="1550"/>
        <v>6.1739370769864898E-6</v>
      </c>
      <c r="AX1226" s="13">
        <f t="shared" si="1551"/>
        <v>2.6083302387516175E-4</v>
      </c>
      <c r="AY1226" s="13">
        <f t="shared" si="1552"/>
        <v>4.1842529350081175E-4</v>
      </c>
      <c r="AZ1226" s="13">
        <f t="shared" si="1553"/>
        <v>3.3561648682383895E-4</v>
      </c>
      <c r="BA1226" s="13">
        <f t="shared" si="1554"/>
        <v>1.7946401739654468E-4</v>
      </c>
      <c r="BB1226" s="13">
        <f t="shared" si="1555"/>
        <v>7.1973520680345529E-5</v>
      </c>
      <c r="BC1226" s="13">
        <f t="shared" si="1556"/>
        <v>2.3091816417674191E-5</v>
      </c>
      <c r="BD1226" s="13">
        <f t="shared" si="1557"/>
        <v>1.4197861842240895E-3</v>
      </c>
      <c r="BE1226" s="13">
        <f t="shared" si="1558"/>
        <v>1.7172554527641846E-3</v>
      </c>
      <c r="BF1226" s="13">
        <f t="shared" si="1559"/>
        <v>1.0385247873291323E-3</v>
      </c>
      <c r="BG1226" s="13">
        <f t="shared" si="1560"/>
        <v>4.1870444383059206E-4</v>
      </c>
      <c r="BH1226" s="13">
        <f t="shared" si="1561"/>
        <v>1.2660753028415054E-4</v>
      </c>
      <c r="BI1226" s="13">
        <f t="shared" si="1562"/>
        <v>3.0626790731913223E-5</v>
      </c>
      <c r="BJ1226" s="14">
        <f t="shared" si="1563"/>
        <v>0.28769846083330897</v>
      </c>
      <c r="BK1226" s="14">
        <f t="shared" si="1564"/>
        <v>0.24699986298315818</v>
      </c>
      <c r="BL1226" s="14">
        <f t="shared" si="1565"/>
        <v>0.42282512846684406</v>
      </c>
      <c r="BM1226" s="14">
        <f t="shared" si="1566"/>
        <v>0.53218845381440005</v>
      </c>
      <c r="BN1226" s="14">
        <f t="shared" si="1567"/>
        <v>0.46619309523682118</v>
      </c>
    </row>
    <row r="1227" spans="1:66" x14ac:dyDescent="0.25">
      <c r="A1227" t="s">
        <v>40</v>
      </c>
      <c r="B1227" t="s">
        <v>339</v>
      </c>
      <c r="C1227" t="s">
        <v>334</v>
      </c>
      <c r="D1227" s="11">
        <v>44461</v>
      </c>
      <c r="E1227" s="10">
        <f>VLOOKUP(A1227,home!$A$2:$E$405,3,FALSE)</f>
        <v>1.5047999999999999</v>
      </c>
      <c r="F1227" s="10">
        <f>VLOOKUP(B1227,home!$B$2:$E$405,3,FALSE)</f>
        <v>1.3955</v>
      </c>
      <c r="G1227" s="10">
        <f>VLOOKUP(C1227,away!$B$2:$E$405,4,FALSE)</f>
        <v>1.0632999999999999</v>
      </c>
      <c r="H1227" s="10">
        <f>VLOOKUP(A1227,away!$A$2:$E$405,3,FALSE)</f>
        <v>1.2</v>
      </c>
      <c r="I1227" s="10">
        <f>VLOOKUP(C1227,away!$B$2:$E$405,3,FALSE)</f>
        <v>0.875</v>
      </c>
      <c r="J1227" s="10">
        <f>VLOOKUP(B1227,home!$B$2:$E$405,4,FALSE)</f>
        <v>0.875</v>
      </c>
      <c r="K1227" s="12">
        <f t="shared" si="1512"/>
        <v>2.2328751337199995</v>
      </c>
      <c r="L1227" s="12">
        <f t="shared" si="1513"/>
        <v>0.91875000000000007</v>
      </c>
      <c r="M1227" s="13">
        <f t="shared" si="1514"/>
        <v>4.2782542987563905E-2</v>
      </c>
      <c r="N1227" s="13">
        <f t="shared" si="1515"/>
        <v>9.5528076394238395E-2</v>
      </c>
      <c r="O1227" s="13">
        <f t="shared" si="1516"/>
        <v>3.9306461369824339E-2</v>
      </c>
      <c r="P1227" s="13">
        <f t="shared" si="1517"/>
        <v>8.7766420187206512E-2</v>
      </c>
      <c r="Q1227" s="13">
        <f t="shared" si="1518"/>
        <v>0.1066511331763997</v>
      </c>
      <c r="R1227" s="13">
        <f t="shared" si="1519"/>
        <v>1.8056405691763058E-2</v>
      </c>
      <c r="S1227" s="13">
        <f t="shared" si="1520"/>
        <v>4.5012194078297291E-2</v>
      </c>
      <c r="T1227" s="13">
        <f t="shared" si="1521"/>
        <v>9.798572860581721E-2</v>
      </c>
      <c r="U1227" s="13">
        <f t="shared" si="1522"/>
        <v>4.0317699273498001E-2</v>
      </c>
      <c r="V1227" s="13">
        <f t="shared" si="1523"/>
        <v>1.0260049655643382E-2</v>
      </c>
      <c r="W1227" s="13">
        <f t="shared" si="1524"/>
        <v>7.9379554417547654E-2</v>
      </c>
      <c r="X1227" s="13">
        <f t="shared" si="1525"/>
        <v>7.2929965621121903E-2</v>
      </c>
      <c r="Y1227" s="13">
        <f t="shared" si="1526"/>
        <v>3.3502202957202881E-2</v>
      </c>
      <c r="Z1227" s="13">
        <f t="shared" si="1527"/>
        <v>5.5297742431024369E-3</v>
      </c>
      <c r="AA1227" s="13">
        <f t="shared" si="1528"/>
        <v>1.2347295402508762E-2</v>
      </c>
      <c r="AB1227" s="13">
        <f t="shared" si="1529"/>
        <v>1.3784984436478546E-2</v>
      </c>
      <c r="AC1227" s="13">
        <f t="shared" si="1530"/>
        <v>1.315501262805596E-3</v>
      </c>
      <c r="AD1227" s="13">
        <f t="shared" si="1531"/>
        <v>4.4311158296178911E-2</v>
      </c>
      <c r="AE1227" s="13">
        <f t="shared" si="1532"/>
        <v>4.0710876684614372E-2</v>
      </c>
      <c r="AF1227" s="13">
        <f t="shared" si="1533"/>
        <v>1.8701558976994732E-2</v>
      </c>
      <c r="AG1227" s="13">
        <f t="shared" si="1534"/>
        <v>5.7273524367046367E-3</v>
      </c>
      <c r="AH1227" s="13">
        <f t="shared" si="1535"/>
        <v>1.2701200214625906E-3</v>
      </c>
      <c r="AI1227" s="13">
        <f t="shared" si="1536"/>
        <v>2.8360194127637311E-3</v>
      </c>
      <c r="AJ1227" s="13">
        <f t="shared" si="1537"/>
        <v>3.1662386127536656E-3</v>
      </c>
      <c r="AK1227" s="13">
        <f t="shared" si="1538"/>
        <v>2.3566051552805891E-3</v>
      </c>
      <c r="AL1227" s="13">
        <f t="shared" si="1539"/>
        <v>1.0794761463502349E-4</v>
      </c>
      <c r="AM1227" s="13">
        <f t="shared" si="1540"/>
        <v>1.9788256701173727E-2</v>
      </c>
      <c r="AN1227" s="13">
        <f t="shared" si="1541"/>
        <v>1.8180460844203362E-2</v>
      </c>
      <c r="AO1227" s="13">
        <f t="shared" si="1542"/>
        <v>8.3516492003059203E-3</v>
      </c>
      <c r="AP1227" s="13">
        <f t="shared" si="1543"/>
        <v>2.5576925675936885E-3</v>
      </c>
      <c r="AQ1227" s="13">
        <f t="shared" si="1544"/>
        <v>5.8747001161917522E-4</v>
      </c>
      <c r="AR1227" s="13">
        <f t="shared" si="1545"/>
        <v>2.3338455394375114E-4</v>
      </c>
      <c r="AS1227" s="13">
        <f t="shared" si="1546"/>
        <v>5.2111856709533574E-4</v>
      </c>
      <c r="AT1227" s="13">
        <f t="shared" si="1547"/>
        <v>5.8179634509348632E-4</v>
      </c>
      <c r="AU1227" s="13">
        <f t="shared" si="1548"/>
        <v>4.330261972828084E-4</v>
      </c>
      <c r="AV1227" s="13">
        <f t="shared" si="1549"/>
        <v>2.4172335704052836E-4</v>
      </c>
      <c r="AW1227" s="13">
        <f t="shared" si="1550"/>
        <v>6.1513769159810966E-6</v>
      </c>
      <c r="AX1227" s="13">
        <f t="shared" si="1551"/>
        <v>7.3641177212864879E-3</v>
      </c>
      <c r="AY1227" s="13">
        <f t="shared" si="1552"/>
        <v>6.7657831564319594E-3</v>
      </c>
      <c r="AZ1227" s="13">
        <f t="shared" si="1553"/>
        <v>3.1080316374859323E-3</v>
      </c>
      <c r="BA1227" s="13">
        <f t="shared" si="1554"/>
        <v>9.5183468898006672E-4</v>
      </c>
      <c r="BB1227" s="13">
        <f t="shared" si="1555"/>
        <v>2.1862453012510904E-4</v>
      </c>
      <c r="BC1227" s="13">
        <f t="shared" si="1556"/>
        <v>4.0172257410488806E-5</v>
      </c>
      <c r="BD1227" s="13">
        <f t="shared" si="1557"/>
        <v>3.5737009822636885E-5</v>
      </c>
      <c r="BE1227" s="13">
        <f t="shared" si="1558"/>
        <v>7.9796280586473265E-5</v>
      </c>
      <c r="BF1227" s="13">
        <f t="shared" si="1559"/>
        <v>8.9087565342440054E-5</v>
      </c>
      <c r="BG1227" s="13">
        <f t="shared" si="1560"/>
        <v>6.6307136458930012E-5</v>
      </c>
      <c r="BH1227" s="13">
        <f t="shared" si="1561"/>
        <v>3.7013889046830891E-5</v>
      </c>
      <c r="BI1227" s="13">
        <f t="shared" si="1562"/>
        <v>1.6529478490987965E-5</v>
      </c>
      <c r="BJ1227" s="14">
        <f t="shared" si="1563"/>
        <v>0.66334170088343636</v>
      </c>
      <c r="BK1227" s="14">
        <f t="shared" si="1564"/>
        <v>0.19401043894258369</v>
      </c>
      <c r="BL1227" s="14">
        <f t="shared" si="1565"/>
        <v>0.13577734975653749</v>
      </c>
      <c r="BM1227" s="14">
        <f t="shared" si="1566"/>
        <v>0.60180859223914795</v>
      </c>
      <c r="BN1227" s="14">
        <f t="shared" si="1567"/>
        <v>0.39009103980699583</v>
      </c>
    </row>
    <row r="1228" spans="1:66" x14ac:dyDescent="0.25">
      <c r="A1228" t="s">
        <v>40</v>
      </c>
      <c r="B1228" t="s">
        <v>237</v>
      </c>
      <c r="C1228" t="s">
        <v>321</v>
      </c>
      <c r="D1228" s="11">
        <v>44461</v>
      </c>
      <c r="E1228" s="10">
        <f>VLOOKUP(A1228,home!$A$2:$E$405,3,FALSE)</f>
        <v>1.5047999999999999</v>
      </c>
      <c r="F1228" s="10">
        <f>VLOOKUP(B1228,home!$B$2:$E$405,3,FALSE)</f>
        <v>0.66449999999999998</v>
      </c>
      <c r="G1228" s="10">
        <f>VLOOKUP(C1228,away!$B$2:$E$405,4,FALSE)</f>
        <v>0.63129999999999997</v>
      </c>
      <c r="H1228" s="10">
        <f>VLOOKUP(A1228,away!$A$2:$E$405,3,FALSE)</f>
        <v>1.2</v>
      </c>
      <c r="I1228" s="10">
        <f>VLOOKUP(C1228,away!$B$2:$E$405,3,FALSE)</f>
        <v>1.4582999999999999</v>
      </c>
      <c r="J1228" s="10">
        <f>VLOOKUP(B1228,home!$B$2:$E$405,4,FALSE)</f>
        <v>1.0417000000000001</v>
      </c>
      <c r="K1228" s="12">
        <f t="shared" si="1512"/>
        <v>0.63126186947999996</v>
      </c>
      <c r="L1228" s="12">
        <f t="shared" si="1513"/>
        <v>1.8229333320000001</v>
      </c>
      <c r="M1228" s="13">
        <f t="shared" si="1514"/>
        <v>8.5932325828065578E-2</v>
      </c>
      <c r="N1228" s="13">
        <f t="shared" si="1515"/>
        <v>5.4245800650989162E-2</v>
      </c>
      <c r="O1228" s="13">
        <f t="shared" si="1516"/>
        <v>0.15664890104826523</v>
      </c>
      <c r="P1228" s="13">
        <f t="shared" si="1517"/>
        <v>9.8886478127715435E-2</v>
      </c>
      <c r="Q1228" s="13">
        <f t="shared" si="1518"/>
        <v>1.7121652765191404E-2</v>
      </c>
      <c r="R1228" s="13">
        <f t="shared" si="1519"/>
        <v>0.14278025157102625</v>
      </c>
      <c r="S1228" s="13">
        <f t="shared" si="1520"/>
        <v>2.8448361726145278E-2</v>
      </c>
      <c r="T1228" s="13">
        <f t="shared" si="1521"/>
        <v>3.121163152459738E-2</v>
      </c>
      <c r="U1228" s="13">
        <f t="shared" si="1522"/>
        <v>9.0131728531550728E-2</v>
      </c>
      <c r="V1228" s="13">
        <f t="shared" si="1523"/>
        <v>3.637433775801674E-3</v>
      </c>
      <c r="W1228" s="13">
        <f t="shared" si="1524"/>
        <v>3.6027488443807123E-3</v>
      </c>
      <c r="X1228" s="13">
        <f t="shared" si="1525"/>
        <v>6.567570955246081E-3</v>
      </c>
      <c r="Y1228" s="13">
        <f t="shared" si="1526"/>
        <v>5.9861220022965822E-3</v>
      </c>
      <c r="Z1228" s="13">
        <f t="shared" si="1527"/>
        <v>8.6759626580056384E-2</v>
      </c>
      <c r="AA1228" s="13">
        <f t="shared" si="1528"/>
        <v>5.4768044070313091E-2</v>
      </c>
      <c r="AB1228" s="13">
        <f t="shared" si="1529"/>
        <v>1.7286488943794431E-2</v>
      </c>
      <c r="AC1228" s="13">
        <f t="shared" si="1530"/>
        <v>2.616106715704284E-4</v>
      </c>
      <c r="AD1228" s="13">
        <f t="shared" si="1531"/>
        <v>5.6856949269266943E-4</v>
      </c>
      <c r="AE1228" s="13">
        <f t="shared" si="1532"/>
        <v>1.0364642797877975E-3</v>
      </c>
      <c r="AF1228" s="13">
        <f t="shared" si="1533"/>
        <v>9.447026415262752E-4</v>
      </c>
      <c r="AG1228" s="13">
        <f t="shared" si="1534"/>
        <v>5.7404331135556491E-4</v>
      </c>
      <c r="AH1228" s="13">
        <f t="shared" si="1535"/>
        <v>3.9539253791164498E-2</v>
      </c>
      <c r="AI1228" s="13">
        <f t="shared" si="1536"/>
        <v>2.4959623266054675E-2</v>
      </c>
      <c r="AJ1228" s="13">
        <f t="shared" si="1537"/>
        <v>7.8780292222230871E-3</v>
      </c>
      <c r="AK1228" s="13">
        <f t="shared" si="1538"/>
        <v>1.6576998182128721E-3</v>
      </c>
      <c r="AL1228" s="13">
        <f t="shared" si="1539"/>
        <v>1.2041921455256138E-5</v>
      </c>
      <c r="AM1228" s="13">
        <f t="shared" si="1540"/>
        <v>7.1783248177293969E-5</v>
      </c>
      <c r="AN1228" s="13">
        <f t="shared" si="1541"/>
        <v>1.3085607578161741E-4</v>
      </c>
      <c r="AO1228" s="13">
        <f t="shared" si="1542"/>
        <v>1.192709511185142E-4</v>
      </c>
      <c r="AP1228" s="13">
        <f t="shared" si="1543"/>
        <v>7.2474330777760757E-5</v>
      </c>
      <c r="AQ1228" s="13">
        <f t="shared" si="1544"/>
        <v>3.3028968322293398E-5</v>
      </c>
      <c r="AR1228" s="13">
        <f t="shared" si="1545"/>
        <v>1.4415484731664209E-2</v>
      </c>
      <c r="AS1228" s="13">
        <f t="shared" si="1546"/>
        <v>9.0999458411707458E-3</v>
      </c>
      <c r="AT1228" s="13">
        <f t="shared" si="1547"/>
        <v>2.872224411932097E-3</v>
      </c>
      <c r="AU1228" s="13">
        <f t="shared" si="1548"/>
        <v>6.0437525061411636E-4</v>
      </c>
      <c r="AV1228" s="13">
        <f t="shared" si="1549"/>
        <v>9.537976264252763E-5</v>
      </c>
      <c r="AW1228" s="13">
        <f t="shared" si="1550"/>
        <v>3.8492279668466696E-7</v>
      </c>
      <c r="AX1228" s="13">
        <f t="shared" si="1551"/>
        <v>7.5523379069575612E-6</v>
      </c>
      <c r="AY1228" s="13">
        <f t="shared" si="1552"/>
        <v>1.3767408505120053E-5</v>
      </c>
      <c r="AZ1228" s="13">
        <f t="shared" si="1553"/>
        <v>1.2548533929621821E-5</v>
      </c>
      <c r="BA1228" s="13">
        <f t="shared" si="1554"/>
        <v>7.6250469226801882E-6</v>
      </c>
      <c r="BB1228" s="13">
        <f t="shared" si="1555"/>
        <v>3.4749880483544363E-6</v>
      </c>
      <c r="BC1228" s="13">
        <f t="shared" si="1556"/>
        <v>1.2669343083293845E-6</v>
      </c>
      <c r="BD1228" s="13">
        <f t="shared" si="1557"/>
        <v>4.3797446023812973E-3</v>
      </c>
      <c r="BE1228" s="13">
        <f t="shared" si="1558"/>
        <v>2.7647657655441569E-3</v>
      </c>
      <c r="BF1228" s="13">
        <f t="shared" si="1559"/>
        <v>8.7264560291585365E-4</v>
      </c>
      <c r="BG1228" s="13">
        <f t="shared" si="1560"/>
        <v>1.8362263156338783E-4</v>
      </c>
      <c r="BH1228" s="13">
        <f t="shared" si="1561"/>
        <v>2.8978491419885358E-5</v>
      </c>
      <c r="BI1228" s="13">
        <f t="shared" si="1562"/>
        <v>3.6586033336853959E-6</v>
      </c>
      <c r="BJ1228" s="14">
        <f t="shared" si="1563"/>
        <v>0.12233295529186212</v>
      </c>
      <c r="BK1228" s="14">
        <f t="shared" si="1564"/>
        <v>0.21719201945925878</v>
      </c>
      <c r="BL1228" s="14">
        <f t="shared" si="1565"/>
        <v>0.57097084595778702</v>
      </c>
      <c r="BM1228" s="14">
        <f t="shared" si="1566"/>
        <v>0.44162665481200275</v>
      </c>
      <c r="BN1228" s="14">
        <f t="shared" si="1567"/>
        <v>0.55561540999125314</v>
      </c>
    </row>
    <row r="1229" spans="1:66" x14ac:dyDescent="0.25">
      <c r="A1229" t="s">
        <v>40</v>
      </c>
      <c r="B1229" t="s">
        <v>232</v>
      </c>
      <c r="C1229" t="s">
        <v>239</v>
      </c>
      <c r="D1229" s="11">
        <v>44461</v>
      </c>
      <c r="E1229" s="10">
        <f>VLOOKUP(A1229,home!$A$2:$E$405,3,FALSE)</f>
        <v>1.5047999999999999</v>
      </c>
      <c r="F1229" s="10">
        <f>VLOOKUP(B1229,home!$B$2:$E$405,3,FALSE)</f>
        <v>0.89710000000000001</v>
      </c>
      <c r="G1229" s="10">
        <f>VLOOKUP(C1229,away!$B$2:$E$405,4,FALSE)</f>
        <v>0.432</v>
      </c>
      <c r="H1229" s="10">
        <f>VLOOKUP(A1229,away!$A$2:$E$405,3,FALSE)</f>
        <v>1.2</v>
      </c>
      <c r="I1229" s="10">
        <f>VLOOKUP(C1229,away!$B$2:$E$405,3,FALSE)</f>
        <v>0.83330000000000004</v>
      </c>
      <c r="J1229" s="10">
        <f>VLOOKUP(B1229,home!$B$2:$E$405,4,FALSE)</f>
        <v>0.79169999999999996</v>
      </c>
      <c r="K1229" s="12">
        <f t="shared" si="1512"/>
        <v>0.58318102655999993</v>
      </c>
      <c r="L1229" s="12">
        <f t="shared" si="1513"/>
        <v>0.79166833199999997</v>
      </c>
      <c r="M1229" s="13">
        <f t="shared" si="1514"/>
        <v>0.25287768679451628</v>
      </c>
      <c r="N1229" s="13">
        <f t="shared" si="1515"/>
        <v>0.14747346897894414</v>
      </c>
      <c r="O1229" s="13">
        <f t="shared" si="1516"/>
        <v>0.20019525650463307</v>
      </c>
      <c r="P1229" s="13">
        <f t="shared" si="1517"/>
        <v>0.11675007520081443</v>
      </c>
      <c r="Q1229" s="13">
        <f t="shared" si="1518"/>
        <v>4.3001864514752471E-2</v>
      </c>
      <c r="R1229" s="13">
        <f t="shared" si="1519"/>
        <v>7.9244122395667513E-2</v>
      </c>
      <c r="S1229" s="13">
        <f t="shared" si="1520"/>
        <v>1.347546736149143E-2</v>
      </c>
      <c r="T1229" s="13">
        <f t="shared" si="1521"/>
        <v>3.4043214353284071E-2</v>
      </c>
      <c r="U1229" s="13">
        <f t="shared" si="1522"/>
        <v>4.6213668647551664E-2</v>
      </c>
      <c r="V1229" s="13">
        <f t="shared" si="1523"/>
        <v>6.9127043976738788E-4</v>
      </c>
      <c r="W1229" s="13">
        <f t="shared" si="1524"/>
        <v>8.3592904972357943E-3</v>
      </c>
      <c r="X1229" s="13">
        <f t="shared" si="1525"/>
        <v>6.6177855646501116E-3</v>
      </c>
      <c r="Y1229" s="13">
        <f t="shared" si="1526"/>
        <v>2.6195456297501158E-3</v>
      </c>
      <c r="Z1229" s="13">
        <f t="shared" si="1527"/>
        <v>2.0911687399260647E-2</v>
      </c>
      <c r="AA1229" s="13">
        <f t="shared" si="1528"/>
        <v>1.219529932460264E-2</v>
      </c>
      <c r="AB1229" s="13">
        <f t="shared" si="1529"/>
        <v>3.5560335896641206E-3</v>
      </c>
      <c r="AC1229" s="13">
        <f t="shared" si="1530"/>
        <v>1.9946865629479865E-5</v>
      </c>
      <c r="AD1229" s="13">
        <f t="shared" si="1531"/>
        <v>1.2187449033728053E-3</v>
      </c>
      <c r="AE1229" s="13">
        <f t="shared" si="1532"/>
        <v>9.6484174478664981E-4</v>
      </c>
      <c r="AF1229" s="13">
        <f t="shared" si="1533"/>
        <v>3.8191732736960837E-4</v>
      </c>
      <c r="AG1229" s="13">
        <f t="shared" si="1534"/>
        <v>1.0078395117353193E-4</v>
      </c>
      <c r="AH1229" s="13">
        <f t="shared" si="1535"/>
        <v>4.1387801706695235E-3</v>
      </c>
      <c r="AI1229" s="13">
        <f t="shared" si="1536"/>
        <v>2.4136580686372243E-3</v>
      </c>
      <c r="AJ1229" s="13">
        <f t="shared" si="1537"/>
        <v>7.0379979511634165E-4</v>
      </c>
      <c r="AK1229" s="13">
        <f t="shared" si="1538"/>
        <v>1.3681422900288859E-4</v>
      </c>
      <c r="AL1229" s="13">
        <f t="shared" si="1539"/>
        <v>3.6836750474622227E-7</v>
      </c>
      <c r="AM1229" s="13">
        <f t="shared" si="1540"/>
        <v>1.4214978077274417E-4</v>
      </c>
      <c r="AN1229" s="13">
        <f t="shared" si="1541"/>
        <v>1.1253547983852404E-4</v>
      </c>
      <c r="AO1229" s="13">
        <f t="shared" si="1542"/>
        <v>4.4545387807291977E-5</v>
      </c>
      <c r="AP1229" s="13">
        <f t="shared" si="1543"/>
        <v>1.1755057621230658E-5</v>
      </c>
      <c r="AQ1229" s="13">
        <f t="shared" si="1544"/>
        <v>2.3265267148908904E-6</v>
      </c>
      <c r="AR1229" s="13">
        <f t="shared" si="1545"/>
        <v>6.5530823884572353E-4</v>
      </c>
      <c r="AS1229" s="13">
        <f t="shared" si="1546"/>
        <v>3.8216333144327466E-4</v>
      </c>
      <c r="AT1229" s="13">
        <f t="shared" si="1547"/>
        <v>1.1143520197233921E-4</v>
      </c>
      <c r="AU1229" s="13">
        <f t="shared" si="1548"/>
        <v>2.1662298493716574E-5</v>
      </c>
      <c r="AV1229" s="13">
        <f t="shared" si="1549"/>
        <v>3.1582603683036919E-6</v>
      </c>
      <c r="AW1229" s="13">
        <f t="shared" si="1550"/>
        <v>4.7241694883551905E-9</v>
      </c>
      <c r="AX1229" s="13">
        <f t="shared" si="1551"/>
        <v>1.3816509179387977E-5</v>
      </c>
      <c r="AY1229" s="13">
        <f t="shared" si="1552"/>
        <v>1.0938092776108767E-5</v>
      </c>
      <c r="AZ1229" s="13">
        <f t="shared" si="1553"/>
        <v>4.3296708316616386E-6</v>
      </c>
      <c r="BA1229" s="13">
        <f t="shared" si="1554"/>
        <v>1.1425544284702072E-6</v>
      </c>
      <c r="BB1229" s="13">
        <f t="shared" si="1555"/>
        <v>2.2613103965155554E-7</v>
      </c>
      <c r="BC1229" s="13">
        <f t="shared" si="1556"/>
        <v>3.5804156594874578E-8</v>
      </c>
      <c r="BD1229" s="13">
        <f t="shared" si="1557"/>
        <v>8.6464463398808547E-5</v>
      </c>
      <c r="BE1229" s="13">
        <f t="shared" si="1558"/>
        <v>5.0424434525876717E-5</v>
      </c>
      <c r="BF1229" s="13">
        <f t="shared" si="1559"/>
        <v>1.4703286745254143E-5</v>
      </c>
      <c r="BG1229" s="13">
        <f t="shared" si="1560"/>
        <v>2.8582259526344507E-6</v>
      </c>
      <c r="BH1229" s="13">
        <f t="shared" si="1561"/>
        <v>4.1671578629944807E-7</v>
      </c>
      <c r="BI1229" s="13">
        <f t="shared" si="1562"/>
        <v>4.8604148007573954E-8</v>
      </c>
      <c r="BJ1229" s="14">
        <f t="shared" si="1563"/>
        <v>0.24512525846048583</v>
      </c>
      <c r="BK1229" s="14">
        <f t="shared" si="1564"/>
        <v>0.38382575312249989</v>
      </c>
      <c r="BL1229" s="14">
        <f t="shared" si="1565"/>
        <v>0.35012607578722521</v>
      </c>
      <c r="BM1229" s="14">
        <f t="shared" si="1566"/>
        <v>0.16043536701153702</v>
      </c>
      <c r="BN1229" s="14">
        <f t="shared" si="1567"/>
        <v>0.83954247438932783</v>
      </c>
    </row>
    <row r="1230" spans="1:66" x14ac:dyDescent="0.25">
      <c r="A1230" t="s">
        <v>40</v>
      </c>
      <c r="B1230" t="s">
        <v>332</v>
      </c>
      <c r="C1230" t="s">
        <v>521</v>
      </c>
      <c r="D1230" s="11">
        <v>44461</v>
      </c>
      <c r="E1230" s="10">
        <f>VLOOKUP(A1230,home!$A$2:$E$405,3,FALSE)</f>
        <v>1.5047999999999999</v>
      </c>
      <c r="F1230" s="10">
        <f>VLOOKUP(B1230,home!$B$2:$E$405,3,FALSE)</f>
        <v>1.1296999999999999</v>
      </c>
      <c r="G1230" s="10" t="e">
        <f>VLOOKUP(C1230,away!$B$2:$E$405,4,FALSE)</f>
        <v>#N/A</v>
      </c>
      <c r="H1230" s="10">
        <f>VLOOKUP(A1230,away!$A$2:$E$405,3,FALSE)</f>
        <v>1.2</v>
      </c>
      <c r="I1230" s="10" t="e">
        <f>VLOOKUP(C1230,away!$B$2:$E$405,3,FALSE)</f>
        <v>#N/A</v>
      </c>
      <c r="J1230" s="10">
        <f>VLOOKUP(B1230,home!$B$2:$E$405,4,FALSE)</f>
        <v>1.0417000000000001</v>
      </c>
      <c r="K1230" s="12" t="e">
        <f t="shared" si="1512"/>
        <v>#N/A</v>
      </c>
      <c r="L1230" s="12" t="e">
        <f t="shared" si="1513"/>
        <v>#N/A</v>
      </c>
      <c r="M1230" s="13" t="e">
        <f t="shared" si="1514"/>
        <v>#N/A</v>
      </c>
      <c r="N1230" s="13" t="e">
        <f t="shared" si="1515"/>
        <v>#N/A</v>
      </c>
      <c r="O1230" s="13" t="e">
        <f t="shared" si="1516"/>
        <v>#N/A</v>
      </c>
      <c r="P1230" s="13" t="e">
        <f t="shared" si="1517"/>
        <v>#N/A</v>
      </c>
      <c r="Q1230" s="13" t="e">
        <f t="shared" si="1518"/>
        <v>#N/A</v>
      </c>
      <c r="R1230" s="13" t="e">
        <f t="shared" si="1519"/>
        <v>#N/A</v>
      </c>
      <c r="S1230" s="13" t="e">
        <f t="shared" si="1520"/>
        <v>#N/A</v>
      </c>
      <c r="T1230" s="13" t="e">
        <f t="shared" si="1521"/>
        <v>#N/A</v>
      </c>
      <c r="U1230" s="13" t="e">
        <f t="shared" si="1522"/>
        <v>#N/A</v>
      </c>
      <c r="V1230" s="13" t="e">
        <f t="shared" si="1523"/>
        <v>#N/A</v>
      </c>
      <c r="W1230" s="13" t="e">
        <f t="shared" si="1524"/>
        <v>#N/A</v>
      </c>
      <c r="X1230" s="13" t="e">
        <f t="shared" si="1525"/>
        <v>#N/A</v>
      </c>
      <c r="Y1230" s="13" t="e">
        <f t="shared" si="1526"/>
        <v>#N/A</v>
      </c>
      <c r="Z1230" s="13" t="e">
        <f t="shared" si="1527"/>
        <v>#N/A</v>
      </c>
      <c r="AA1230" s="13" t="e">
        <f t="shared" si="1528"/>
        <v>#N/A</v>
      </c>
      <c r="AB1230" s="13" t="e">
        <f t="shared" si="1529"/>
        <v>#N/A</v>
      </c>
      <c r="AC1230" s="13" t="e">
        <f t="shared" si="1530"/>
        <v>#N/A</v>
      </c>
      <c r="AD1230" s="13" t="e">
        <f t="shared" si="1531"/>
        <v>#N/A</v>
      </c>
      <c r="AE1230" s="13" t="e">
        <f t="shared" si="1532"/>
        <v>#N/A</v>
      </c>
      <c r="AF1230" s="13" t="e">
        <f t="shared" si="1533"/>
        <v>#N/A</v>
      </c>
      <c r="AG1230" s="13" t="e">
        <f t="shared" si="1534"/>
        <v>#N/A</v>
      </c>
      <c r="AH1230" s="13" t="e">
        <f t="shared" si="1535"/>
        <v>#N/A</v>
      </c>
      <c r="AI1230" s="13" t="e">
        <f t="shared" si="1536"/>
        <v>#N/A</v>
      </c>
      <c r="AJ1230" s="13" t="e">
        <f t="shared" si="1537"/>
        <v>#N/A</v>
      </c>
      <c r="AK1230" s="13" t="e">
        <f t="shared" si="1538"/>
        <v>#N/A</v>
      </c>
      <c r="AL1230" s="13" t="e">
        <f t="shared" si="1539"/>
        <v>#N/A</v>
      </c>
      <c r="AM1230" s="13" t="e">
        <f t="shared" si="1540"/>
        <v>#N/A</v>
      </c>
      <c r="AN1230" s="13" t="e">
        <f t="shared" si="1541"/>
        <v>#N/A</v>
      </c>
      <c r="AO1230" s="13" t="e">
        <f t="shared" si="1542"/>
        <v>#N/A</v>
      </c>
      <c r="AP1230" s="13" t="e">
        <f t="shared" si="1543"/>
        <v>#N/A</v>
      </c>
      <c r="AQ1230" s="13" t="e">
        <f t="shared" si="1544"/>
        <v>#N/A</v>
      </c>
      <c r="AR1230" s="13" t="e">
        <f t="shared" si="1545"/>
        <v>#N/A</v>
      </c>
      <c r="AS1230" s="13" t="e">
        <f t="shared" si="1546"/>
        <v>#N/A</v>
      </c>
      <c r="AT1230" s="13" t="e">
        <f t="shared" si="1547"/>
        <v>#N/A</v>
      </c>
      <c r="AU1230" s="13" t="e">
        <f t="shared" si="1548"/>
        <v>#N/A</v>
      </c>
      <c r="AV1230" s="13" t="e">
        <f t="shared" si="1549"/>
        <v>#N/A</v>
      </c>
      <c r="AW1230" s="13" t="e">
        <f t="shared" si="1550"/>
        <v>#N/A</v>
      </c>
      <c r="AX1230" s="13" t="e">
        <f t="shared" si="1551"/>
        <v>#N/A</v>
      </c>
      <c r="AY1230" s="13" t="e">
        <f t="shared" si="1552"/>
        <v>#N/A</v>
      </c>
      <c r="AZ1230" s="13" t="e">
        <f t="shared" si="1553"/>
        <v>#N/A</v>
      </c>
      <c r="BA1230" s="13" t="e">
        <f t="shared" si="1554"/>
        <v>#N/A</v>
      </c>
      <c r="BB1230" s="13" t="e">
        <f t="shared" si="1555"/>
        <v>#N/A</v>
      </c>
      <c r="BC1230" s="13" t="e">
        <f t="shared" si="1556"/>
        <v>#N/A</v>
      </c>
      <c r="BD1230" s="13" t="e">
        <f t="shared" si="1557"/>
        <v>#N/A</v>
      </c>
      <c r="BE1230" s="13" t="e">
        <f t="shared" si="1558"/>
        <v>#N/A</v>
      </c>
      <c r="BF1230" s="13" t="e">
        <f t="shared" si="1559"/>
        <v>#N/A</v>
      </c>
      <c r="BG1230" s="13" t="e">
        <f t="shared" si="1560"/>
        <v>#N/A</v>
      </c>
      <c r="BH1230" s="13" t="e">
        <f t="shared" si="1561"/>
        <v>#N/A</v>
      </c>
      <c r="BI1230" s="13" t="e">
        <f t="shared" si="1562"/>
        <v>#N/A</v>
      </c>
      <c r="BJ1230" s="14" t="e">
        <f t="shared" si="1563"/>
        <v>#N/A</v>
      </c>
      <c r="BK1230" s="14" t="e">
        <f t="shared" si="1564"/>
        <v>#N/A</v>
      </c>
      <c r="BL1230" s="14" t="e">
        <f t="shared" si="1565"/>
        <v>#N/A</v>
      </c>
      <c r="BM1230" s="14" t="e">
        <f t="shared" si="1566"/>
        <v>#N/A</v>
      </c>
      <c r="BN1230" s="14" t="e">
        <f t="shared" si="1567"/>
        <v>#N/A</v>
      </c>
    </row>
    <row r="1231" spans="1:66" x14ac:dyDescent="0.25">
      <c r="A1231" t="s">
        <v>40</v>
      </c>
      <c r="B1231" t="s">
        <v>233</v>
      </c>
      <c r="C1231" t="s">
        <v>538</v>
      </c>
      <c r="D1231" s="11">
        <v>44461</v>
      </c>
      <c r="E1231" s="10">
        <f>VLOOKUP(A1231,home!$A$2:$E$405,3,FALSE)</f>
        <v>1.5047999999999999</v>
      </c>
      <c r="F1231" s="10">
        <f>VLOOKUP(B1231,home!$B$2:$E$405,3,FALSE)</f>
        <v>1.1629</v>
      </c>
      <c r="G1231" s="10" t="e">
        <f>VLOOKUP(C1231,away!$B$2:$E$405,4,FALSE)</f>
        <v>#N/A</v>
      </c>
      <c r="H1231" s="10">
        <f>VLOOKUP(A1231,away!$A$2:$E$405,3,FALSE)</f>
        <v>1.2</v>
      </c>
      <c r="I1231" s="10" t="e">
        <f>VLOOKUP(C1231,away!$B$2:$E$405,3,FALSE)</f>
        <v>#N/A</v>
      </c>
      <c r="J1231" s="10">
        <f>VLOOKUP(B1231,home!$B$2:$E$405,4,FALSE)</f>
        <v>1.125</v>
      </c>
      <c r="K1231" s="12" t="e">
        <f t="shared" si="1512"/>
        <v>#N/A</v>
      </c>
      <c r="L1231" s="12" t="e">
        <f t="shared" si="1513"/>
        <v>#N/A</v>
      </c>
      <c r="M1231" s="13" t="e">
        <f t="shared" si="1514"/>
        <v>#N/A</v>
      </c>
      <c r="N1231" s="13" t="e">
        <f t="shared" si="1515"/>
        <v>#N/A</v>
      </c>
      <c r="O1231" s="13" t="e">
        <f t="shared" si="1516"/>
        <v>#N/A</v>
      </c>
      <c r="P1231" s="13" t="e">
        <f t="shared" si="1517"/>
        <v>#N/A</v>
      </c>
      <c r="Q1231" s="13" t="e">
        <f t="shared" si="1518"/>
        <v>#N/A</v>
      </c>
      <c r="R1231" s="13" t="e">
        <f t="shared" si="1519"/>
        <v>#N/A</v>
      </c>
      <c r="S1231" s="13" t="e">
        <f t="shared" si="1520"/>
        <v>#N/A</v>
      </c>
      <c r="T1231" s="13" t="e">
        <f t="shared" si="1521"/>
        <v>#N/A</v>
      </c>
      <c r="U1231" s="13" t="e">
        <f t="shared" si="1522"/>
        <v>#N/A</v>
      </c>
      <c r="V1231" s="13" t="e">
        <f t="shared" si="1523"/>
        <v>#N/A</v>
      </c>
      <c r="W1231" s="13" t="e">
        <f t="shared" si="1524"/>
        <v>#N/A</v>
      </c>
      <c r="X1231" s="13" t="e">
        <f t="shared" si="1525"/>
        <v>#N/A</v>
      </c>
      <c r="Y1231" s="13" t="e">
        <f t="shared" si="1526"/>
        <v>#N/A</v>
      </c>
      <c r="Z1231" s="13" t="e">
        <f t="shared" si="1527"/>
        <v>#N/A</v>
      </c>
      <c r="AA1231" s="13" t="e">
        <f t="shared" si="1528"/>
        <v>#N/A</v>
      </c>
      <c r="AB1231" s="13" t="e">
        <f t="shared" si="1529"/>
        <v>#N/A</v>
      </c>
      <c r="AC1231" s="13" t="e">
        <f t="shared" si="1530"/>
        <v>#N/A</v>
      </c>
      <c r="AD1231" s="13" t="e">
        <f t="shared" si="1531"/>
        <v>#N/A</v>
      </c>
      <c r="AE1231" s="13" t="e">
        <f t="shared" si="1532"/>
        <v>#N/A</v>
      </c>
      <c r="AF1231" s="13" t="e">
        <f t="shared" si="1533"/>
        <v>#N/A</v>
      </c>
      <c r="AG1231" s="13" t="e">
        <f t="shared" si="1534"/>
        <v>#N/A</v>
      </c>
      <c r="AH1231" s="13" t="e">
        <f t="shared" si="1535"/>
        <v>#N/A</v>
      </c>
      <c r="AI1231" s="13" t="e">
        <f t="shared" si="1536"/>
        <v>#N/A</v>
      </c>
      <c r="AJ1231" s="13" t="e">
        <f t="shared" si="1537"/>
        <v>#N/A</v>
      </c>
      <c r="AK1231" s="13" t="e">
        <f t="shared" si="1538"/>
        <v>#N/A</v>
      </c>
      <c r="AL1231" s="13" t="e">
        <f t="shared" si="1539"/>
        <v>#N/A</v>
      </c>
      <c r="AM1231" s="13" t="e">
        <f t="shared" si="1540"/>
        <v>#N/A</v>
      </c>
      <c r="AN1231" s="13" t="e">
        <f t="shared" si="1541"/>
        <v>#N/A</v>
      </c>
      <c r="AO1231" s="13" t="e">
        <f t="shared" si="1542"/>
        <v>#N/A</v>
      </c>
      <c r="AP1231" s="13" t="e">
        <f t="shared" si="1543"/>
        <v>#N/A</v>
      </c>
      <c r="AQ1231" s="13" t="e">
        <f t="shared" si="1544"/>
        <v>#N/A</v>
      </c>
      <c r="AR1231" s="13" t="e">
        <f t="shared" si="1545"/>
        <v>#N/A</v>
      </c>
      <c r="AS1231" s="13" t="e">
        <f t="shared" si="1546"/>
        <v>#N/A</v>
      </c>
      <c r="AT1231" s="13" t="e">
        <f t="shared" si="1547"/>
        <v>#N/A</v>
      </c>
      <c r="AU1231" s="13" t="e">
        <f t="shared" si="1548"/>
        <v>#N/A</v>
      </c>
      <c r="AV1231" s="13" t="e">
        <f t="shared" si="1549"/>
        <v>#N/A</v>
      </c>
      <c r="AW1231" s="13" t="e">
        <f t="shared" si="1550"/>
        <v>#N/A</v>
      </c>
      <c r="AX1231" s="13" t="e">
        <f t="shared" si="1551"/>
        <v>#N/A</v>
      </c>
      <c r="AY1231" s="13" t="e">
        <f t="shared" si="1552"/>
        <v>#N/A</v>
      </c>
      <c r="AZ1231" s="13" t="e">
        <f t="shared" si="1553"/>
        <v>#N/A</v>
      </c>
      <c r="BA1231" s="13" t="e">
        <f t="shared" si="1554"/>
        <v>#N/A</v>
      </c>
      <c r="BB1231" s="13" t="e">
        <f t="shared" si="1555"/>
        <v>#N/A</v>
      </c>
      <c r="BC1231" s="13" t="e">
        <f t="shared" si="1556"/>
        <v>#N/A</v>
      </c>
      <c r="BD1231" s="13" t="e">
        <f t="shared" si="1557"/>
        <v>#N/A</v>
      </c>
      <c r="BE1231" s="13" t="e">
        <f t="shared" si="1558"/>
        <v>#N/A</v>
      </c>
      <c r="BF1231" s="13" t="e">
        <f t="shared" si="1559"/>
        <v>#N/A</v>
      </c>
      <c r="BG1231" s="13" t="e">
        <f t="shared" si="1560"/>
        <v>#N/A</v>
      </c>
      <c r="BH1231" s="13" t="e">
        <f t="shared" si="1561"/>
        <v>#N/A</v>
      </c>
      <c r="BI1231" s="13" t="e">
        <f t="shared" si="1562"/>
        <v>#N/A</v>
      </c>
      <c r="BJ1231" s="14" t="e">
        <f t="shared" si="1563"/>
        <v>#N/A</v>
      </c>
      <c r="BK1231" s="14" t="e">
        <f t="shared" si="1564"/>
        <v>#N/A</v>
      </c>
      <c r="BL1231" s="14" t="e">
        <f t="shared" si="1565"/>
        <v>#N/A</v>
      </c>
      <c r="BM1231" s="14" t="e">
        <f t="shared" si="1566"/>
        <v>#N/A</v>
      </c>
      <c r="BN1231" s="14" t="e">
        <f t="shared" si="1567"/>
        <v>#N/A</v>
      </c>
    </row>
    <row r="1232" spans="1:66" x14ac:dyDescent="0.25">
      <c r="A1232" t="s">
        <v>40</v>
      </c>
      <c r="B1232" t="s">
        <v>319</v>
      </c>
      <c r="C1232" t="s">
        <v>517</v>
      </c>
      <c r="D1232" s="11">
        <v>44461</v>
      </c>
      <c r="E1232" s="10">
        <f>VLOOKUP(A1232,home!$A$2:$E$405,3,FALSE)</f>
        <v>1.5047999999999999</v>
      </c>
      <c r="F1232" s="10">
        <f>VLOOKUP(B1232,home!$B$2:$E$405,3,FALSE)</f>
        <v>0.89710000000000001</v>
      </c>
      <c r="G1232" s="10" t="e">
        <f>VLOOKUP(C1232,away!$B$2:$E$405,4,FALSE)</f>
        <v>#N/A</v>
      </c>
      <c r="H1232" s="10">
        <f>VLOOKUP(A1232,away!$A$2:$E$405,3,FALSE)</f>
        <v>1.2</v>
      </c>
      <c r="I1232" s="10" t="e">
        <f>VLOOKUP(C1232,away!$B$2:$E$405,3,FALSE)</f>
        <v>#N/A</v>
      </c>
      <c r="J1232" s="10">
        <f>VLOOKUP(B1232,home!$B$2:$E$405,4,FALSE)</f>
        <v>1.25</v>
      </c>
      <c r="K1232" s="12" t="e">
        <f t="shared" si="1512"/>
        <v>#N/A</v>
      </c>
      <c r="L1232" s="12" t="e">
        <f t="shared" si="1513"/>
        <v>#N/A</v>
      </c>
      <c r="M1232" s="13" t="e">
        <f t="shared" si="1514"/>
        <v>#N/A</v>
      </c>
      <c r="N1232" s="13" t="e">
        <f t="shared" si="1515"/>
        <v>#N/A</v>
      </c>
      <c r="O1232" s="13" t="e">
        <f t="shared" si="1516"/>
        <v>#N/A</v>
      </c>
      <c r="P1232" s="13" t="e">
        <f t="shared" si="1517"/>
        <v>#N/A</v>
      </c>
      <c r="Q1232" s="13" t="e">
        <f t="shared" si="1518"/>
        <v>#N/A</v>
      </c>
      <c r="R1232" s="13" t="e">
        <f t="shared" si="1519"/>
        <v>#N/A</v>
      </c>
      <c r="S1232" s="13" t="e">
        <f t="shared" si="1520"/>
        <v>#N/A</v>
      </c>
      <c r="T1232" s="13" t="e">
        <f t="shared" si="1521"/>
        <v>#N/A</v>
      </c>
      <c r="U1232" s="13" t="e">
        <f t="shared" si="1522"/>
        <v>#N/A</v>
      </c>
      <c r="V1232" s="13" t="e">
        <f t="shared" si="1523"/>
        <v>#N/A</v>
      </c>
      <c r="W1232" s="13" t="e">
        <f t="shared" si="1524"/>
        <v>#N/A</v>
      </c>
      <c r="X1232" s="13" t="e">
        <f t="shared" si="1525"/>
        <v>#N/A</v>
      </c>
      <c r="Y1232" s="13" t="e">
        <f t="shared" si="1526"/>
        <v>#N/A</v>
      </c>
      <c r="Z1232" s="13" t="e">
        <f t="shared" si="1527"/>
        <v>#N/A</v>
      </c>
      <c r="AA1232" s="13" t="e">
        <f t="shared" si="1528"/>
        <v>#N/A</v>
      </c>
      <c r="AB1232" s="13" t="e">
        <f t="shared" si="1529"/>
        <v>#N/A</v>
      </c>
      <c r="AC1232" s="13" t="e">
        <f t="shared" si="1530"/>
        <v>#N/A</v>
      </c>
      <c r="AD1232" s="13" t="e">
        <f t="shared" si="1531"/>
        <v>#N/A</v>
      </c>
      <c r="AE1232" s="13" t="e">
        <f t="shared" si="1532"/>
        <v>#N/A</v>
      </c>
      <c r="AF1232" s="13" t="e">
        <f t="shared" si="1533"/>
        <v>#N/A</v>
      </c>
      <c r="AG1232" s="13" t="e">
        <f t="shared" si="1534"/>
        <v>#N/A</v>
      </c>
      <c r="AH1232" s="13" t="e">
        <f t="shared" si="1535"/>
        <v>#N/A</v>
      </c>
      <c r="AI1232" s="13" t="e">
        <f t="shared" si="1536"/>
        <v>#N/A</v>
      </c>
      <c r="AJ1232" s="13" t="e">
        <f t="shared" si="1537"/>
        <v>#N/A</v>
      </c>
      <c r="AK1232" s="13" t="e">
        <f t="shared" si="1538"/>
        <v>#N/A</v>
      </c>
      <c r="AL1232" s="13" t="e">
        <f t="shared" si="1539"/>
        <v>#N/A</v>
      </c>
      <c r="AM1232" s="13" t="e">
        <f t="shared" si="1540"/>
        <v>#N/A</v>
      </c>
      <c r="AN1232" s="13" t="e">
        <f t="shared" si="1541"/>
        <v>#N/A</v>
      </c>
      <c r="AO1232" s="13" t="e">
        <f t="shared" si="1542"/>
        <v>#N/A</v>
      </c>
      <c r="AP1232" s="13" t="e">
        <f t="shared" si="1543"/>
        <v>#N/A</v>
      </c>
      <c r="AQ1232" s="13" t="e">
        <f t="shared" si="1544"/>
        <v>#N/A</v>
      </c>
      <c r="AR1232" s="13" t="e">
        <f t="shared" si="1545"/>
        <v>#N/A</v>
      </c>
      <c r="AS1232" s="13" t="e">
        <f t="shared" si="1546"/>
        <v>#N/A</v>
      </c>
      <c r="AT1232" s="13" t="e">
        <f t="shared" si="1547"/>
        <v>#N/A</v>
      </c>
      <c r="AU1232" s="13" t="e">
        <f t="shared" si="1548"/>
        <v>#N/A</v>
      </c>
      <c r="AV1232" s="13" t="e">
        <f t="shared" si="1549"/>
        <v>#N/A</v>
      </c>
      <c r="AW1232" s="13" t="e">
        <f t="shared" si="1550"/>
        <v>#N/A</v>
      </c>
      <c r="AX1232" s="13" t="e">
        <f t="shared" si="1551"/>
        <v>#N/A</v>
      </c>
      <c r="AY1232" s="13" t="e">
        <f t="shared" si="1552"/>
        <v>#N/A</v>
      </c>
      <c r="AZ1232" s="13" t="e">
        <f t="shared" si="1553"/>
        <v>#N/A</v>
      </c>
      <c r="BA1232" s="13" t="e">
        <f t="shared" si="1554"/>
        <v>#N/A</v>
      </c>
      <c r="BB1232" s="13" t="e">
        <f t="shared" si="1555"/>
        <v>#N/A</v>
      </c>
      <c r="BC1232" s="13" t="e">
        <f t="shared" si="1556"/>
        <v>#N/A</v>
      </c>
      <c r="BD1232" s="13" t="e">
        <f t="shared" si="1557"/>
        <v>#N/A</v>
      </c>
      <c r="BE1232" s="13" t="e">
        <f t="shared" si="1558"/>
        <v>#N/A</v>
      </c>
      <c r="BF1232" s="13" t="e">
        <f t="shared" si="1559"/>
        <v>#N/A</v>
      </c>
      <c r="BG1232" s="13" t="e">
        <f t="shared" si="1560"/>
        <v>#N/A</v>
      </c>
      <c r="BH1232" s="13" t="e">
        <f t="shared" si="1561"/>
        <v>#N/A</v>
      </c>
      <c r="BI1232" s="13" t="e">
        <f t="shared" si="1562"/>
        <v>#N/A</v>
      </c>
      <c r="BJ1232" s="14" t="e">
        <f t="shared" si="1563"/>
        <v>#N/A</v>
      </c>
      <c r="BK1232" s="14" t="e">
        <f t="shared" si="1564"/>
        <v>#N/A</v>
      </c>
      <c r="BL1232" s="14" t="e">
        <f t="shared" si="1565"/>
        <v>#N/A</v>
      </c>
      <c r="BM1232" s="14" t="e">
        <f t="shared" si="1566"/>
        <v>#N/A</v>
      </c>
      <c r="BN1232" s="14" t="e">
        <f t="shared" si="1567"/>
        <v>#N/A</v>
      </c>
    </row>
    <row r="1233" spans="1:66" x14ac:dyDescent="0.25">
      <c r="A1233" t="s">
        <v>24</v>
      </c>
      <c r="B1233" t="s">
        <v>184</v>
      </c>
      <c r="C1233" t="s">
        <v>286</v>
      </c>
      <c r="D1233" s="11">
        <v>44462</v>
      </c>
      <c r="E1233" s="10">
        <f>VLOOKUP(A1233,home!$A$2:$E$405,3,FALSE)</f>
        <v>1.6263000000000001</v>
      </c>
      <c r="F1233" s="10">
        <f>VLOOKUP(B1233,home!$B$2:$E$405,3,FALSE)</f>
        <v>1.0356000000000001</v>
      </c>
      <c r="G1233" s="10">
        <f>VLOOKUP(C1233,away!$B$2:$E$405,4,FALSE)</f>
        <v>0.67959999999999998</v>
      </c>
      <c r="H1233" s="10">
        <f>VLOOKUP(A1233,away!$A$2:$E$405,3,FALSE)</f>
        <v>1.4262999999999999</v>
      </c>
      <c r="I1233" s="10">
        <f>VLOOKUP(C1233,away!$B$2:$E$405,3,FALSE)</f>
        <v>1.3284</v>
      </c>
      <c r="J1233" s="10">
        <f>VLOOKUP(B1233,home!$B$2:$E$405,4,FALSE)</f>
        <v>0.95940000000000003</v>
      </c>
      <c r="K1233" s="12">
        <f t="shared" si="1512"/>
        <v>1.1445797918880001</v>
      </c>
      <c r="L1233" s="12">
        <f t="shared" si="1513"/>
        <v>1.817772225048</v>
      </c>
      <c r="M1233" s="13">
        <f t="shared" si="1514"/>
        <v>5.1697181420326088E-2</v>
      </c>
      <c r="N1233" s="13">
        <f t="shared" si="1515"/>
        <v>5.9171549151273012E-2</v>
      </c>
      <c r="O1233" s="13">
        <f t="shared" si="1516"/>
        <v>9.3973700499136267E-2</v>
      </c>
      <c r="P1233" s="13">
        <f t="shared" si="1517"/>
        <v>0.10756039856024663</v>
      </c>
      <c r="Q1233" s="13">
        <f t="shared" si="1518"/>
        <v>3.3863279706627329E-2</v>
      </c>
      <c r="R1233" s="13">
        <f t="shared" si="1519"/>
        <v>8.5411391326154648E-2</v>
      </c>
      <c r="S1233" s="13">
        <f t="shared" si="1520"/>
        <v>5.5947147506819228E-2</v>
      </c>
      <c r="T1233" s="13">
        <f t="shared" si="1521"/>
        <v>6.155572929973873E-2</v>
      </c>
      <c r="U1233" s="13">
        <f t="shared" si="1522"/>
        <v>9.7760152508954618E-2</v>
      </c>
      <c r="V1233" s="13">
        <f t="shared" si="1523"/>
        <v>1.2933646195471458E-2</v>
      </c>
      <c r="W1233" s="13">
        <f t="shared" si="1524"/>
        <v>1.2919741879752209E-2</v>
      </c>
      <c r="X1233" s="13">
        <f t="shared" si="1525"/>
        <v>2.3485147943802999E-2</v>
      </c>
      <c r="Y1233" s="13">
        <f t="shared" si="1526"/>
        <v>2.1345324816694124E-2</v>
      </c>
      <c r="Z1233" s="13">
        <f t="shared" si="1527"/>
        <v>5.175281828512987E-2</v>
      </c>
      <c r="AA1233" s="13">
        <f t="shared" si="1528"/>
        <v>5.9235229982411423E-2</v>
      </c>
      <c r="AB1233" s="13">
        <f t="shared" si="1529"/>
        <v>3.3899723602853156E-2</v>
      </c>
      <c r="AC1233" s="13">
        <f t="shared" si="1530"/>
        <v>1.6818471788521466E-3</v>
      </c>
      <c r="AD1233" s="13">
        <f t="shared" si="1531"/>
        <v>3.6969188679933677E-3</v>
      </c>
      <c r="AE1233" s="13">
        <f t="shared" si="1532"/>
        <v>6.7201564364942363E-3</v>
      </c>
      <c r="AF1233" s="13">
        <f t="shared" si="1533"/>
        <v>6.1078568591183841E-3</v>
      </c>
      <c r="AG1233" s="13">
        <f t="shared" si="1534"/>
        <v>3.7008975176914386E-3</v>
      </c>
      <c r="AH1233" s="13">
        <f t="shared" si="1535"/>
        <v>2.3518708911666335E-2</v>
      </c>
      <c r="AI1233" s="13">
        <f t="shared" si="1536"/>
        <v>2.6919038951589508E-2</v>
      </c>
      <c r="AJ1233" s="13">
        <f t="shared" si="1537"/>
        <v>1.5405494000517647E-2</v>
      </c>
      <c r="AK1233" s="13">
        <f t="shared" si="1538"/>
        <v>5.8776057056814388E-3</v>
      </c>
      <c r="AL1233" s="13">
        <f t="shared" si="1539"/>
        <v>1.3996906438975616E-4</v>
      </c>
      <c r="AM1233" s="13">
        <f t="shared" si="1540"/>
        <v>8.462837257109336E-4</v>
      </c>
      <c r="AN1233" s="13">
        <f t="shared" si="1541"/>
        <v>1.5383510511074749E-3</v>
      </c>
      <c r="AO1233" s="13">
        <f t="shared" si="1542"/>
        <v>1.3981859065382823E-3</v>
      </c>
      <c r="AP1233" s="13">
        <f t="shared" si="1543"/>
        <v>8.4719450211961618E-4</v>
      </c>
      <c r="AQ1233" s="13">
        <f t="shared" si="1544"/>
        <v>3.8500165879160183E-4</v>
      </c>
      <c r="AR1233" s="13">
        <f t="shared" si="1545"/>
        <v>8.5503311657231847E-3</v>
      </c>
      <c r="AS1233" s="13">
        <f t="shared" si="1546"/>
        <v>9.7865362662369233E-3</v>
      </c>
      <c r="AT1233" s="13">
        <f t="shared" si="1547"/>
        <v>5.6007358214569137E-3</v>
      </c>
      <c r="AU1233" s="13">
        <f t="shared" si="1548"/>
        <v>2.136829680314273E-3</v>
      </c>
      <c r="AV1233" s="13">
        <f t="shared" si="1549"/>
        <v>6.1144301769855338E-4</v>
      </c>
      <c r="AW1233" s="13">
        <f t="shared" si="1550"/>
        <v>8.0893773757974881E-6</v>
      </c>
      <c r="AX1233" s="13">
        <f t="shared" si="1551"/>
        <v>1.6143987510873706E-4</v>
      </c>
      <c r="AY1233" s="13">
        <f t="shared" si="1552"/>
        <v>2.9346092098788014E-4</v>
      </c>
      <c r="AZ1233" s="13">
        <f t="shared" si="1553"/>
        <v>2.6672255565438714E-4</v>
      </c>
      <c r="BA1233" s="13">
        <f t="shared" si="1554"/>
        <v>1.6161361782078811E-4</v>
      </c>
      <c r="BB1233" s="13">
        <f t="shared" si="1555"/>
        <v>7.3444186416037795E-5</v>
      </c>
      <c r="BC1233" s="13">
        <f t="shared" si="1556"/>
        <v>2.6700960431664214E-5</v>
      </c>
      <c r="BD1233" s="13">
        <f t="shared" si="1557"/>
        <v>2.5904257513356525E-3</v>
      </c>
      <c r="BE1233" s="13">
        <f t="shared" si="1558"/>
        <v>2.9649489673650772E-3</v>
      </c>
      <c r="BF1233" s="13">
        <f t="shared" si="1559"/>
        <v>1.6968103360126309E-3</v>
      </c>
      <c r="BG1233" s="13">
        <f t="shared" si="1560"/>
        <v>6.4737827375558124E-4</v>
      </c>
      <c r="BH1233" s="13">
        <f t="shared" si="1561"/>
        <v>1.8524402246199409E-4</v>
      </c>
      <c r="BI1233" s="13">
        <f t="shared" si="1562"/>
        <v>4.2405312935609024E-5</v>
      </c>
      <c r="BJ1233" s="14">
        <f t="shared" si="1563"/>
        <v>0.23856500143987325</v>
      </c>
      <c r="BK1233" s="14">
        <f t="shared" si="1564"/>
        <v>0.23025365084709321</v>
      </c>
      <c r="BL1233" s="14">
        <f t="shared" si="1565"/>
        <v>0.4768141341042616</v>
      </c>
      <c r="BM1233" s="14">
        <f t="shared" si="1566"/>
        <v>0.56542273246898189</v>
      </c>
      <c r="BN1233" s="14">
        <f t="shared" si="1567"/>
        <v>0.43167750066376398</v>
      </c>
    </row>
    <row r="1234" spans="1:66" x14ac:dyDescent="0.25">
      <c r="A1234" t="s">
        <v>24</v>
      </c>
      <c r="B1234" t="s">
        <v>182</v>
      </c>
      <c r="C1234" t="s">
        <v>25</v>
      </c>
      <c r="D1234" s="11">
        <v>44462</v>
      </c>
      <c r="E1234" s="10">
        <f>VLOOKUP(A1234,home!$A$2:$E$405,3,FALSE)</f>
        <v>1.6263000000000001</v>
      </c>
      <c r="F1234" s="10">
        <f>VLOOKUP(B1234,home!$B$2:$E$405,3,FALSE)</f>
        <v>0.80910000000000004</v>
      </c>
      <c r="G1234" s="10">
        <f>VLOOKUP(C1234,away!$B$2:$E$405,4,FALSE)</f>
        <v>1.0356000000000001</v>
      </c>
      <c r="H1234" s="10">
        <f>VLOOKUP(A1234,away!$A$2:$E$405,3,FALSE)</f>
        <v>1.4262999999999999</v>
      </c>
      <c r="I1234" s="10">
        <f>VLOOKUP(C1234,away!$B$2:$E$405,3,FALSE)</f>
        <v>0.92249999999999999</v>
      </c>
      <c r="J1234" s="10">
        <f>VLOOKUP(B1234,home!$B$2:$E$405,4,FALSE)</f>
        <v>1.3284</v>
      </c>
      <c r="K1234" s="12">
        <f t="shared" si="1512"/>
        <v>1.3626832101480002</v>
      </c>
      <c r="L1234" s="12">
        <f t="shared" si="1513"/>
        <v>1.7478579086999999</v>
      </c>
      <c r="M1234" s="13">
        <f t="shared" si="1514"/>
        <v>4.4576827451317573E-2</v>
      </c>
      <c r="N1234" s="13">
        <f t="shared" si="1515"/>
        <v>6.0744094329574928E-2</v>
      </c>
      <c r="O1234" s="13">
        <f t="shared" si="1516"/>
        <v>7.7913960405540689E-2</v>
      </c>
      <c r="P1234" s="13">
        <f t="shared" si="1517"/>
        <v>0.10617204568076637</v>
      </c>
      <c r="Q1234" s="13">
        <f t="shared" si="1518"/>
        <v>4.1387478729279052E-2</v>
      </c>
      <c r="R1234" s="13">
        <f t="shared" si="1519"/>
        <v>6.8091265946481488E-2</v>
      </c>
      <c r="S1234" s="13">
        <f t="shared" si="1520"/>
        <v>6.3219524181871517E-2</v>
      </c>
      <c r="T1234" s="13">
        <f t="shared" si="1521"/>
        <v>7.2339432018123415E-2</v>
      </c>
      <c r="U1234" s="13">
        <f t="shared" si="1522"/>
        <v>9.2786824862992598E-2</v>
      </c>
      <c r="V1234" s="13">
        <f t="shared" si="1523"/>
        <v>1.6730531666391817E-2</v>
      </c>
      <c r="W1234" s="13">
        <f t="shared" si="1524"/>
        <v>1.8799340791582016E-2</v>
      </c>
      <c r="X1234" s="13">
        <f t="shared" si="1525"/>
        <v>3.2858576480913143E-2</v>
      </c>
      <c r="Y1234" s="13">
        <f t="shared" si="1526"/>
        <v>2.8716061385393933E-2</v>
      </c>
      <c r="Z1234" s="13">
        <f t="shared" si="1527"/>
        <v>3.9671285899317545E-2</v>
      </c>
      <c r="AA1234" s="13">
        <f t="shared" si="1528"/>
        <v>5.405939521998112E-2</v>
      </c>
      <c r="AB1234" s="13">
        <f t="shared" si="1529"/>
        <v>3.6832915108511673E-2</v>
      </c>
      <c r="AC1234" s="13">
        <f t="shared" si="1530"/>
        <v>2.4905243288785776E-3</v>
      </c>
      <c r="AD1234" s="13">
        <f t="shared" si="1531"/>
        <v>6.4043865146348111E-3</v>
      </c>
      <c r="AE1234" s="13">
        <f t="shared" si="1532"/>
        <v>1.1193957619976084E-2</v>
      </c>
      <c r="AF1234" s="13">
        <f t="shared" si="1533"/>
        <v>9.7827236778639144E-3</v>
      </c>
      <c r="AG1234" s="13">
        <f t="shared" si="1534"/>
        <v>5.6996036496603968E-3</v>
      </c>
      <c r="AH1234" s="13">
        <f t="shared" si="1535"/>
        <v>1.7334942701855243E-2</v>
      </c>
      <c r="AI1234" s="13">
        <f t="shared" si="1536"/>
        <v>2.3622035368695747E-2</v>
      </c>
      <c r="AJ1234" s="13">
        <f t="shared" si="1537"/>
        <v>1.6094675493221963E-2</v>
      </c>
      <c r="AK1234" s="13">
        <f t="shared" si="1538"/>
        <v>7.3106480224646832E-3</v>
      </c>
      <c r="AL1234" s="13">
        <f t="shared" si="1539"/>
        <v>2.3727490531131549E-4</v>
      </c>
      <c r="AM1234" s="13">
        <f t="shared" si="1540"/>
        <v>1.7454299949582225E-3</v>
      </c>
      <c r="AN1234" s="13">
        <f t="shared" si="1541"/>
        <v>3.0507636207699304E-3</v>
      </c>
      <c r="AO1234" s="13">
        <f t="shared" si="1542"/>
        <v>2.6661506610684859E-3</v>
      </c>
      <c r="AP1234" s="13">
        <f t="shared" si="1543"/>
        <v>1.553350839578095E-3</v>
      </c>
      <c r="AQ1234" s="13">
        <f t="shared" si="1544"/>
        <v>6.7875913748558967E-4</v>
      </c>
      <c r="AR1234" s="13">
        <f t="shared" si="1545"/>
        <v>6.0598033396598002E-3</v>
      </c>
      <c r="AS1234" s="13">
        <f t="shared" si="1546"/>
        <v>8.2575922677531888E-3</v>
      </c>
      <c r="AT1234" s="13">
        <f t="shared" si="1547"/>
        <v>5.6262411697576105E-3</v>
      </c>
      <c r="AU1234" s="13">
        <f t="shared" si="1548"/>
        <v>2.5555947927573797E-3</v>
      </c>
      <c r="AV1234" s="13">
        <f t="shared" si="1549"/>
        <v>8.7061652900803546E-4</v>
      </c>
      <c r="AW1234" s="13">
        <f t="shared" si="1550"/>
        <v>1.5698217316263141E-5</v>
      </c>
      <c r="AX1234" s="13">
        <f t="shared" si="1551"/>
        <v>3.9641135810304683E-4</v>
      </c>
      <c r="AY1234" s="13">
        <f t="shared" si="1552"/>
        <v>6.9287072735891827E-4</v>
      </c>
      <c r="AZ1234" s="13">
        <f t="shared" si="1553"/>
        <v>6.0551979026050341E-4</v>
      </c>
      <c r="BA1234" s="13">
        <f t="shared" si="1554"/>
        <v>3.5278751809372864E-4</v>
      </c>
      <c r="BB1234" s="13">
        <f t="shared" si="1555"/>
        <v>1.5415561339769202E-4</v>
      </c>
      <c r="BC1234" s="13">
        <f t="shared" si="1556"/>
        <v>5.3888421609531083E-5</v>
      </c>
      <c r="BD1234" s="13">
        <f t="shared" si="1557"/>
        <v>1.7652791987318416E-3</v>
      </c>
      <c r="BE1234" s="13">
        <f t="shared" si="1558"/>
        <v>2.4055163253353952E-3</v>
      </c>
      <c r="BF1234" s="13">
        <f t="shared" si="1559"/>
        <v>1.6389783541357291E-3</v>
      </c>
      <c r="BG1234" s="13">
        <f t="shared" si="1560"/>
        <v>7.4446942832558701E-4</v>
      </c>
      <c r="BH1234" s="13">
        <f t="shared" si="1561"/>
        <v>2.5361899761193951E-4</v>
      </c>
      <c r="BI1234" s="13">
        <f t="shared" si="1562"/>
        <v>6.9120469964071039E-5</v>
      </c>
      <c r="BJ1234" s="14">
        <f t="shared" si="1563"/>
        <v>0.29987574287968555</v>
      </c>
      <c r="BK1234" s="14">
        <f t="shared" si="1564"/>
        <v>0.23411959894189607</v>
      </c>
      <c r="BL1234" s="14">
        <f t="shared" si="1565"/>
        <v>0.42429349400278571</v>
      </c>
      <c r="BM1234" s="14">
        <f t="shared" si="1566"/>
        <v>0.59839727667068232</v>
      </c>
      <c r="BN1234" s="14">
        <f t="shared" si="1567"/>
        <v>0.39888567254296015</v>
      </c>
    </row>
    <row r="1235" spans="1:66" x14ac:dyDescent="0.25">
      <c r="A1235" t="s">
        <v>24</v>
      </c>
      <c r="B1235" t="s">
        <v>26</v>
      </c>
      <c r="C1235" t="s">
        <v>185</v>
      </c>
      <c r="D1235" s="11">
        <v>44462</v>
      </c>
      <c r="E1235" s="10">
        <f>VLOOKUP(A1235,home!$A$2:$E$405,3,FALSE)</f>
        <v>1.6263000000000001</v>
      </c>
      <c r="F1235" s="10">
        <f>VLOOKUP(B1235,home!$B$2:$E$405,3,FALSE)</f>
        <v>1.3592</v>
      </c>
      <c r="G1235" s="10">
        <f>VLOOKUP(C1235,away!$B$2:$E$405,4,FALSE)</f>
        <v>1.2621</v>
      </c>
      <c r="H1235" s="10">
        <f>VLOOKUP(A1235,away!$A$2:$E$405,3,FALSE)</f>
        <v>1.4262999999999999</v>
      </c>
      <c r="I1235" s="10">
        <f>VLOOKUP(C1235,away!$B$2:$E$405,3,FALSE)</f>
        <v>1.0331999999999999</v>
      </c>
      <c r="J1235" s="10">
        <f>VLOOKUP(B1235,home!$B$2:$E$405,4,FALSE)</f>
        <v>0.66420000000000001</v>
      </c>
      <c r="K1235" s="12">
        <f t="shared" si="1512"/>
        <v>2.7898303502160005</v>
      </c>
      <c r="L1235" s="12">
        <f t="shared" si="1513"/>
        <v>0.97880042887199992</v>
      </c>
      <c r="M1235" s="13">
        <f t="shared" si="1514"/>
        <v>2.3083648272820032E-2</v>
      </c>
      <c r="N1235" s="13">
        <f t="shared" si="1515"/>
        <v>6.4399462545224481E-2</v>
      </c>
      <c r="O1235" s="13">
        <f t="shared" si="1516"/>
        <v>2.2594284829366644E-2</v>
      </c>
      <c r="P1235" s="13">
        <f t="shared" si="1517"/>
        <v>6.3034221558392015E-2</v>
      </c>
      <c r="Q1235" s="13">
        <f t="shared" si="1518"/>
        <v>8.9831787573132926E-2</v>
      </c>
      <c r="R1235" s="13">
        <f t="shared" si="1519"/>
        <v>1.1057647840520097E-2</v>
      </c>
      <c r="S1235" s="13">
        <f t="shared" si="1520"/>
        <v>4.303168459890775E-2</v>
      </c>
      <c r="T1235" s="13">
        <f t="shared" si="1521"/>
        <v>8.7927392202920882E-2</v>
      </c>
      <c r="U1235" s="13">
        <f t="shared" si="1522"/>
        <v>3.0848961547483383E-2</v>
      </c>
      <c r="V1235" s="13">
        <f t="shared" si="1523"/>
        <v>1.3056229765283719E-2</v>
      </c>
      <c r="W1235" s="13">
        <f t="shared" si="1524"/>
        <v>8.3538482461894256E-2</v>
      </c>
      <c r="X1235" s="13">
        <f t="shared" si="1525"/>
        <v>8.1767502461018132E-2</v>
      </c>
      <c r="Y1235" s="13">
        <f t="shared" si="1526"/>
        <v>4.0017033238318435E-2</v>
      </c>
      <c r="Z1235" s="13">
        <f t="shared" si="1527"/>
        <v>3.607743482872205E-3</v>
      </c>
      <c r="AA1235" s="13">
        <f t="shared" si="1528"/>
        <v>1.0064992264310858E-2</v>
      </c>
      <c r="AB1235" s="13">
        <f t="shared" si="1529"/>
        <v>1.4039810446831849E-2</v>
      </c>
      <c r="AC1235" s="13">
        <f t="shared" si="1530"/>
        <v>2.2282799224787177E-3</v>
      </c>
      <c r="AD1235" s="13">
        <f t="shared" si="1531"/>
        <v>5.8264548445794914E-2</v>
      </c>
      <c r="AE1235" s="13">
        <f t="shared" si="1532"/>
        <v>5.7029365006777473E-2</v>
      </c>
      <c r="AF1235" s="13">
        <f t="shared" si="1533"/>
        <v>2.7910183463465806E-2</v>
      </c>
      <c r="AG1235" s="13">
        <f t="shared" si="1534"/>
        <v>9.1061665146455108E-3</v>
      </c>
      <c r="AH1235" s="13">
        <f t="shared" si="1535"/>
        <v>8.8281521707386909E-4</v>
      </c>
      <c r="AI1235" s="13">
        <f t="shared" si="1536"/>
        <v>2.4629046862252066E-3</v>
      </c>
      <c r="AJ1235" s="13">
        <f t="shared" si="1537"/>
        <v>3.4355431216601491E-3</v>
      </c>
      <c r="AK1235" s="13">
        <f t="shared" si="1538"/>
        <v>3.1948608234277686E-3</v>
      </c>
      <c r="AL1235" s="13">
        <f t="shared" si="1539"/>
        <v>2.4338941343690987E-4</v>
      </c>
      <c r="AM1235" s="13">
        <f t="shared" si="1540"/>
        <v>3.2509641119141834E-2</v>
      </c>
      <c r="AN1235" s="13">
        <f t="shared" si="1541"/>
        <v>3.1820450669890823E-2</v>
      </c>
      <c r="AO1235" s="13">
        <f t="shared" si="1542"/>
        <v>1.557293538129473E-2</v>
      </c>
      <c r="AP1235" s="13">
        <f t="shared" si="1543"/>
        <v>5.0809319433357415E-3</v>
      </c>
      <c r="AQ1235" s="13">
        <f t="shared" si="1544"/>
        <v>1.2433045913016166E-3</v>
      </c>
      <c r="AR1235" s="13">
        <f t="shared" si="1545"/>
        <v>1.7281998261732621E-4</v>
      </c>
      <c r="AS1235" s="13">
        <f t="shared" si="1546"/>
        <v>4.8213843262961834E-4</v>
      </c>
      <c r="AT1235" s="13">
        <f t="shared" si="1547"/>
        <v>6.7254221617784086E-4</v>
      </c>
      <c r="AU1235" s="13">
        <f t="shared" si="1548"/>
        <v>6.2542622883149032E-4</v>
      </c>
      <c r="AV1235" s="13">
        <f t="shared" si="1549"/>
        <v>4.3620826875380724E-4</v>
      </c>
      <c r="AW1235" s="13">
        <f t="shared" si="1550"/>
        <v>1.8461676168904767E-5</v>
      </c>
      <c r="AX1235" s="13">
        <f t="shared" si="1551"/>
        <v>1.5116063911468655E-2</v>
      </c>
      <c r="AY1235" s="13">
        <f t="shared" si="1552"/>
        <v>1.4795609839402079E-2</v>
      </c>
      <c r="AZ1235" s="13">
        <f t="shared" si="1553"/>
        <v>7.2409746281147684E-3</v>
      </c>
      <c r="BA1235" s="13">
        <f t="shared" si="1554"/>
        <v>2.3624896904833352E-3</v>
      </c>
      <c r="BB1235" s="13">
        <f t="shared" si="1555"/>
        <v>5.7810148056269166E-4</v>
      </c>
      <c r="BC1235" s="13">
        <f t="shared" si="1556"/>
        <v>1.1316919542126017E-4</v>
      </c>
      <c r="BD1235" s="13">
        <f t="shared" si="1557"/>
        <v>2.8192712183915069E-5</v>
      </c>
      <c r="BE1235" s="13">
        <f t="shared" si="1558"/>
        <v>7.8652884105590677E-5</v>
      </c>
      <c r="BF1235" s="13">
        <f t="shared" si="1559"/>
        <v>1.0971410160489929E-4</v>
      </c>
      <c r="BG1235" s="13">
        <f t="shared" si="1560"/>
        <v>1.0202791016801002E-4</v>
      </c>
      <c r="BH1235" s="13">
        <f t="shared" si="1561"/>
        <v>7.1160140088956497E-5</v>
      </c>
      <c r="BI1235" s="13">
        <f t="shared" si="1562"/>
        <v>3.9704943709158634E-5</v>
      </c>
      <c r="BJ1235" s="14">
        <f t="shared" si="1563"/>
        <v>0.7262255963636105</v>
      </c>
      <c r="BK1235" s="14">
        <f t="shared" si="1564"/>
        <v>0.15947306337072123</v>
      </c>
      <c r="BL1235" s="14">
        <f t="shared" si="1565"/>
        <v>0.10140040859777044</v>
      </c>
      <c r="BM1235" s="14">
        <f t="shared" si="1566"/>
        <v>0.70192861103228499</v>
      </c>
      <c r="BN1235" s="14">
        <f t="shared" si="1567"/>
        <v>0.27400105261945618</v>
      </c>
    </row>
    <row r="1236" spans="1:66" x14ac:dyDescent="0.25">
      <c r="A1236" t="s">
        <v>340</v>
      </c>
      <c r="B1236" t="s">
        <v>387</v>
      </c>
      <c r="C1236" t="s">
        <v>418</v>
      </c>
      <c r="D1236" s="11">
        <v>44462</v>
      </c>
      <c r="E1236" s="10">
        <f>VLOOKUP(A1236,home!$A$2:$E$405,3,FALSE)</f>
        <v>1.3684000000000001</v>
      </c>
      <c r="F1236" s="10">
        <f>VLOOKUP(B1236,home!$B$2:$E$405,3,FALSE)</f>
        <v>0.96160000000000001</v>
      </c>
      <c r="G1236" s="10">
        <f>VLOOKUP(C1236,away!$B$2:$E$405,4,FALSE)</f>
        <v>0.65390000000000004</v>
      </c>
      <c r="H1236" s="10">
        <f>VLOOKUP(A1236,away!$A$2:$E$405,3,FALSE)</f>
        <v>1.1395</v>
      </c>
      <c r="I1236" s="10">
        <f>VLOOKUP(C1236,away!$B$2:$E$405,3,FALSE)</f>
        <v>1.1547000000000001</v>
      </c>
      <c r="J1236" s="10">
        <f>VLOOKUP(B1236,home!$B$2:$E$405,4,FALSE)</f>
        <v>1.1547000000000001</v>
      </c>
      <c r="K1236" s="12">
        <f t="shared" si="1512"/>
        <v>0.86043656441600014</v>
      </c>
      <c r="L1236" s="12">
        <f t="shared" si="1513"/>
        <v>1.5193319165550001</v>
      </c>
      <c r="M1236" s="13">
        <f t="shared" si="1514"/>
        <v>9.2572007210777837E-2</v>
      </c>
      <c r="N1236" s="13">
        <f t="shared" si="1515"/>
        <v>7.9652339845534867E-2</v>
      </c>
      <c r="O1236" s="13">
        <f t="shared" si="1516"/>
        <v>0.14064760513489438</v>
      </c>
      <c r="P1236" s="13">
        <f t="shared" si="1517"/>
        <v>0.12101834215560668</v>
      </c>
      <c r="Q1236" s="13">
        <f t="shared" si="1518"/>
        <v>3.4267892822193856E-2</v>
      </c>
      <c r="R1236" s="13">
        <f t="shared" si="1519"/>
        <v>0.106845197734235</v>
      </c>
      <c r="S1236" s="13">
        <f t="shared" si="1520"/>
        <v>3.9551478841614605E-2</v>
      </c>
      <c r="T1236" s="13">
        <f t="shared" si="1521"/>
        <v>5.2064303277845114E-2</v>
      </c>
      <c r="U1236" s="13">
        <f t="shared" si="1522"/>
        <v>9.1933514862793358E-2</v>
      </c>
      <c r="V1236" s="13">
        <f t="shared" si="1523"/>
        <v>5.7450225246655166E-3</v>
      </c>
      <c r="W1236" s="13">
        <f t="shared" si="1524"/>
        <v>9.8284493232347302E-3</v>
      </c>
      <c r="X1236" s="13">
        <f t="shared" si="1525"/>
        <v>1.4932676747033915E-2</v>
      </c>
      <c r="Y1236" s="13">
        <f t="shared" si="1526"/>
        <v>1.1343846190683664E-2</v>
      </c>
      <c r="Z1236" s="13">
        <f t="shared" si="1527"/>
        <v>5.4111106349417737E-2</v>
      </c>
      <c r="AA1236" s="13">
        <f t="shared" si="1528"/>
        <v>4.6559174444041805E-2</v>
      </c>
      <c r="AB1236" s="13">
        <f t="shared" si="1529"/>
        <v>2.0030608050338284E-2</v>
      </c>
      <c r="AC1236" s="13">
        <f t="shared" si="1530"/>
        <v>4.6940020161724782E-4</v>
      </c>
      <c r="AD1236" s="13">
        <f t="shared" si="1531"/>
        <v>2.1141892923052124E-3</v>
      </c>
      <c r="AE1236" s="13">
        <f t="shared" si="1532"/>
        <v>3.2121552694381376E-3</v>
      </c>
      <c r="AF1236" s="13">
        <f t="shared" si="1533"/>
        <v>2.4401650108938451E-3</v>
      </c>
      <c r="AG1236" s="13">
        <f t="shared" si="1534"/>
        <v>1.2358068609039327E-3</v>
      </c>
      <c r="AH1236" s="13">
        <f t="shared" si="1535"/>
        <v>2.0553182729193081E-2</v>
      </c>
      <c r="AI1236" s="13">
        <f t="shared" si="1536"/>
        <v>1.7684709935321161E-2</v>
      </c>
      <c r="AJ1236" s="13">
        <f t="shared" si="1537"/>
        <v>7.6082855297206235E-3</v>
      </c>
      <c r="AK1236" s="13">
        <f t="shared" si="1538"/>
        <v>2.1821490207629269E-3</v>
      </c>
      <c r="AL1236" s="13">
        <f t="shared" si="1539"/>
        <v>2.4545663821627993E-5</v>
      </c>
      <c r="AM1236" s="13">
        <f t="shared" si="1540"/>
        <v>3.6382515423923848E-4</v>
      </c>
      <c r="AN1236" s="13">
        <f t="shared" si="1541"/>
        <v>5.5277116888122072E-4</v>
      </c>
      <c r="AO1236" s="13">
        <f t="shared" si="1542"/>
        <v>4.1992143971632647E-4</v>
      </c>
      <c r="AP1236" s="13">
        <f t="shared" si="1543"/>
        <v>2.1266668193558041E-4</v>
      </c>
      <c r="AQ1236" s="13">
        <f t="shared" si="1544"/>
        <v>8.0777819363144529E-5</v>
      </c>
      <c r="AR1236" s="13">
        <f t="shared" si="1545"/>
        <v>6.2454213014500092E-3</v>
      </c>
      <c r="AS1236" s="13">
        <f t="shared" si="1546"/>
        <v>5.3737888479501493E-3</v>
      </c>
      <c r="AT1236" s="13">
        <f t="shared" si="1547"/>
        <v>2.3119022071136216E-3</v>
      </c>
      <c r="AU1236" s="13">
        <f t="shared" si="1548"/>
        <v>6.6308173078487081E-4</v>
      </c>
      <c r="AV1236" s="13">
        <f t="shared" si="1549"/>
        <v>1.4263494159088731E-4</v>
      </c>
      <c r="AW1236" s="13">
        <f t="shared" si="1550"/>
        <v>8.9134082762632953E-7</v>
      </c>
      <c r="AX1236" s="13">
        <f t="shared" si="1551"/>
        <v>5.2174744293621932E-5</v>
      </c>
      <c r="AY1236" s="13">
        <f t="shared" si="1552"/>
        <v>7.9270754243395664E-5</v>
      </c>
      <c r="AZ1236" s="13">
        <f t="shared" si="1553"/>
        <v>6.0219293485689392E-5</v>
      </c>
      <c r="BA1236" s="13">
        <f t="shared" si="1554"/>
        <v>3.0497698195066828E-5</v>
      </c>
      <c r="BB1236" s="13">
        <f t="shared" si="1555"/>
        <v>1.1584031562306718E-5</v>
      </c>
      <c r="BC1236" s="13">
        <f t="shared" si="1556"/>
        <v>3.5199977749986154E-6</v>
      </c>
      <c r="BD1236" s="13">
        <f t="shared" si="1557"/>
        <v>1.5814779859375761E-3</v>
      </c>
      <c r="BE1236" s="13">
        <f t="shared" si="1558"/>
        <v>1.3607614849196631E-3</v>
      </c>
      <c r="BF1236" s="13">
        <f t="shared" si="1559"/>
        <v>5.85424468536945E-4</v>
      </c>
      <c r="BG1236" s="13">
        <f t="shared" si="1560"/>
        <v>1.6790687281099722E-4</v>
      </c>
      <c r="BH1236" s="13">
        <f t="shared" si="1561"/>
        <v>3.6118303195832179E-5</v>
      </c>
      <c r="BI1236" s="13">
        <f t="shared" si="1562"/>
        <v>6.2155017428714586E-6</v>
      </c>
      <c r="BJ1236" s="14">
        <f t="shared" si="1563"/>
        <v>0.21295905342375787</v>
      </c>
      <c r="BK1236" s="14">
        <f t="shared" si="1564"/>
        <v>0.25946006735234695</v>
      </c>
      <c r="BL1236" s="14">
        <f t="shared" si="1565"/>
        <v>0.47251916108733405</v>
      </c>
      <c r="BM1236" s="14">
        <f t="shared" si="1566"/>
        <v>0.42396762389619813</v>
      </c>
      <c r="BN1236" s="14">
        <f t="shared" si="1567"/>
        <v>0.57500338490324265</v>
      </c>
    </row>
    <row r="1237" spans="1:66" x14ac:dyDescent="0.25">
      <c r="A1237" t="s">
        <v>340</v>
      </c>
      <c r="B1237" t="s">
        <v>405</v>
      </c>
      <c r="C1237" t="s">
        <v>356</v>
      </c>
      <c r="D1237" s="11">
        <v>44462</v>
      </c>
      <c r="E1237" s="10">
        <f>VLOOKUP(A1237,home!$A$2:$E$405,3,FALSE)</f>
        <v>1.3684000000000001</v>
      </c>
      <c r="F1237" s="10">
        <f>VLOOKUP(B1237,home!$B$2:$E$405,3,FALSE)</f>
        <v>0.80769999999999997</v>
      </c>
      <c r="G1237" s="10">
        <f>VLOOKUP(C1237,away!$B$2:$E$405,4,FALSE)</f>
        <v>1.1153999999999999</v>
      </c>
      <c r="H1237" s="10">
        <f>VLOOKUP(A1237,away!$A$2:$E$405,3,FALSE)</f>
        <v>1.1395</v>
      </c>
      <c r="I1237" s="10">
        <f>VLOOKUP(C1237,away!$B$2:$E$405,3,FALSE)</f>
        <v>1.0623</v>
      </c>
      <c r="J1237" s="10">
        <f>VLOOKUP(B1237,home!$B$2:$E$405,4,FALSE)</f>
        <v>1.0623</v>
      </c>
      <c r="K1237" s="12">
        <f t="shared" si="1512"/>
        <v>1.2328033008720001</v>
      </c>
      <c r="L1237" s="12">
        <f t="shared" si="1513"/>
        <v>1.285904429955</v>
      </c>
      <c r="M1237" s="13">
        <f t="shared" si="1514"/>
        <v>8.0563649430102011E-2</v>
      </c>
      <c r="N1237" s="13">
        <f t="shared" si="1515"/>
        <v>9.9319132947724376E-2</v>
      </c>
      <c r="O1237" s="13">
        <f t="shared" si="1516"/>
        <v>0.10359715369550979</v>
      </c>
      <c r="P1237" s="13">
        <f t="shared" si="1517"/>
        <v>0.12771491303676838</v>
      </c>
      <c r="Q1237" s="13">
        <f t="shared" si="1518"/>
        <v>6.1220477468849829E-2</v>
      </c>
      <c r="R1237" s="13">
        <f t="shared" si="1519"/>
        <v>6.6608019433892524E-2</v>
      </c>
      <c r="S1237" s="13">
        <f t="shared" si="1520"/>
        <v>5.0615566472510101E-2</v>
      </c>
      <c r="T1237" s="13">
        <f t="shared" si="1521"/>
        <v>7.8723683181154261E-2</v>
      </c>
      <c r="U1237" s="13">
        <f t="shared" si="1522"/>
        <v>8.2114586222649028E-2</v>
      </c>
      <c r="V1237" s="13">
        <f t="shared" si="1523"/>
        <v>8.9154665163253023E-3</v>
      </c>
      <c r="W1237" s="13">
        <f t="shared" si="1524"/>
        <v>2.5157602234852673E-2</v>
      </c>
      <c r="X1237" s="13">
        <f t="shared" si="1525"/>
        <v>3.2350272160842859E-2</v>
      </c>
      <c r="Y1237" s="13">
        <f t="shared" si="1526"/>
        <v>2.0799679140938877E-2</v>
      </c>
      <c r="Z1237" s="13">
        <f t="shared" si="1527"/>
        <v>2.8550515753523707E-2</v>
      </c>
      <c r="AA1237" s="13">
        <f t="shared" si="1528"/>
        <v>3.5197170062542062E-2</v>
      </c>
      <c r="AB1237" s="13">
        <f t="shared" si="1529"/>
        <v>2.1695593717227499E-2</v>
      </c>
      <c r="AC1237" s="13">
        <f t="shared" si="1530"/>
        <v>8.8333730447082853E-4</v>
      </c>
      <c r="AD1237" s="13">
        <f t="shared" si="1531"/>
        <v>7.7535937692877911E-3</v>
      </c>
      <c r="AE1237" s="13">
        <f t="shared" si="1532"/>
        <v>9.9703805759986559E-3</v>
      </c>
      <c r="AF1237" s="13">
        <f t="shared" si="1533"/>
        <v>6.4104782755069799E-3</v>
      </c>
      <c r="AG1237" s="13">
        <f t="shared" si="1534"/>
        <v>2.7477541375349043E-3</v>
      </c>
      <c r="AH1237" s="13">
        <f t="shared" si="1535"/>
        <v>9.1783086712390379E-3</v>
      </c>
      <c r="AI1237" s="13">
        <f t="shared" si="1536"/>
        <v>1.1315049226325586E-2</v>
      </c>
      <c r="AJ1237" s="13">
        <f t="shared" si="1537"/>
        <v>6.9746150178716772E-3</v>
      </c>
      <c r="AK1237" s="13">
        <f t="shared" si="1538"/>
        <v>2.8661094721145444E-3</v>
      </c>
      <c r="AL1237" s="13">
        <f t="shared" si="1539"/>
        <v>5.6013027126088756E-5</v>
      </c>
      <c r="AM1237" s="13">
        <f t="shared" si="1540"/>
        <v>1.9117311984797115E-3</v>
      </c>
      <c r="AN1237" s="13">
        <f t="shared" si="1541"/>
        <v>2.4583036170082425E-3</v>
      </c>
      <c r="AO1237" s="13">
        <f t="shared" si="1542"/>
        <v>1.5805717556426496E-3</v>
      </c>
      <c r="AP1237" s="13">
        <f t="shared" si="1543"/>
        <v>6.7748807414754484E-4</v>
      </c>
      <c r="AQ1237" s="13">
        <f t="shared" si="1544"/>
        <v>2.1779622894700236E-4</v>
      </c>
      <c r="AR1237" s="13">
        <f t="shared" si="1545"/>
        <v>2.3604855559681342E-3</v>
      </c>
      <c r="AS1237" s="13">
        <f t="shared" si="1546"/>
        <v>2.9100143850581939E-3</v>
      </c>
      <c r="AT1237" s="13">
        <f t="shared" si="1547"/>
        <v>1.7937376697423728E-3</v>
      </c>
      <c r="AU1237" s="13">
        <f t="shared" si="1548"/>
        <v>7.37108573385616E-4</v>
      </c>
      <c r="AV1237" s="13">
        <f t="shared" si="1549"/>
        <v>2.2717747059270945E-4</v>
      </c>
      <c r="AW1237" s="13">
        <f t="shared" si="1550"/>
        <v>2.4665448923301343E-6</v>
      </c>
      <c r="AX1237" s="13">
        <f t="shared" si="1551"/>
        <v>3.9279808864429571E-4</v>
      </c>
      <c r="AY1237" s="13">
        <f t="shared" si="1552"/>
        <v>5.0510080226555659E-4</v>
      </c>
      <c r="AZ1237" s="13">
        <f t="shared" si="1553"/>
        <v>3.247556796035519E-4</v>
      </c>
      <c r="BA1237" s="13">
        <f t="shared" si="1554"/>
        <v>1.3920158901841798E-4</v>
      </c>
      <c r="BB1237" s="13">
        <f t="shared" si="1555"/>
        <v>4.4749984993889744E-5</v>
      </c>
      <c r="BC1237" s="13">
        <f t="shared" si="1556"/>
        <v>1.1508840788812522E-5</v>
      </c>
      <c r="BD1237" s="13">
        <f t="shared" si="1557"/>
        <v>5.0589313887736869E-4</v>
      </c>
      <c r="BE1237" s="13">
        <f t="shared" si="1558"/>
        <v>6.2366673149651726E-4</v>
      </c>
      <c r="BF1237" s="13">
        <f t="shared" si="1559"/>
        <v>3.8442920261647898E-4</v>
      </c>
      <c r="BG1237" s="13">
        <f t="shared" si="1560"/>
        <v>1.5797519664572884E-4</v>
      </c>
      <c r="BH1237" s="13">
        <f t="shared" si="1561"/>
        <v>4.8688085970189428E-5</v>
      </c>
      <c r="BI1237" s="13">
        <f t="shared" si="1562"/>
        <v>1.2004566619437843E-5</v>
      </c>
      <c r="BJ1237" s="14">
        <f t="shared" si="1563"/>
        <v>0.35271705975223089</v>
      </c>
      <c r="BK1237" s="14">
        <f t="shared" si="1564"/>
        <v>0.26925404658956825</v>
      </c>
      <c r="BL1237" s="14">
        <f t="shared" si="1565"/>
        <v>0.34930778609634444</v>
      </c>
      <c r="BM1237" s="14">
        <f t="shared" si="1566"/>
        <v>0.46030342792144718</v>
      </c>
      <c r="BN1237" s="14">
        <f t="shared" si="1567"/>
        <v>0.53902334601284696</v>
      </c>
    </row>
    <row r="1238" spans="1:66" x14ac:dyDescent="0.25">
      <c r="A1238" t="s">
        <v>340</v>
      </c>
      <c r="B1238" t="s">
        <v>361</v>
      </c>
      <c r="C1238" t="s">
        <v>354</v>
      </c>
      <c r="D1238" s="11">
        <v>44462</v>
      </c>
      <c r="E1238" s="10">
        <f>VLOOKUP(A1238,home!$A$2:$E$405,3,FALSE)</f>
        <v>1.3684000000000001</v>
      </c>
      <c r="F1238" s="10">
        <f>VLOOKUP(B1238,home!$B$2:$E$405,3,FALSE)</f>
        <v>0.65390000000000004</v>
      </c>
      <c r="G1238" s="10">
        <f>VLOOKUP(C1238,away!$B$2:$E$405,4,FALSE)</f>
        <v>0.69230000000000003</v>
      </c>
      <c r="H1238" s="10">
        <f>VLOOKUP(A1238,away!$A$2:$E$405,3,FALSE)</f>
        <v>1.1395</v>
      </c>
      <c r="I1238" s="10">
        <f>VLOOKUP(C1238,away!$B$2:$E$405,3,FALSE)</f>
        <v>1.8936999999999999</v>
      </c>
      <c r="J1238" s="10">
        <f>VLOOKUP(B1238,home!$B$2:$E$405,4,FALSE)</f>
        <v>1.3855999999999999</v>
      </c>
      <c r="K1238" s="12">
        <f t="shared" si="1512"/>
        <v>0.61946779694800003</v>
      </c>
      <c r="L1238" s="12">
        <f t="shared" si="1513"/>
        <v>2.98994626544</v>
      </c>
      <c r="M1238" s="13">
        <f t="shared" si="1514"/>
        <v>2.7067702205569647E-2</v>
      </c>
      <c r="N1238" s="13">
        <f t="shared" si="1515"/>
        <v>1.676756985372875E-2</v>
      </c>
      <c r="O1238" s="13">
        <f t="shared" si="1516"/>
        <v>8.0930975123585006E-2</v>
      </c>
      <c r="P1238" s="13">
        <f t="shared" si="1517"/>
        <v>5.0134132864660598E-2</v>
      </c>
      <c r="Q1238" s="13">
        <f t="shared" si="1518"/>
        <v>5.1934847787305227E-3</v>
      </c>
      <c r="R1238" s="13">
        <f t="shared" si="1519"/>
        <v>0.12098963341459031</v>
      </c>
      <c r="S1238" s="13">
        <f t="shared" si="1520"/>
        <v>2.3214302224500057E-2</v>
      </c>
      <c r="T1238" s="13">
        <f t="shared" si="1521"/>
        <v>1.5528240418784809E-2</v>
      </c>
      <c r="U1238" s="13">
        <f t="shared" si="1522"/>
        <v>7.4949181664882389E-2</v>
      </c>
      <c r="V1238" s="13">
        <f t="shared" si="1523"/>
        <v>4.7774400125556856E-3</v>
      </c>
      <c r="W1238" s="13">
        <f t="shared" si="1524"/>
        <v>1.0723988581210562E-3</v>
      </c>
      <c r="X1238" s="13">
        <f t="shared" si="1525"/>
        <v>3.2064149609011719E-3</v>
      </c>
      <c r="Y1238" s="13">
        <f t="shared" si="1526"/>
        <v>4.7935042188987026E-3</v>
      </c>
      <c r="Z1238" s="13">
        <f t="shared" si="1527"/>
        <v>0.12058416752830295</v>
      </c>
      <c r="AA1238" s="13">
        <f t="shared" si="1528"/>
        <v>7.4698008605566399E-2</v>
      </c>
      <c r="AB1238" s="13">
        <f t="shared" si="1529"/>
        <v>2.3136505413646473E-2</v>
      </c>
      <c r="AC1238" s="13">
        <f t="shared" si="1530"/>
        <v>5.5304106191623992E-4</v>
      </c>
      <c r="AD1238" s="13">
        <f t="shared" si="1531"/>
        <v>1.6607913952245036E-4</v>
      </c>
      <c r="AE1238" s="13">
        <f t="shared" si="1532"/>
        <v>4.9656770298263906E-4</v>
      </c>
      <c r="AF1238" s="13">
        <f t="shared" si="1533"/>
        <v>7.4235537453553073E-4</v>
      </c>
      <c r="AG1238" s="13">
        <f t="shared" si="1534"/>
        <v>7.3986755990727404E-4</v>
      </c>
      <c r="AH1238" s="13">
        <f t="shared" si="1535"/>
        <v>9.013504534311019E-2</v>
      </c>
      <c r="AI1238" s="13">
        <f t="shared" si="1536"/>
        <v>5.5835757966504557E-2</v>
      </c>
      <c r="AJ1238" s="13">
        <f t="shared" si="1537"/>
        <v>1.7294226989216156E-2</v>
      </c>
      <c r="AK1238" s="13">
        <f t="shared" si="1538"/>
        <v>3.5710722309761252E-3</v>
      </c>
      <c r="AL1238" s="13">
        <f t="shared" si="1539"/>
        <v>4.0973162579004013E-5</v>
      </c>
      <c r="AM1238" s="13">
        <f t="shared" si="1540"/>
        <v>2.0576135735798375E-5</v>
      </c>
      <c r="AN1238" s="13">
        <f t="shared" si="1541"/>
        <v>6.1521540200436869E-5</v>
      </c>
      <c r="AO1238" s="13">
        <f t="shared" si="1542"/>
        <v>9.1973049683206546E-5</v>
      </c>
      <c r="AP1238" s="13">
        <f t="shared" si="1543"/>
        <v>9.1664825473810327E-5</v>
      </c>
      <c r="AQ1238" s="13">
        <f t="shared" si="1544"/>
        <v>6.8518225649407143E-5</v>
      </c>
      <c r="AR1238" s="13">
        <f t="shared" si="1545"/>
        <v>5.3899788441779464E-2</v>
      </c>
      <c r="AS1238" s="13">
        <f t="shared" si="1546"/>
        <v>3.3389183201992398E-2</v>
      </c>
      <c r="AT1238" s="13">
        <f t="shared" si="1547"/>
        <v>1.0341761880015699E-2</v>
      </c>
      <c r="AU1238" s="13">
        <f t="shared" si="1548"/>
        <v>2.1354628161247106E-3</v>
      </c>
      <c r="AV1238" s="13">
        <f t="shared" si="1549"/>
        <v>3.3071261154228663E-4</v>
      </c>
      <c r="AW1238" s="13">
        <f t="shared" si="1550"/>
        <v>2.1080412460049588E-6</v>
      </c>
      <c r="AX1238" s="13">
        <f t="shared" si="1551"/>
        <v>2.1243755789930048E-6</v>
      </c>
      <c r="AY1238" s="13">
        <f t="shared" si="1552"/>
        <v>6.3517688288020715E-6</v>
      </c>
      <c r="AZ1238" s="13">
        <f t="shared" si="1553"/>
        <v>9.4957237443074807E-6</v>
      </c>
      <c r="BA1238" s="13">
        <f t="shared" si="1554"/>
        <v>9.4639012489806935E-6</v>
      </c>
      <c r="BB1238" s="13">
        <f t="shared" si="1555"/>
        <v>7.0741390489706946E-6</v>
      </c>
      <c r="BC1238" s="13">
        <f t="shared" si="1556"/>
        <v>4.2302591261346394E-6</v>
      </c>
      <c r="BD1238" s="13">
        <f t="shared" si="1557"/>
        <v>2.6859578526584119E-2</v>
      </c>
      <c r="BE1238" s="13">
        <f t="shared" si="1558"/>
        <v>1.6638643936814874E-2</v>
      </c>
      <c r="BF1238" s="13">
        <f t="shared" si="1559"/>
        <v>5.1535520518704529E-3</v>
      </c>
      <c r="BG1238" s="13">
        <f t="shared" si="1560"/>
        <v>1.0641531786763447E-3</v>
      </c>
      <c r="BH1238" s="13">
        <f t="shared" si="1561"/>
        <v>1.6480215630246167E-4</v>
      </c>
      <c r="BI1238" s="13">
        <f t="shared" si="1562"/>
        <v>2.0417925739393184E-5</v>
      </c>
      <c r="BJ1238" s="14">
        <f t="shared" si="1563"/>
        <v>4.9079476810431732E-2</v>
      </c>
      <c r="BK1238" s="14">
        <f t="shared" si="1564"/>
        <v>0.10579394330061005</v>
      </c>
      <c r="BL1238" s="14">
        <f t="shared" si="1565"/>
        <v>0.69153846347951964</v>
      </c>
      <c r="BM1238" s="14">
        <f t="shared" si="1566"/>
        <v>0.66590830915041688</v>
      </c>
      <c r="BN1238" s="14">
        <f t="shared" si="1567"/>
        <v>0.30108349824086483</v>
      </c>
    </row>
    <row r="1239" spans="1:66" x14ac:dyDescent="0.25">
      <c r="A1239" t="s">
        <v>13</v>
      </c>
      <c r="B1239" t="s">
        <v>17</v>
      </c>
      <c r="C1239" t="s">
        <v>248</v>
      </c>
      <c r="D1239" s="11">
        <v>44463</v>
      </c>
      <c r="E1239" s="10">
        <f>VLOOKUP(A1239,home!$A$2:$E$405,3,FALSE)</f>
        <v>1.4837</v>
      </c>
      <c r="F1239" s="10">
        <f>VLOOKUP(B1239,home!$B$2:$E$405,3,FALSE)</f>
        <v>1.2215</v>
      </c>
      <c r="G1239" s="10">
        <f>VLOOKUP(C1239,away!$B$2:$E$405,4,FALSE)</f>
        <v>0.83260000000000001</v>
      </c>
      <c r="H1239" s="10">
        <f>VLOOKUP(A1239,away!$A$2:$E$405,3,FALSE)</f>
        <v>1.2190000000000001</v>
      </c>
      <c r="I1239" s="10">
        <f>VLOOKUP(C1239,away!$B$2:$E$405,3,FALSE)</f>
        <v>1.5924</v>
      </c>
      <c r="J1239" s="10">
        <f>VLOOKUP(B1239,home!$B$2:$E$405,4,FALSE)</f>
        <v>1.0172000000000001</v>
      </c>
      <c r="K1239" s="12">
        <f t="shared" si="1512"/>
        <v>1.5089539093300002</v>
      </c>
      <c r="L1239" s="12">
        <f t="shared" si="1513"/>
        <v>1.9745231323200003</v>
      </c>
      <c r="M1239" s="13">
        <f t="shared" si="1514"/>
        <v>3.0700478393814179E-2</v>
      </c>
      <c r="N1239" s="13">
        <f t="shared" si="1515"/>
        <v>4.632560689064711E-2</v>
      </c>
      <c r="O1239" s="13">
        <f t="shared" si="1516"/>
        <v>6.0618804761876456E-2</v>
      </c>
      <c r="P1239" s="13">
        <f t="shared" si="1517"/>
        <v>9.1470982424345509E-2</v>
      </c>
      <c r="Q1239" s="13">
        <f t="shared" si="1518"/>
        <v>3.4951602809863383E-2</v>
      </c>
      <c r="R1239" s="13">
        <f t="shared" si="1519"/>
        <v>5.9846616127957449E-2</v>
      </c>
      <c r="S1239" s="13">
        <f t="shared" si="1520"/>
        <v>6.8133633931912768E-2</v>
      </c>
      <c r="T1239" s="13">
        <f t="shared" si="1521"/>
        <v>6.9012748259735954E-2</v>
      </c>
      <c r="U1239" s="13">
        <f t="shared" si="1522"/>
        <v>9.0305785366453228E-2</v>
      </c>
      <c r="V1239" s="13">
        <f t="shared" si="1523"/>
        <v>2.255574852377008E-2</v>
      </c>
      <c r="W1239" s="13">
        <f t="shared" si="1524"/>
        <v>1.7580119232430927E-2</v>
      </c>
      <c r="X1239" s="13">
        <f t="shared" si="1525"/>
        <v>3.4712352093378585E-2</v>
      </c>
      <c r="Y1239" s="13">
        <f t="shared" si="1526"/>
        <v>3.4270171092806313E-2</v>
      </c>
      <c r="Z1239" s="13">
        <f t="shared" si="1527"/>
        <v>3.9389509311909057E-2</v>
      </c>
      <c r="AA1239" s="13">
        <f t="shared" si="1528"/>
        <v>5.9436954062795616E-2</v>
      </c>
      <c r="AB1239" s="13">
        <f t="shared" si="1529"/>
        <v>4.4843812095861545E-2</v>
      </c>
      <c r="AC1239" s="13">
        <f t="shared" si="1530"/>
        <v>4.20025310827372E-3</v>
      </c>
      <c r="AD1239" s="13">
        <f t="shared" si="1531"/>
        <v>6.6318974105660415E-3</v>
      </c>
      <c r="AE1239" s="13">
        <f t="shared" si="1532"/>
        <v>1.3094834848335757E-2</v>
      </c>
      <c r="AF1239" s="13">
        <f t="shared" si="1533"/>
        <v>1.2928027160974511E-2</v>
      </c>
      <c r="AG1239" s="13">
        <f t="shared" si="1534"/>
        <v>8.50889622820181E-3</v>
      </c>
      <c r="AH1239" s="13">
        <f t="shared" si="1535"/>
        <v>1.9443874326774628E-2</v>
      </c>
      <c r="AI1239" s="13">
        <f t="shared" si="1536"/>
        <v>2.93399101779078E-2</v>
      </c>
      <c r="AJ1239" s="13">
        <f t="shared" si="1537"/>
        <v>2.2136286081172518E-2</v>
      </c>
      <c r="AK1239" s="13">
        <f t="shared" si="1538"/>
        <v>1.1134211806744183E-2</v>
      </c>
      <c r="AL1239" s="13">
        <f t="shared" si="1539"/>
        <v>5.0058018421253025E-4</v>
      </c>
      <c r="AM1239" s="13">
        <f t="shared" si="1540"/>
        <v>2.0014455047898255E-3</v>
      </c>
      <c r="AN1239" s="13">
        <f t="shared" si="1541"/>
        <v>3.9519004472853897E-3</v>
      </c>
      <c r="AO1239" s="13">
        <f t="shared" si="1542"/>
        <v>3.9015594248953799E-3</v>
      </c>
      <c r="AP1239" s="13">
        <f t="shared" si="1543"/>
        <v>2.5679064455256815E-3</v>
      </c>
      <c r="AQ1239" s="13">
        <f t="shared" si="1544"/>
        <v>1.267597669581022E-3</v>
      </c>
      <c r="AR1239" s="13">
        <f t="shared" si="1545"/>
        <v>7.6784759280278921E-3</v>
      </c>
      <c r="AS1239" s="13">
        <f t="shared" si="1546"/>
        <v>1.1586466269293988E-2</v>
      </c>
      <c r="AT1239" s="13">
        <f t="shared" si="1547"/>
        <v>8.7417217861856748E-3</v>
      </c>
      <c r="AU1239" s="13">
        <f t="shared" si="1548"/>
        <v>4.3969517545133698E-3</v>
      </c>
      <c r="AV1239" s="13">
        <f t="shared" si="1549"/>
        <v>1.6586993847770878E-3</v>
      </c>
      <c r="AW1239" s="13">
        <f t="shared" si="1550"/>
        <v>4.1429467722078406E-5</v>
      </c>
      <c r="AX1239" s="13">
        <f t="shared" si="1551"/>
        <v>5.0334816979392743E-4</v>
      </c>
      <c r="AY1239" s="13">
        <f t="shared" si="1552"/>
        <v>9.9387260486904485E-4</v>
      </c>
      <c r="AZ1239" s="13">
        <f t="shared" si="1553"/>
        <v>9.8121222444653251E-4</v>
      </c>
      <c r="BA1239" s="13">
        <f t="shared" si="1554"/>
        <v>6.4580874496161409E-4</v>
      </c>
      <c r="BB1239" s="13">
        <f t="shared" si="1555"/>
        <v>3.1879107649531368E-4</v>
      </c>
      <c r="BC1239" s="13">
        <f t="shared" si="1556"/>
        <v>1.2589207098343829E-4</v>
      </c>
      <c r="BD1239" s="13">
        <f t="shared" si="1557"/>
        <v>2.5268880568088928E-3</v>
      </c>
      <c r="BE1239" s="13">
        <f t="shared" si="1558"/>
        <v>3.8129576117610663E-3</v>
      </c>
      <c r="BF1239" s="13">
        <f t="shared" si="1559"/>
        <v>2.8767886471882213E-3</v>
      </c>
      <c r="BG1239" s="13">
        <f t="shared" si="1560"/>
        <v>1.4469804918302769E-3</v>
      </c>
      <c r="BH1239" s="13">
        <f t="shared" si="1561"/>
        <v>5.4585671746788561E-4</v>
      </c>
      <c r="BI1239" s="13">
        <f t="shared" si="1562"/>
        <v>1.6473452555144135E-4</v>
      </c>
      <c r="BJ1239" s="14">
        <f t="shared" si="1563"/>
        <v>0.29527559041056756</v>
      </c>
      <c r="BK1239" s="14">
        <f t="shared" si="1564"/>
        <v>0.21855554917119782</v>
      </c>
      <c r="BL1239" s="14">
        <f t="shared" si="1565"/>
        <v>0.44254277598094927</v>
      </c>
      <c r="BM1239" s="14">
        <f t="shared" si="1566"/>
        <v>0.67089689032897271</v>
      </c>
      <c r="BN1239" s="14">
        <f t="shared" si="1567"/>
        <v>0.32391409140850408</v>
      </c>
    </row>
    <row r="1240" spans="1:66" x14ac:dyDescent="0.25">
      <c r="A1240" t="s">
        <v>80</v>
      </c>
      <c r="B1240" t="s">
        <v>369</v>
      </c>
      <c r="C1240" t="s">
        <v>114</v>
      </c>
      <c r="D1240" s="11">
        <v>44463</v>
      </c>
      <c r="E1240" s="10">
        <f>VLOOKUP(A1240,home!$A$2:$E$405,3,FALSE)</f>
        <v>1.2518</v>
      </c>
      <c r="F1240" s="10">
        <f>VLOOKUP(B1240,home!$B$2:$E$405,3,FALSE)</f>
        <v>1.042</v>
      </c>
      <c r="G1240" s="10">
        <f>VLOOKUP(C1240,away!$B$2:$E$405,4,FALSE)</f>
        <v>0.7742</v>
      </c>
      <c r="H1240" s="10">
        <f>VLOOKUP(A1240,away!$A$2:$E$405,3,FALSE)</f>
        <v>1.0562</v>
      </c>
      <c r="I1240" s="10">
        <f>VLOOKUP(C1240,away!$B$2:$E$405,3,FALSE)</f>
        <v>1.0583</v>
      </c>
      <c r="J1240" s="10">
        <f>VLOOKUP(B1240,home!$B$2:$E$405,4,FALSE)</f>
        <v>0.90559999999999996</v>
      </c>
      <c r="K1240" s="12">
        <f t="shared" si="1512"/>
        <v>1.0098475895199999</v>
      </c>
      <c r="L1240" s="12">
        <f t="shared" si="1513"/>
        <v>1.012258362176</v>
      </c>
      <c r="M1240" s="13">
        <f t="shared" si="1514"/>
        <v>0.13237639303771423</v>
      </c>
      <c r="N1240" s="13">
        <f t="shared" si="1515"/>
        <v>0.1336799814184878</v>
      </c>
      <c r="O1240" s="13">
        <f t="shared" si="1516"/>
        <v>0.13399911080712307</v>
      </c>
      <c r="P1240" s="13">
        <f t="shared" si="1517"/>
        <v>0.13531867904639655</v>
      </c>
      <c r="Q1240" s="13">
        <f t="shared" si="1518"/>
        <v>6.7498203501269144E-2</v>
      </c>
      <c r="R1240" s="13">
        <f t="shared" si="1519"/>
        <v>6.7820860219329357E-2</v>
      </c>
      <c r="S1240" s="13">
        <f t="shared" si="1520"/>
        <v>3.4581590566614119E-2</v>
      </c>
      <c r="T1240" s="13">
        <f t="shared" si="1521"/>
        <v>6.8325620926017044E-2</v>
      </c>
      <c r="U1240" s="13">
        <f t="shared" si="1522"/>
        <v>6.8488732211662587E-2</v>
      </c>
      <c r="V1240" s="13">
        <f t="shared" si="1523"/>
        <v>3.9278026738870835E-3</v>
      </c>
      <c r="W1240" s="13">
        <f t="shared" si="1524"/>
        <v>2.2720966034229025E-2</v>
      </c>
      <c r="X1240" s="13">
        <f t="shared" si="1525"/>
        <v>2.2999487864865196E-2</v>
      </c>
      <c r="Y1240" s="13">
        <f t="shared" si="1526"/>
        <v>1.1640711958487614E-2</v>
      </c>
      <c r="Z1240" s="13">
        <f t="shared" si="1527"/>
        <v>2.2884077628995258E-2</v>
      </c>
      <c r="AA1240" s="13">
        <f t="shared" si="1528"/>
        <v>2.3109430632029412E-2</v>
      </c>
      <c r="AB1240" s="13">
        <f t="shared" si="1529"/>
        <v>1.1668501409467276E-2</v>
      </c>
      <c r="AC1240" s="13">
        <f t="shared" si="1530"/>
        <v>2.5094403975123677E-4</v>
      </c>
      <c r="AD1240" s="13">
        <f t="shared" si="1531"/>
        <v>5.73617819530799E-3</v>
      </c>
      <c r="AE1240" s="13">
        <f t="shared" si="1532"/>
        <v>5.8064943451321491E-3</v>
      </c>
      <c r="AF1240" s="13">
        <f t="shared" si="1533"/>
        <v>2.9388362278938368E-3</v>
      </c>
      <c r="AG1240" s="13">
        <f t="shared" si="1534"/>
        <v>9.9162051558377004E-4</v>
      </c>
      <c r="AH1240" s="13">
        <f t="shared" si="1535"/>
        <v>5.7911497351587921E-3</v>
      </c>
      <c r="AI1240" s="13">
        <f t="shared" si="1536"/>
        <v>5.848178600599491E-3</v>
      </c>
      <c r="AJ1240" s="13">
        <f t="shared" si="1537"/>
        <v>2.9528845314489211E-3</v>
      </c>
      <c r="AK1240" s="13">
        <f t="shared" si="1538"/>
        <v>9.9398777540486271E-4</v>
      </c>
      <c r="AL1240" s="13">
        <f t="shared" si="1539"/>
        <v>1.0260867574486429E-5</v>
      </c>
      <c r="AM1240" s="13">
        <f t="shared" si="1540"/>
        <v>1.1585331447177918E-3</v>
      </c>
      <c r="AN1240" s="13">
        <f t="shared" si="1541"/>
        <v>1.1727348635986426E-3</v>
      </c>
      <c r="AO1240" s="13">
        <f t="shared" si="1542"/>
        <v>5.9355533614652831E-4</v>
      </c>
      <c r="AP1240" s="13">
        <f t="shared" si="1543"/>
        <v>2.0027711747616999E-4</v>
      </c>
      <c r="AQ1240" s="13">
        <f t="shared" si="1544"/>
        <v>5.0683046729439521E-5</v>
      </c>
      <c r="AR1240" s="13">
        <f t="shared" si="1545"/>
        <v>1.1724279492055635E-3</v>
      </c>
      <c r="AS1240" s="13">
        <f t="shared" si="1546"/>
        <v>1.183973538391115E-3</v>
      </c>
      <c r="AT1240" s="13">
        <f t="shared" si="1547"/>
        <v>5.9781641189986625E-4</v>
      </c>
      <c r="AU1240" s="13">
        <f t="shared" si="1548"/>
        <v>2.0123448751085848E-4</v>
      </c>
      <c r="AV1240" s="13">
        <f t="shared" si="1549"/>
        <v>5.0804040535283216E-5</v>
      </c>
      <c r="AW1240" s="13">
        <f t="shared" si="1550"/>
        <v>2.9135923503745777E-7</v>
      </c>
      <c r="AX1240" s="13">
        <f t="shared" si="1551"/>
        <v>1.949903172620478E-4</v>
      </c>
      <c r="AY1240" s="13">
        <f t="shared" si="1552"/>
        <v>1.9738057919185912E-4</v>
      </c>
      <c r="AZ1240" s="13">
        <f t="shared" si="1553"/>
        <v>9.9900070909050769E-5</v>
      </c>
      <c r="BA1240" s="13">
        <f t="shared" si="1554"/>
        <v>3.3708227386554006E-5</v>
      </c>
      <c r="BB1240" s="13">
        <f t="shared" si="1555"/>
        <v>8.530358761542331E-6</v>
      </c>
      <c r="BC1240" s="13">
        <f t="shared" si="1556"/>
        <v>1.7269853977465071E-6</v>
      </c>
      <c r="BD1240" s="13">
        <f t="shared" si="1557"/>
        <v>1.9779999927203165E-4</v>
      </c>
      <c r="BE1240" s="13">
        <f t="shared" si="1558"/>
        <v>1.9974785247191886E-4</v>
      </c>
      <c r="BF1240" s="13">
        <f t="shared" si="1559"/>
        <v>1.0085744366528191E-4</v>
      </c>
      <c r="BG1240" s="13">
        <f t="shared" si="1560"/>
        <v>3.3950215456844713E-5</v>
      </c>
      <c r="BH1240" s="13">
        <f t="shared" si="1561"/>
        <v>8.5711358106948144E-6</v>
      </c>
      <c r="BI1240" s="13">
        <f t="shared" si="1562"/>
        <v>1.7311081675757424E-6</v>
      </c>
      <c r="BJ1240" s="14">
        <f t="shared" si="1563"/>
        <v>0.34605012103485094</v>
      </c>
      <c r="BK1240" s="14">
        <f t="shared" si="1564"/>
        <v>0.30666305081112966</v>
      </c>
      <c r="BL1240" s="14">
        <f t="shared" si="1565"/>
        <v>0.32442175010461088</v>
      </c>
      <c r="BM1240" s="14">
        <f t="shared" si="1566"/>
        <v>0.32912868232930964</v>
      </c>
      <c r="BN1240" s="14">
        <f t="shared" si="1567"/>
        <v>0.67069322803032005</v>
      </c>
    </row>
    <row r="1241" spans="1:66" x14ac:dyDescent="0.25">
      <c r="A1241" t="s">
        <v>80</v>
      </c>
      <c r="B1241" t="s">
        <v>71</v>
      </c>
      <c r="C1241" t="s">
        <v>410</v>
      </c>
      <c r="D1241" s="11">
        <v>44463</v>
      </c>
      <c r="E1241" s="10">
        <f>VLOOKUP(A1241,home!$A$2:$E$405,3,FALSE)</f>
        <v>1.2518</v>
      </c>
      <c r="F1241" s="10">
        <f>VLOOKUP(B1241,home!$B$2:$E$405,3,FALSE)</f>
        <v>0.5837</v>
      </c>
      <c r="G1241" s="10">
        <f>VLOOKUP(C1241,away!$B$2:$E$405,4,FALSE)</f>
        <v>0.97250000000000003</v>
      </c>
      <c r="H1241" s="10">
        <f>VLOOKUP(A1241,away!$A$2:$E$405,3,FALSE)</f>
        <v>1.0562</v>
      </c>
      <c r="I1241" s="10">
        <f>VLOOKUP(C1241,away!$B$2:$E$405,3,FALSE)</f>
        <v>1.0290999999999999</v>
      </c>
      <c r="J1241" s="10">
        <f>VLOOKUP(B1241,home!$B$2:$E$405,4,FALSE)</f>
        <v>1.5294000000000001</v>
      </c>
      <c r="K1241" s="12">
        <f t="shared" si="1512"/>
        <v>0.71058207935000006</v>
      </c>
      <c r="L1241" s="12">
        <f t="shared" si="1513"/>
        <v>1.6623590313479999</v>
      </c>
      <c r="M1241" s="13">
        <f t="shared" si="1514"/>
        <v>9.3206193028180076E-2</v>
      </c>
      <c r="N1241" s="13">
        <f t="shared" si="1515"/>
        <v>6.6230650450261663E-2</v>
      </c>
      <c r="O1241" s="13">
        <f t="shared" si="1516"/>
        <v>0.15494215675796011</v>
      </c>
      <c r="P1241" s="13">
        <f t="shared" si="1517"/>
        <v>0.11009911992804494</v>
      </c>
      <c r="Q1241" s="13">
        <f t="shared" si="1518"/>
        <v>2.3531156656824974E-2</v>
      </c>
      <c r="R1241" s="13">
        <f t="shared" si="1519"/>
        <v>0.12878474681156632</v>
      </c>
      <c r="S1241" s="13">
        <f t="shared" si="1520"/>
        <v>3.2513440939662415E-2</v>
      </c>
      <c r="T1241" s="13">
        <f t="shared" si="1521"/>
        <v>3.9117230786537602E-2</v>
      </c>
      <c r="U1241" s="13">
        <f t="shared" si="1522"/>
        <v>9.1512133177926058E-2</v>
      </c>
      <c r="V1241" s="13">
        <f t="shared" si="1523"/>
        <v>4.2673621629019248E-3</v>
      </c>
      <c r="W1241" s="13">
        <f t="shared" si="1524"/>
        <v>5.5736060755724294E-3</v>
      </c>
      <c r="X1241" s="13">
        <f t="shared" si="1525"/>
        <v>9.2653343969039108E-3</v>
      </c>
      <c r="Y1241" s="13">
        <f t="shared" si="1526"/>
        <v>7.7011561565762474E-3</v>
      </c>
      <c r="Z1241" s="13">
        <f t="shared" si="1527"/>
        <v>7.1362162320690911E-2</v>
      </c>
      <c r="AA1241" s="13">
        <f t="shared" si="1528"/>
        <v>5.0708673688748769E-2</v>
      </c>
      <c r="AB1241" s="13">
        <f t="shared" si="1529"/>
        <v>1.8016337395415871E-2</v>
      </c>
      <c r="AC1241" s="13">
        <f t="shared" si="1530"/>
        <v>3.1504935675766369E-4</v>
      </c>
      <c r="AD1241" s="13">
        <f t="shared" si="1531"/>
        <v>9.9012614866451237E-4</v>
      </c>
      <c r="AE1241" s="13">
        <f t="shared" si="1532"/>
        <v>1.6459451454062645E-3</v>
      </c>
      <c r="AF1241" s="13">
        <f t="shared" si="1533"/>
        <v>1.3680758887847507E-3</v>
      </c>
      <c r="AG1241" s="13">
        <f t="shared" si="1534"/>
        <v>7.5807776976359066E-4</v>
      </c>
      <c r="AH1241" s="13">
        <f t="shared" si="1535"/>
        <v>2.9657383757580626E-2</v>
      </c>
      <c r="AI1241" s="13">
        <f t="shared" si="1536"/>
        <v>2.1074005418542555E-2</v>
      </c>
      <c r="AJ1241" s="13">
        <f t="shared" si="1537"/>
        <v>7.4874052952705683E-3</v>
      </c>
      <c r="AK1241" s="13">
        <f t="shared" si="1538"/>
        <v>1.7734720078831875E-3</v>
      </c>
      <c r="AL1241" s="13">
        <f t="shared" si="1539"/>
        <v>1.4885988059796938E-5</v>
      </c>
      <c r="AM1241" s="13">
        <f t="shared" si="1540"/>
        <v>1.4071317950736735E-4</v>
      </c>
      <c r="AN1241" s="13">
        <f t="shared" si="1541"/>
        <v>2.3391582478376438E-4</v>
      </c>
      <c r="AO1241" s="13">
        <f t="shared" si="1542"/>
        <v>1.9442604195225359E-4</v>
      </c>
      <c r="AP1241" s="13">
        <f t="shared" si="1543"/>
        <v>1.077352955895246E-4</v>
      </c>
      <c r="AQ1241" s="13">
        <f t="shared" si="1544"/>
        <v>4.4773685404548147E-5</v>
      </c>
      <c r="AR1241" s="13">
        <f t="shared" si="1545"/>
        <v>9.8602439471135207E-3</v>
      </c>
      <c r="AS1241" s="13">
        <f t="shared" si="1546"/>
        <v>7.0065126468381762E-3</v>
      </c>
      <c r="AT1241" s="13">
        <f t="shared" si="1547"/>
        <v>2.4893511627911719E-3</v>
      </c>
      <c r="AU1241" s="13">
        <f t="shared" si="1548"/>
        <v>5.8962944182949719E-4</v>
      </c>
      <c r="AV1241" s="13">
        <f t="shared" si="1549"/>
        <v>1.0474502870529598E-4</v>
      </c>
      <c r="AW1241" s="13">
        <f t="shared" si="1550"/>
        <v>4.8844339731430855E-7</v>
      </c>
      <c r="AX1241" s="13">
        <f t="shared" si="1551"/>
        <v>1.6664710614382481E-5</v>
      </c>
      <c r="AY1241" s="13">
        <f t="shared" si="1552"/>
        <v>2.7702732194619588E-5</v>
      </c>
      <c r="AZ1241" s="13">
        <f t="shared" si="1553"/>
        <v>2.3025943528370442E-5</v>
      </c>
      <c r="BA1241" s="13">
        <f t="shared" si="1554"/>
        <v>1.2759128393231877E-5</v>
      </c>
      <c r="BB1241" s="13">
        <f t="shared" si="1555"/>
        <v>5.3025630791544271E-6</v>
      </c>
      <c r="BC1241" s="13">
        <f t="shared" si="1556"/>
        <v>1.7629527247849629E-6</v>
      </c>
      <c r="BD1241" s="13">
        <f t="shared" si="1557"/>
        <v>2.7318775961297716E-3</v>
      </c>
      <c r="BE1241" s="13">
        <f t="shared" si="1558"/>
        <v>1.9412232627875723E-3</v>
      </c>
      <c r="BF1241" s="13">
        <f t="shared" si="1559"/>
        <v>6.8969923127709242E-4</v>
      </c>
      <c r="BG1241" s="13">
        <f t="shared" si="1560"/>
        <v>1.6336263796232431E-4</v>
      </c>
      <c r="BH1241" s="13">
        <f t="shared" si="1561"/>
        <v>2.9020640742842413E-5</v>
      </c>
      <c r="BI1241" s="13">
        <f t="shared" si="1562"/>
        <v>4.1243094486236594E-6</v>
      </c>
      <c r="BJ1241" s="14">
        <f t="shared" si="1563"/>
        <v>0.15699014153306792</v>
      </c>
      <c r="BK1241" s="14">
        <f t="shared" si="1564"/>
        <v>0.24044375413580141</v>
      </c>
      <c r="BL1241" s="14">
        <f t="shared" si="1565"/>
        <v>0.52956610421651984</v>
      </c>
      <c r="BM1241" s="14">
        <f t="shared" si="1566"/>
        <v>0.42154092428444501</v>
      </c>
      <c r="BN1241" s="14">
        <f t="shared" si="1567"/>
        <v>0.57679402363283816</v>
      </c>
    </row>
    <row r="1242" spans="1:66" x14ac:dyDescent="0.25">
      <c r="A1242" t="s">
        <v>13</v>
      </c>
      <c r="B1242" t="s">
        <v>55</v>
      </c>
      <c r="C1242" t="s">
        <v>59</v>
      </c>
      <c r="D1242" s="11">
        <v>44464</v>
      </c>
      <c r="E1242" s="10">
        <f>VLOOKUP(A1242,home!$A$2:$E$405,3,FALSE)</f>
        <v>1.4837</v>
      </c>
      <c r="F1242" s="10">
        <f>VLOOKUP(B1242,home!$B$2:$E$405,3,FALSE)</f>
        <v>1.0307999999999999</v>
      </c>
      <c r="G1242" s="10">
        <f>VLOOKUP(C1242,away!$B$2:$E$405,4,FALSE)</f>
        <v>0.75329999999999997</v>
      </c>
      <c r="H1242" s="10">
        <f>VLOOKUP(A1242,away!$A$2:$E$405,3,FALSE)</f>
        <v>1.2190000000000001</v>
      </c>
      <c r="I1242" s="10">
        <f>VLOOKUP(C1242,away!$B$2:$E$405,3,FALSE)</f>
        <v>1.3028999999999999</v>
      </c>
      <c r="J1242" s="10">
        <f>VLOOKUP(B1242,home!$B$2:$E$405,4,FALSE)</f>
        <v>1.0134000000000001</v>
      </c>
      <c r="K1242" s="12">
        <f t="shared" si="1512"/>
        <v>1.1520954832679999</v>
      </c>
      <c r="L1242" s="12">
        <f t="shared" si="1513"/>
        <v>1.6095174503400003</v>
      </c>
      <c r="M1242" s="13">
        <f t="shared" si="1514"/>
        <v>6.3189765223600702E-2</v>
      </c>
      <c r="N1242" s="13">
        <f t="shared" si="1515"/>
        <v>7.280064310287572E-2</v>
      </c>
      <c r="O1242" s="13">
        <f t="shared" si="1516"/>
        <v>0.10170502981027303</v>
      </c>
      <c r="P1242" s="13">
        <f t="shared" si="1517"/>
        <v>0.11717390547005285</v>
      </c>
      <c r="Q1242" s="13">
        <f t="shared" si="1518"/>
        <v>4.1936646048914394E-2</v>
      </c>
      <c r="R1242" s="13">
        <f t="shared" si="1519"/>
        <v>8.1848010133492202E-2</v>
      </c>
      <c r="S1242" s="13">
        <f t="shared" si="1520"/>
        <v>5.4319414206246239E-2</v>
      </c>
      <c r="T1242" s="13">
        <f t="shared" si="1521"/>
        <v>6.7497763624459736E-2</v>
      </c>
      <c r="U1242" s="13">
        <f t="shared" si="1522"/>
        <v>9.4296722789269857E-2</v>
      </c>
      <c r="V1242" s="13">
        <f t="shared" si="1523"/>
        <v>1.1191717313483451E-2</v>
      </c>
      <c r="W1242" s="13">
        <f t="shared" si="1524"/>
        <v>1.6105006832121019E-2</v>
      </c>
      <c r="X1242" s="13">
        <f t="shared" si="1525"/>
        <v>2.5921289534143709E-2</v>
      </c>
      <c r="Y1242" s="13">
        <f t="shared" si="1526"/>
        <v>2.0860383920259962E-2</v>
      </c>
      <c r="Z1242" s="13">
        <f t="shared" si="1527"/>
        <v>4.3911933528486956E-2</v>
      </c>
      <c r="AA1242" s="13">
        <f t="shared" si="1528"/>
        <v>5.0590740279734474E-2</v>
      </c>
      <c r="AB1242" s="13">
        <f t="shared" si="1529"/>
        <v>2.9142681685733279E-2</v>
      </c>
      <c r="AC1242" s="13">
        <f t="shared" si="1530"/>
        <v>1.2970625285373331E-3</v>
      </c>
      <c r="AD1242" s="13">
        <f t="shared" si="1531"/>
        <v>4.6386264073217274E-3</v>
      </c>
      <c r="AE1242" s="13">
        <f t="shared" si="1532"/>
        <v>7.4659501481922621E-3</v>
      </c>
      <c r="AF1242" s="13">
        <f t="shared" si="1533"/>
        <v>6.0082885234419795E-3</v>
      </c>
      <c r="AG1242" s="13">
        <f t="shared" si="1534"/>
        <v>3.2234817417191399E-3</v>
      </c>
      <c r="AH1242" s="13">
        <f t="shared" si="1535"/>
        <v>1.766925582306747E-2</v>
      </c>
      <c r="AI1242" s="13">
        <f t="shared" si="1536"/>
        <v>2.035666982646284E-2</v>
      </c>
      <c r="AJ1242" s="13">
        <f t="shared" si="1537"/>
        <v>1.172641368072291E-2</v>
      </c>
      <c r="AK1242" s="13">
        <f t="shared" si="1538"/>
        <v>4.5033160788309793E-3</v>
      </c>
      <c r="AL1242" s="13">
        <f t="shared" si="1539"/>
        <v>9.6206644585422629E-5</v>
      </c>
      <c r="AM1242" s="13">
        <f t="shared" si="1540"/>
        <v>1.0688281064886076E-3</v>
      </c>
      <c r="AN1242" s="13">
        <f t="shared" si="1541"/>
        <v>1.7202974888072739E-3</v>
      </c>
      <c r="AO1242" s="13">
        <f t="shared" si="1542"/>
        <v>1.3844244140056947E-3</v>
      </c>
      <c r="AP1242" s="13">
        <f t="shared" si="1543"/>
        <v>7.4275175100629821E-4</v>
      </c>
      <c r="AQ1242" s="13">
        <f t="shared" si="1544"/>
        <v>2.9886797612880693E-4</v>
      </c>
      <c r="AR1242" s="13">
        <f t="shared" si="1545"/>
        <v>5.6877951163497491E-3</v>
      </c>
      <c r="AS1242" s="13">
        <f t="shared" si="1546"/>
        <v>6.5528830633003344E-3</v>
      </c>
      <c r="AT1242" s="13">
        <f t="shared" si="1547"/>
        <v>3.7747734898058456E-3</v>
      </c>
      <c r="AU1242" s="13">
        <f t="shared" si="1548"/>
        <v>1.4496331626550325E-3</v>
      </c>
      <c r="AV1242" s="13">
        <f t="shared" si="1549"/>
        <v>4.1752895477259222E-4</v>
      </c>
      <c r="AW1242" s="13">
        <f t="shared" si="1550"/>
        <v>4.955491446348338E-6</v>
      </c>
      <c r="AX1242" s="13">
        <f t="shared" si="1551"/>
        <v>2.0523200564590179E-4</v>
      </c>
      <c r="AY1242" s="13">
        <f t="shared" si="1552"/>
        <v>3.3032449445535638E-4</v>
      </c>
      <c r="AZ1242" s="13">
        <f t="shared" si="1553"/>
        <v>2.6583151905031744E-4</v>
      </c>
      <c r="BA1242" s="13">
        <f t="shared" si="1554"/>
        <v>1.4262015625395871E-4</v>
      </c>
      <c r="BB1242" s="13">
        <f t="shared" si="1555"/>
        <v>5.7387407565241008E-5</v>
      </c>
      <c r="BC1242" s="13">
        <f t="shared" si="1556"/>
        <v>1.847320678120582E-5</v>
      </c>
      <c r="BD1242" s="13">
        <f t="shared" si="1557"/>
        <v>1.5257675822872604E-3</v>
      </c>
      <c r="BE1242" s="13">
        <f t="shared" si="1558"/>
        <v>1.7578299400698894E-3</v>
      </c>
      <c r="BF1242" s="13">
        <f t="shared" si="1559"/>
        <v>1.0125939671538893E-3</v>
      </c>
      <c r="BG1242" s="13">
        <f t="shared" si="1560"/>
        <v>3.8886831198080686E-4</v>
      </c>
      <c r="BH1242" s="13">
        <f t="shared" si="1561"/>
        <v>1.1200335645478477E-4</v>
      </c>
      <c r="BI1242" s="13">
        <f t="shared" si="1562"/>
        <v>2.5807712216482698E-5</v>
      </c>
      <c r="BJ1242" s="14">
        <f t="shared" si="1563"/>
        <v>0.27269311840963834</v>
      </c>
      <c r="BK1242" s="14">
        <f t="shared" si="1564"/>
        <v>0.24759839588096139</v>
      </c>
      <c r="BL1242" s="14">
        <f t="shared" si="1565"/>
        <v>0.43454432476463367</v>
      </c>
      <c r="BM1242" s="14">
        <f t="shared" si="1566"/>
        <v>0.51976840379150235</v>
      </c>
      <c r="BN1242" s="14">
        <f t="shared" si="1567"/>
        <v>0.47865399978920886</v>
      </c>
    </row>
    <row r="1243" spans="1:66" x14ac:dyDescent="0.25">
      <c r="A1243" t="s">
        <v>13</v>
      </c>
      <c r="B1243" t="s">
        <v>14</v>
      </c>
      <c r="C1243" t="s">
        <v>56</v>
      </c>
      <c r="D1243" s="11">
        <v>44464</v>
      </c>
      <c r="E1243" s="10">
        <f>VLOOKUP(A1243,home!$A$2:$E$405,3,FALSE)</f>
        <v>1.4837</v>
      </c>
      <c r="F1243" s="10">
        <f>VLOOKUP(B1243,home!$B$2:$E$405,3,FALSE)</f>
        <v>1.1894</v>
      </c>
      <c r="G1243" s="10">
        <f>VLOOKUP(C1243,away!$B$2:$E$405,4,FALSE)</f>
        <v>1.1496999999999999</v>
      </c>
      <c r="H1243" s="10">
        <f>VLOOKUP(A1243,away!$A$2:$E$405,3,FALSE)</f>
        <v>1.2190000000000001</v>
      </c>
      <c r="I1243" s="10">
        <f>VLOOKUP(C1243,away!$B$2:$E$405,3,FALSE)</f>
        <v>0.53080000000000005</v>
      </c>
      <c r="J1243" s="10">
        <f>VLOOKUP(B1243,home!$B$2:$E$405,4,FALSE)</f>
        <v>0.82030000000000003</v>
      </c>
      <c r="K1243" s="12">
        <f t="shared" si="1512"/>
        <v>2.0288902831660001</v>
      </c>
      <c r="L1243" s="12">
        <f t="shared" si="1513"/>
        <v>0.53077117756000014</v>
      </c>
      <c r="M1243" s="13">
        <f t="shared" si="1514"/>
        <v>7.7330915564409408E-2</v>
      </c>
      <c r="N1243" s="13">
        <f t="shared" si="1515"/>
        <v>0.15689594317696065</v>
      </c>
      <c r="O1243" s="13">
        <f t="shared" si="1516"/>
        <v>4.1045021115914522E-2</v>
      </c>
      <c r="P1243" s="13">
        <f t="shared" si="1517"/>
        <v>8.327584451442227E-2</v>
      </c>
      <c r="Q1243" s="13">
        <f t="shared" si="1518"/>
        <v>0.1591623272899502</v>
      </c>
      <c r="R1243" s="13">
        <f t="shared" si="1519"/>
        <v>1.0892757095334511E-2</v>
      </c>
      <c r="S1243" s="13">
        <f t="shared" si="1520"/>
        <v>2.2419449676029442E-2</v>
      </c>
      <c r="T1243" s="13">
        <f t="shared" si="1521"/>
        <v>8.4478775878877019E-2</v>
      </c>
      <c r="U1243" s="13">
        <f t="shared" si="1522"/>
        <v>2.210020902761169E-2</v>
      </c>
      <c r="V1243" s="13">
        <f t="shared" si="1523"/>
        <v>2.6825531285377324E-3</v>
      </c>
      <c r="W1243" s="13">
        <f t="shared" si="1524"/>
        <v>0.10764096642822224</v>
      </c>
      <c r="X1243" s="13">
        <f t="shared" si="1525"/>
        <v>5.7132722504803959E-2</v>
      </c>
      <c r="Y1243" s="13">
        <f t="shared" si="1526"/>
        <v>1.5162201200541757E-2</v>
      </c>
      <c r="Z1243" s="13">
        <f t="shared" si="1527"/>
        <v>1.9271871701219152E-3</v>
      </c>
      <c r="AA1243" s="13">
        <f t="shared" si="1528"/>
        <v>3.9100513233025344E-3</v>
      </c>
      <c r="AB1243" s="13">
        <f t="shared" si="1529"/>
        <v>3.9665325682644373E-3</v>
      </c>
      <c r="AC1243" s="13">
        <f t="shared" si="1530"/>
        <v>1.8054864894858949E-4</v>
      </c>
      <c r="AD1243" s="13">
        <f t="shared" si="1531"/>
        <v>5.4597927714204415E-2</v>
      </c>
      <c r="AE1243" s="13">
        <f t="shared" si="1532"/>
        <v>2.8979006385204044E-2</v>
      </c>
      <c r="AF1243" s="13">
        <f t="shared" si="1533"/>
        <v>7.6906106717967559E-3</v>
      </c>
      <c r="AG1243" s="13">
        <f t="shared" si="1534"/>
        <v>1.3606514941416894E-3</v>
      </c>
      <c r="AH1243" s="13">
        <f t="shared" si="1535"/>
        <v>2.5572385091603329E-4</v>
      </c>
      <c r="AI1243" s="13">
        <f t="shared" si="1536"/>
        <v>5.1883563629733073E-4</v>
      </c>
      <c r="AJ1243" s="13">
        <f t="shared" si="1537"/>
        <v>5.2633029052195164E-4</v>
      </c>
      <c r="AK1243" s="13">
        <f t="shared" si="1538"/>
        <v>3.5595547072530859E-4</v>
      </c>
      <c r="AL1243" s="13">
        <f t="shared" si="1539"/>
        <v>7.7771437761440803E-6</v>
      </c>
      <c r="AM1243" s="13">
        <f t="shared" si="1540"/>
        <v>2.2154641004069796E-2</v>
      </c>
      <c r="AN1243" s="13">
        <f t="shared" si="1541"/>
        <v>1.1759044894149188E-2</v>
      </c>
      <c r="AO1243" s="13">
        <f t="shared" si="1542"/>
        <v>3.1206810527242357E-3</v>
      </c>
      <c r="AP1243" s="13">
        <f t="shared" si="1543"/>
        <v>5.5212251904787461E-4</v>
      </c>
      <c r="AQ1243" s="13">
        <f t="shared" si="1544"/>
        <v>7.3262679898108494E-5</v>
      </c>
      <c r="AR1243" s="13">
        <f t="shared" si="1545"/>
        <v>2.7146169896176189E-5</v>
      </c>
      <c r="AS1243" s="13">
        <f t="shared" si="1546"/>
        <v>5.5076600327525252E-5</v>
      </c>
      <c r="AT1243" s="13">
        <f t="shared" si="1547"/>
        <v>5.5872189617166671E-5</v>
      </c>
      <c r="AU1243" s="13">
        <f t="shared" si="1548"/>
        <v>3.778618087115925E-5</v>
      </c>
      <c r="AV1243" s="13">
        <f t="shared" si="1549"/>
        <v>1.9166003801861992E-5</v>
      </c>
      <c r="AW1243" s="13">
        <f t="shared" si="1550"/>
        <v>2.3263953474836004E-7</v>
      </c>
      <c r="AX1243" s="13">
        <f t="shared" si="1551"/>
        <v>7.4915559766980415E-3</v>
      </c>
      <c r="AY1243" s="13">
        <f t="shared" si="1552"/>
        <v>3.9763019875086762E-3</v>
      </c>
      <c r="AZ1243" s="13">
        <f t="shared" si="1553"/>
        <v>1.0552532441220743E-3</v>
      </c>
      <c r="BA1243" s="13">
        <f t="shared" si="1554"/>
        <v>1.8669933566889459E-4</v>
      </c>
      <c r="BB1243" s="13">
        <f t="shared" si="1555"/>
        <v>2.4773656560662227E-5</v>
      </c>
      <c r="BC1243" s="13">
        <f t="shared" si="1556"/>
        <v>2.6298285730339436E-6</v>
      </c>
      <c r="BD1243" s="13">
        <f t="shared" si="1557"/>
        <v>2.4014007603395427E-6</v>
      </c>
      <c r="BE1243" s="13">
        <f t="shared" si="1558"/>
        <v>4.8721786686403423E-6</v>
      </c>
      <c r="BF1243" s="13">
        <f t="shared" si="1559"/>
        <v>4.9425579793265253E-6</v>
      </c>
      <c r="BG1243" s="13">
        <f t="shared" si="1560"/>
        <v>3.342635952746723E-6</v>
      </c>
      <c r="BH1243" s="13">
        <f t="shared" si="1561"/>
        <v>1.6954604011722875E-6</v>
      </c>
      <c r="BI1243" s="13">
        <f t="shared" si="1562"/>
        <v>6.8798062668623639E-7</v>
      </c>
      <c r="BJ1243" s="14">
        <f t="shared" si="1563"/>
        <v>0.7234980989237233</v>
      </c>
      <c r="BK1243" s="14">
        <f t="shared" si="1564"/>
        <v>0.18987339066363226</v>
      </c>
      <c r="BL1243" s="14">
        <f t="shared" si="1565"/>
        <v>8.3784405737791112E-2</v>
      </c>
      <c r="BM1243" s="14">
        <f t="shared" si="1566"/>
        <v>0.46650420439030316</v>
      </c>
      <c r="BN1243" s="14">
        <f t="shared" si="1567"/>
        <v>0.52860280875699162</v>
      </c>
    </row>
    <row r="1244" spans="1:66" x14ac:dyDescent="0.25">
      <c r="A1244" t="s">
        <v>13</v>
      </c>
      <c r="B1244" t="s">
        <v>15</v>
      </c>
      <c r="C1244" t="s">
        <v>52</v>
      </c>
      <c r="D1244" s="11">
        <v>44464</v>
      </c>
      <c r="E1244" s="10">
        <f>VLOOKUP(A1244,home!$A$2:$E$405,3,FALSE)</f>
        <v>1.4837</v>
      </c>
      <c r="F1244" s="10">
        <f>VLOOKUP(B1244,home!$B$2:$E$405,3,FALSE)</f>
        <v>1.3083</v>
      </c>
      <c r="G1244" s="10">
        <f>VLOOKUP(C1244,away!$B$2:$E$405,4,FALSE)</f>
        <v>1.0705</v>
      </c>
      <c r="H1244" s="10">
        <f>VLOOKUP(A1244,away!$A$2:$E$405,3,FALSE)</f>
        <v>1.2190000000000001</v>
      </c>
      <c r="I1244" s="10">
        <f>VLOOKUP(C1244,away!$B$2:$E$405,3,FALSE)</f>
        <v>0.91690000000000005</v>
      </c>
      <c r="J1244" s="10">
        <f>VLOOKUP(B1244,home!$B$2:$E$405,4,FALSE)</f>
        <v>1.0134000000000001</v>
      </c>
      <c r="K1244" s="12">
        <f t="shared" si="1512"/>
        <v>2.0779740020549999</v>
      </c>
      <c r="L1244" s="12">
        <f t="shared" si="1513"/>
        <v>1.1326782947400003</v>
      </c>
      <c r="M1244" s="13">
        <f t="shared" si="1514"/>
        <v>4.0330297366360297E-2</v>
      </c>
      <c r="N1244" s="13">
        <f t="shared" si="1515"/>
        <v>8.3805309422443935E-2</v>
      </c>
      <c r="O1244" s="13">
        <f t="shared" si="1516"/>
        <v>4.568125244728611E-2</v>
      </c>
      <c r="P1244" s="13">
        <f t="shared" si="1517"/>
        <v>9.4924454966771876E-2</v>
      </c>
      <c r="Q1244" s="13">
        <f t="shared" si="1518"/>
        <v>8.7072627107006736E-2</v>
      </c>
      <c r="R1244" s="13">
        <f t="shared" si="1519"/>
        <v>2.5871081561789747E-2</v>
      </c>
      <c r="S1244" s="13">
        <f t="shared" si="1520"/>
        <v>5.585535403375512E-2</v>
      </c>
      <c r="T1244" s="13">
        <f t="shared" si="1521"/>
        <v>9.8625274790096321E-2</v>
      </c>
      <c r="U1244" s="13">
        <f t="shared" si="1522"/>
        <v>5.3759434890443561E-2</v>
      </c>
      <c r="V1244" s="13">
        <f t="shared" si="1523"/>
        <v>1.4607267667410821E-2</v>
      </c>
      <c r="W1244" s="13">
        <f t="shared" si="1524"/>
        <v>6.031155180632982E-2</v>
      </c>
      <c r="X1244" s="13">
        <f t="shared" si="1525"/>
        <v>6.8313585653116835E-2</v>
      </c>
      <c r="Y1244" s="13">
        <f t="shared" si="1526"/>
        <v>3.8688657852573666E-2</v>
      </c>
      <c r="Z1244" s="13">
        <f t="shared" si="1527"/>
        <v>9.7678708488291594E-3</v>
      </c>
      <c r="AA1244" s="13">
        <f t="shared" si="1528"/>
        <v>2.0297381679297895E-2</v>
      </c>
      <c r="AB1244" s="13">
        <f t="shared" si="1529"/>
        <v>2.1088715719684247E-2</v>
      </c>
      <c r="AC1244" s="13">
        <f t="shared" si="1530"/>
        <v>2.1487985032799441E-3</v>
      </c>
      <c r="AD1244" s="13">
        <f t="shared" si="1531"/>
        <v>3.1331459169286653E-2</v>
      </c>
      <c r="AE1244" s="13">
        <f t="shared" si="1532"/>
        <v>3.5488463743583547E-2</v>
      </c>
      <c r="AF1244" s="13">
        <f t="shared" si="1533"/>
        <v>2.009850629801227E-2</v>
      </c>
      <c r="AG1244" s="13">
        <f t="shared" si="1534"/>
        <v>7.5883806134845648E-3</v>
      </c>
      <c r="AH1244" s="13">
        <f t="shared" si="1535"/>
        <v>2.7659638240730934E-3</v>
      </c>
      <c r="AI1244" s="13">
        <f t="shared" si="1536"/>
        <v>5.7476009170485181E-3</v>
      </c>
      <c r="AJ1244" s="13">
        <f t="shared" si="1537"/>
        <v>5.9716826399071497E-3</v>
      </c>
      <c r="AK1244" s="13">
        <f t="shared" si="1538"/>
        <v>4.1363337580834084E-3</v>
      </c>
      <c r="AL1244" s="13">
        <f t="shared" si="1539"/>
        <v>2.0230302286578173E-4</v>
      </c>
      <c r="AM1244" s="13">
        <f t="shared" si="1540"/>
        <v>1.3021191520045088E-2</v>
      </c>
      <c r="AN1244" s="13">
        <f t="shared" si="1541"/>
        <v>1.4748821006407623E-2</v>
      </c>
      <c r="AO1244" s="13">
        <f t="shared" si="1542"/>
        <v>8.3528347134816418E-3</v>
      </c>
      <c r="AP1244" s="13">
        <f t="shared" si="1543"/>
        <v>3.1536915265038216E-3</v>
      </c>
      <c r="AQ1244" s="13">
        <f t="shared" si="1544"/>
        <v>8.9302948509408452E-4</v>
      </c>
      <c r="AR1244" s="13">
        <f t="shared" si="1545"/>
        <v>6.2658943751272862E-4</v>
      </c>
      <c r="AS1244" s="13">
        <f t="shared" si="1546"/>
        <v>1.3020365611137159E-3</v>
      </c>
      <c r="AT1244" s="13">
        <f t="shared" si="1547"/>
        <v>1.3527990618596992E-3</v>
      </c>
      <c r="AU1244" s="13">
        <f t="shared" si="1548"/>
        <v>9.3702709351628293E-4</v>
      </c>
      <c r="AV1244" s="13">
        <f t="shared" si="1549"/>
        <v>4.8677948488699867E-4</v>
      </c>
      <c r="AW1244" s="13">
        <f t="shared" si="1550"/>
        <v>1.3226549433116777E-5</v>
      </c>
      <c r="AX1244" s="13">
        <f t="shared" si="1551"/>
        <v>4.5096162424054544E-3</v>
      </c>
      <c r="AY1244" s="13">
        <f t="shared" si="1552"/>
        <v>5.1079444353796175E-3</v>
      </c>
      <c r="AZ1244" s="13">
        <f t="shared" si="1553"/>
        <v>2.8928288963462295E-3</v>
      </c>
      <c r="BA1244" s="13">
        <f t="shared" si="1554"/>
        <v>1.0922148337626815E-3</v>
      </c>
      <c r="BB1244" s="13">
        <f t="shared" si="1555"/>
        <v>3.0928200884901183E-4</v>
      </c>
      <c r="BC1244" s="13">
        <f t="shared" si="1556"/>
        <v>7.0063403675372111E-5</v>
      </c>
      <c r="BD1244" s="13">
        <f t="shared" si="1557"/>
        <v>1.1828737593066877E-4</v>
      </c>
      <c r="BE1244" s="13">
        <f t="shared" si="1558"/>
        <v>2.4579809195523605E-4</v>
      </c>
      <c r="BF1244" s="13">
        <f t="shared" si="1559"/>
        <v>2.5538102241885247E-4</v>
      </c>
      <c r="BG1244" s="13">
        <f t="shared" si="1560"/>
        <v>1.7689170840153349E-4</v>
      </c>
      <c r="BH1244" s="13">
        <f t="shared" si="1561"/>
        <v>9.1894092809370132E-5</v>
      </c>
      <c r="BI1244" s="13">
        <f t="shared" si="1562"/>
        <v>3.8190707160060109E-5</v>
      </c>
      <c r="BJ1244" s="14">
        <f t="shared" si="1563"/>
        <v>0.58547533452788492</v>
      </c>
      <c r="BK1244" s="14">
        <f t="shared" si="1564"/>
        <v>0.21317641999582349</v>
      </c>
      <c r="BL1244" s="14">
        <f t="shared" si="1565"/>
        <v>0.19095112207517892</v>
      </c>
      <c r="BM1244" s="14">
        <f t="shared" si="1566"/>
        <v>0.61659100669011124</v>
      </c>
      <c r="BN1244" s="14">
        <f t="shared" si="1567"/>
        <v>0.37768502287165867</v>
      </c>
    </row>
    <row r="1245" spans="1:66" x14ac:dyDescent="0.25">
      <c r="A1245" t="s">
        <v>13</v>
      </c>
      <c r="B1245" t="s">
        <v>250</v>
      </c>
      <c r="C1245" t="s">
        <v>53</v>
      </c>
      <c r="D1245" s="11">
        <v>44464</v>
      </c>
      <c r="E1245" s="10">
        <f>VLOOKUP(A1245,home!$A$2:$E$405,3,FALSE)</f>
        <v>1.4837</v>
      </c>
      <c r="F1245" s="10">
        <f>VLOOKUP(B1245,home!$B$2:$E$405,3,FALSE)</f>
        <v>1.3083</v>
      </c>
      <c r="G1245" s="10">
        <f>VLOOKUP(C1245,away!$B$2:$E$405,4,FALSE)</f>
        <v>1.1496999999999999</v>
      </c>
      <c r="H1245" s="10">
        <f>VLOOKUP(A1245,away!$A$2:$E$405,3,FALSE)</f>
        <v>1.2190000000000001</v>
      </c>
      <c r="I1245" s="10">
        <f>VLOOKUP(C1245,away!$B$2:$E$405,3,FALSE)</f>
        <v>0.67559999999999998</v>
      </c>
      <c r="J1245" s="10">
        <f>VLOOKUP(B1245,home!$B$2:$E$405,4,FALSE)</f>
        <v>0.86860000000000004</v>
      </c>
      <c r="K1245" s="12">
        <f t="shared" si="1512"/>
        <v>2.2317110790869998</v>
      </c>
      <c r="L1245" s="12">
        <f t="shared" si="1513"/>
        <v>0.71534108904000004</v>
      </c>
      <c r="M1245" s="13">
        <f t="shared" si="1514"/>
        <v>5.249422223397452E-2</v>
      </c>
      <c r="N1245" s="13">
        <f t="shared" si="1515"/>
        <v>0.11715193734761603</v>
      </c>
      <c r="O1245" s="13">
        <f t="shared" si="1516"/>
        <v>3.7551274101159111E-2</v>
      </c>
      <c r="P1245" s="13">
        <f t="shared" si="1517"/>
        <v>8.3803594445389498E-2</v>
      </c>
      <c r="Q1245" s="13">
        <f t="shared" si="1518"/>
        <v>0.13072463825759043</v>
      </c>
      <c r="R1245" s="13">
        <f t="shared" si="1519"/>
        <v>1.3430984655181354E-2</v>
      </c>
      <c r="S1245" s="13">
        <f t="shared" si="1520"/>
        <v>3.344674015106168E-2</v>
      </c>
      <c r="T1245" s="13">
        <f t="shared" si="1521"/>
        <v>9.3512705095544782E-2</v>
      </c>
      <c r="U1245" s="13">
        <f t="shared" si="1522"/>
        <v>2.9974077258015708E-2</v>
      </c>
      <c r="V1245" s="13">
        <f t="shared" si="1523"/>
        <v>5.9328371514164105E-3</v>
      </c>
      <c r="W1245" s="13">
        <f t="shared" si="1524"/>
        <v>9.724654116970162E-2</v>
      </c>
      <c r="X1245" s="13">
        <f t="shared" si="1525"/>
        <v>6.9564446665707547E-2</v>
      </c>
      <c r="Y1245" s="13">
        <f t="shared" si="1526"/>
        <v>2.4881153518156115E-2</v>
      </c>
      <c r="Z1245" s="13">
        <f t="shared" si="1527"/>
        <v>3.2025783967056542E-3</v>
      </c>
      <c r="AA1245" s="13">
        <f t="shared" si="1528"/>
        <v>7.1472296895726877E-3</v>
      </c>
      <c r="AB1245" s="13">
        <f t="shared" si="1529"/>
        <v>7.9752758414994556E-3</v>
      </c>
      <c r="AC1245" s="13">
        <f t="shared" si="1530"/>
        <v>5.9196166905256965E-4</v>
      </c>
      <c r="AD1245" s="13">
        <f t="shared" si="1531"/>
        <v>5.4256545832828317E-2</v>
      </c>
      <c r="AE1245" s="13">
        <f t="shared" si="1532"/>
        <v>3.881193658360408E-2</v>
      </c>
      <c r="AF1245" s="13">
        <f t="shared" si="1533"/>
        <v>1.3881886491733379E-2</v>
      </c>
      <c r="AG1245" s="13">
        <f t="shared" si="1534"/>
        <v>3.3100946003087415E-3</v>
      </c>
      <c r="AH1245" s="13">
        <f t="shared" si="1535"/>
        <v>5.7273397950884986E-4</v>
      </c>
      <c r="AI1245" s="13">
        <f t="shared" si="1536"/>
        <v>1.2781767674394868E-3</v>
      </c>
      <c r="AJ1245" s="13">
        <f t="shared" si="1537"/>
        <v>1.4262606264631556E-3</v>
      </c>
      <c r="AK1245" s="13">
        <f t="shared" si="1538"/>
        <v>1.0610005472477964E-3</v>
      </c>
      <c r="AL1245" s="13">
        <f t="shared" si="1539"/>
        <v>3.7801124412804833E-5</v>
      </c>
      <c r="AM1245" s="13">
        <f t="shared" si="1540"/>
        <v>2.4216986889622892E-2</v>
      </c>
      <c r="AN1245" s="13">
        <f t="shared" si="1541"/>
        <v>1.7323405774890242E-2</v>
      </c>
      <c r="AO1245" s="13">
        <f t="shared" si="1542"/>
        <v>6.1960719764459051E-3</v>
      </c>
      <c r="AP1245" s="13">
        <f t="shared" si="1543"/>
        <v>1.4774349584670136E-3</v>
      </c>
      <c r="AQ1245" s="13">
        <f t="shared" si="1544"/>
        <v>2.6421748304389012E-4</v>
      </c>
      <c r="AR1245" s="13">
        <f t="shared" si="1545"/>
        <v>8.1940029726414775E-5</v>
      </c>
      <c r="AS1245" s="13">
        <f t="shared" si="1546"/>
        <v>1.8286647216115792E-4</v>
      </c>
      <c r="AT1245" s="13">
        <f t="shared" si="1547"/>
        <v>2.0405256595780534E-4</v>
      </c>
      <c r="AU1245" s="13">
        <f t="shared" si="1548"/>
        <v>1.5179545738805498E-4</v>
      </c>
      <c r="AV1245" s="13">
        <f t="shared" si="1549"/>
        <v>8.4690901002000267E-5</v>
      </c>
      <c r="AW1245" s="13">
        <f t="shared" si="1550"/>
        <v>1.6763062279664597E-6</v>
      </c>
      <c r="AX1245" s="13">
        <f t="shared" si="1551"/>
        <v>9.007552990612672E-3</v>
      </c>
      <c r="AY1245" s="13">
        <f t="shared" si="1552"/>
        <v>6.4434727658903767E-3</v>
      </c>
      <c r="AZ1245" s="13">
        <f t="shared" si="1553"/>
        <v>2.3046404127758015E-3</v>
      </c>
      <c r="BA1245" s="13">
        <f t="shared" si="1554"/>
        <v>5.4953466090687921E-4</v>
      </c>
      <c r="BB1245" s="13">
        <f t="shared" si="1555"/>
        <v>9.8276180699588517E-5</v>
      </c>
      <c r="BC1245" s="13">
        <f t="shared" si="1556"/>
        <v>1.40601980256671E-5</v>
      </c>
      <c r="BD1245" s="13">
        <f t="shared" si="1557"/>
        <v>9.7691783500772494E-6</v>
      </c>
      <c r="BE1245" s="13">
        <f t="shared" si="1558"/>
        <v>2.180198355744425E-5</v>
      </c>
      <c r="BF1245" s="13">
        <f t="shared" si="1559"/>
        <v>2.4327864125610476E-5</v>
      </c>
      <c r="BG1245" s="13">
        <f t="shared" si="1560"/>
        <v>1.8097587966549356E-5</v>
      </c>
      <c r="BH1245" s="13">
        <f t="shared" si="1561"/>
        <v>1.0097146892424946E-5</v>
      </c>
      <c r="BI1245" s="13">
        <f t="shared" si="1562"/>
        <v>4.5067829173987217E-6</v>
      </c>
      <c r="BJ1245" s="14">
        <f t="shared" si="1563"/>
        <v>0.71123753985417182</v>
      </c>
      <c r="BK1245" s="14">
        <f t="shared" si="1564"/>
        <v>0.18275062954119789</v>
      </c>
      <c r="BL1245" s="14">
        <f t="shared" si="1565"/>
        <v>0.10121095943613255</v>
      </c>
      <c r="BM1245" s="14">
        <f t="shared" si="1566"/>
        <v>0.55680325972763445</v>
      </c>
      <c r="BN1245" s="14">
        <f t="shared" si="1567"/>
        <v>0.43515665104091095</v>
      </c>
    </row>
    <row r="1246" spans="1:66" x14ac:dyDescent="0.25">
      <c r="A1246" t="s">
        <v>13</v>
      </c>
      <c r="B1246" t="s">
        <v>60</v>
      </c>
      <c r="C1246" t="s">
        <v>54</v>
      </c>
      <c r="D1246" s="11">
        <v>44464</v>
      </c>
      <c r="E1246" s="10">
        <f>VLOOKUP(A1246,home!$A$2:$E$405,3,FALSE)</f>
        <v>1.4837</v>
      </c>
      <c r="F1246" s="10">
        <f>VLOOKUP(B1246,home!$B$2:$E$405,3,FALSE)</f>
        <v>1.0705</v>
      </c>
      <c r="G1246" s="10">
        <f>VLOOKUP(C1246,away!$B$2:$E$405,4,FALSE)</f>
        <v>0.87219999999999998</v>
      </c>
      <c r="H1246" s="10">
        <f>VLOOKUP(A1246,away!$A$2:$E$405,3,FALSE)</f>
        <v>1.2190000000000001</v>
      </c>
      <c r="I1246" s="10">
        <f>VLOOKUP(C1246,away!$B$2:$E$405,3,FALSE)</f>
        <v>0.77210000000000001</v>
      </c>
      <c r="J1246" s="10">
        <f>VLOOKUP(B1246,home!$B$2:$E$405,4,FALSE)</f>
        <v>0.53080000000000005</v>
      </c>
      <c r="K1246" s="12">
        <f t="shared" si="1512"/>
        <v>1.3853160013699999</v>
      </c>
      <c r="L1246" s="12">
        <f t="shared" si="1513"/>
        <v>0.49958359892000004</v>
      </c>
      <c r="M1246" s="13">
        <f t="shared" si="1514"/>
        <v>0.15184430378821873</v>
      </c>
      <c r="N1246" s="13">
        <f t="shared" si="1515"/>
        <v>0.21035234375470668</v>
      </c>
      <c r="O1246" s="13">
        <f t="shared" si="1516"/>
        <v>7.5858923762020095E-2</v>
      </c>
      <c r="P1246" s="13">
        <f t="shared" si="1517"/>
        <v>0.10508858093423334</v>
      </c>
      <c r="Q1246" s="13">
        <f t="shared" si="1518"/>
        <v>0.14570223386453898</v>
      </c>
      <c r="R1246" s="13">
        <f t="shared" si="1519"/>
        <v>1.894893707161395E-2</v>
      </c>
      <c r="S1246" s="13">
        <f t="shared" si="1520"/>
        <v>1.8182456580942492E-2</v>
      </c>
      <c r="T1246" s="13">
        <f t="shared" si="1521"/>
        <v>7.279044636472988E-2</v>
      </c>
      <c r="U1246" s="13">
        <f t="shared" si="1522"/>
        <v>2.6250265734259995E-2</v>
      </c>
      <c r="V1246" s="13">
        <f t="shared" si="1523"/>
        <v>1.3981928362141835E-3</v>
      </c>
      <c r="W1246" s="13">
        <f t="shared" si="1524"/>
        <v>6.7281212002633248E-2</v>
      </c>
      <c r="X1246" s="13">
        <f t="shared" si="1525"/>
        <v>3.3612590031975018E-2</v>
      </c>
      <c r="Y1246" s="13">
        <f t="shared" si="1526"/>
        <v>8.3961493485982981E-3</v>
      </c>
      <c r="Z1246" s="13">
        <f t="shared" si="1527"/>
        <v>3.155526059315167E-3</v>
      </c>
      <c r="AA1246" s="13">
        <f t="shared" si="1528"/>
        <v>4.3714007427093204E-3</v>
      </c>
      <c r="AB1246" s="13">
        <f t="shared" si="1529"/>
        <v>3.0278856986379623E-3</v>
      </c>
      <c r="AC1246" s="13">
        <f t="shared" si="1530"/>
        <v>6.04789319406626E-5</v>
      </c>
      <c r="AD1246" s="13">
        <f t="shared" si="1531"/>
        <v>2.3301434894703797E-2</v>
      </c>
      <c r="AE1246" s="13">
        <f t="shared" si="1532"/>
        <v>1.1641014704696194E-2</v>
      </c>
      <c r="AF1246" s="13">
        <f t="shared" si="1533"/>
        <v>2.9078300106263827E-3</v>
      </c>
      <c r="AG1246" s="13">
        <f t="shared" si="1534"/>
        <v>4.8423472725210332E-4</v>
      </c>
      <c r="AH1246" s="13">
        <f t="shared" si="1535"/>
        <v>3.9411226629962922E-4</v>
      </c>
      <c r="AI1246" s="13">
        <f t="shared" si="1536"/>
        <v>5.4597002884107092E-4</v>
      </c>
      <c r="AJ1246" s="13">
        <f t="shared" si="1537"/>
        <v>3.7817050861098801E-4</v>
      </c>
      <c r="AK1246" s="13">
        <f t="shared" si="1538"/>
        <v>1.7462855227501101E-4</v>
      </c>
      <c r="AL1246" s="13">
        <f t="shared" si="1539"/>
        <v>1.6742531594538297E-6</v>
      </c>
      <c r="AM1246" s="13">
        <f t="shared" si="1540"/>
        <v>6.4559701229028816E-3</v>
      </c>
      <c r="AN1246" s="13">
        <f t="shared" si="1541"/>
        <v>3.2252967885198162E-3</v>
      </c>
      <c r="AO1246" s="13">
        <f t="shared" si="1542"/>
        <v>8.0565268859692396E-4</v>
      </c>
      <c r="AP1246" s="13">
        <f t="shared" si="1543"/>
        <v>1.3416362321627508E-4</v>
      </c>
      <c r="AQ1246" s="13">
        <f t="shared" si="1544"/>
        <v>1.6756486432633397E-5</v>
      </c>
      <c r="AR1246" s="13">
        <f t="shared" si="1545"/>
        <v>3.9378404875297264E-5</v>
      </c>
      <c r="AS1246" s="13">
        <f t="shared" si="1546"/>
        <v>5.4551534382175717E-5</v>
      </c>
      <c r="AT1246" s="13">
        <f t="shared" si="1547"/>
        <v>3.7785556739456869E-5</v>
      </c>
      <c r="AU1246" s="13">
        <f t="shared" si="1548"/>
        <v>1.7448312123947883E-5</v>
      </c>
      <c r="AV1246" s="13">
        <f t="shared" si="1549"/>
        <v>6.0428564955507963E-6</v>
      </c>
      <c r="AW1246" s="13">
        <f t="shared" si="1550"/>
        <v>3.2186640500641894E-8</v>
      </c>
      <c r="AX1246" s="13">
        <f t="shared" si="1551"/>
        <v>1.4905931192706675E-3</v>
      </c>
      <c r="AY1246" s="13">
        <f t="shared" si="1552"/>
        <v>7.4467587505062883E-4</v>
      </c>
      <c r="AZ1246" s="13">
        <f t="shared" si="1553"/>
        <v>1.8601392684334668E-4</v>
      </c>
      <c r="BA1246" s="13">
        <f t="shared" si="1554"/>
        <v>3.0976502340546909E-5</v>
      </c>
      <c r="BB1246" s="13">
        <f t="shared" si="1555"/>
        <v>3.8688381303110578E-6</v>
      </c>
      <c r="BC1246" s="13">
        <f t="shared" si="1556"/>
        <v>3.8656161535594466E-7</v>
      </c>
      <c r="BD1246" s="13">
        <f t="shared" si="1557"/>
        <v>3.2788008712216433E-6</v>
      </c>
      <c r="BE1246" s="13">
        <f t="shared" si="1558"/>
        <v>4.5421753122092389E-6</v>
      </c>
      <c r="BF1246" s="13">
        <f t="shared" si="1559"/>
        <v>3.1461740705156176E-6</v>
      </c>
      <c r="BG1246" s="13">
        <f t="shared" si="1560"/>
        <v>1.4528150943268903E-6</v>
      </c>
      <c r="BH1246" s="13">
        <f t="shared" si="1561"/>
        <v>5.0315199930072714E-7</v>
      </c>
      <c r="BI1246" s="13">
        <f t="shared" si="1562"/>
        <v>1.3940490315052068E-7</v>
      </c>
      <c r="BJ1246" s="14">
        <f t="shared" si="1563"/>
        <v>0.58956384423737995</v>
      </c>
      <c r="BK1246" s="14">
        <f t="shared" si="1564"/>
        <v>0.27732036319975945</v>
      </c>
      <c r="BL1246" s="14">
        <f t="shared" si="1565"/>
        <v>0.13011856355213516</v>
      </c>
      <c r="BM1246" s="14">
        <f t="shared" si="1566"/>
        <v>0.2916183301848479</v>
      </c>
      <c r="BN1246" s="14">
        <f t="shared" si="1567"/>
        <v>0.70779532317533178</v>
      </c>
    </row>
    <row r="1247" spans="1:66" x14ac:dyDescent="0.25">
      <c r="A1247" t="s">
        <v>13</v>
      </c>
      <c r="B1247" t="s">
        <v>62</v>
      </c>
      <c r="C1247" t="s">
        <v>51</v>
      </c>
      <c r="D1247" s="11">
        <v>44464</v>
      </c>
      <c r="E1247" s="10">
        <f>VLOOKUP(A1247,home!$A$2:$E$405,3,FALSE)</f>
        <v>1.4837</v>
      </c>
      <c r="F1247" s="10">
        <f>VLOOKUP(B1247,home!$B$2:$E$405,3,FALSE)</f>
        <v>1.2290000000000001</v>
      </c>
      <c r="G1247" s="10">
        <f>VLOOKUP(C1247,away!$B$2:$E$405,4,FALSE)</f>
        <v>0.99119999999999997</v>
      </c>
      <c r="H1247" s="10">
        <f>VLOOKUP(A1247,away!$A$2:$E$405,3,FALSE)</f>
        <v>1.2190000000000001</v>
      </c>
      <c r="I1247" s="10">
        <f>VLOOKUP(C1247,away!$B$2:$E$405,3,FALSE)</f>
        <v>1.5442</v>
      </c>
      <c r="J1247" s="10">
        <f>VLOOKUP(B1247,home!$B$2:$E$405,4,FALSE)</f>
        <v>0.82030000000000003</v>
      </c>
      <c r="K1247" s="12">
        <f t="shared" si="1512"/>
        <v>1.8074207877600001</v>
      </c>
      <c r="L1247" s="12">
        <f t="shared" si="1513"/>
        <v>1.54411614994</v>
      </c>
      <c r="M1247" s="13">
        <f t="shared" si="1514"/>
        <v>3.5030473050862182E-2</v>
      </c>
      <c r="N1247" s="13">
        <f t="shared" si="1515"/>
        <v>6.331480519719479E-2</v>
      </c>
      <c r="O1247" s="13">
        <f t="shared" si="1516"/>
        <v>5.4091119177874236E-2</v>
      </c>
      <c r="P1247" s="13">
        <f t="shared" si="1517"/>
        <v>9.7765413235293502E-2</v>
      </c>
      <c r="Q1247" s="13">
        <f t="shared" si="1518"/>
        <v>5.721824754319238E-2</v>
      </c>
      <c r="R1247" s="13">
        <f t="shared" si="1519"/>
        <v>4.1761485345442446E-2</v>
      </c>
      <c r="S1247" s="13">
        <f t="shared" si="1520"/>
        <v>6.8212581736977571E-2</v>
      </c>
      <c r="T1247" s="13">
        <f t="shared" si="1521"/>
        <v>8.835162010270807E-2</v>
      </c>
      <c r="U1247" s="13">
        <f t="shared" si="1522"/>
        <v>7.5480576741087296E-2</v>
      </c>
      <c r="V1247" s="13">
        <f t="shared" si="1523"/>
        <v>2.1152476244449908E-2</v>
      </c>
      <c r="W1247" s="13">
        <f t="shared" si="1524"/>
        <v>3.4472483349587808E-2</v>
      </c>
      <c r="X1247" s="13">
        <f t="shared" si="1525"/>
        <v>5.3229518268636276E-2</v>
      </c>
      <c r="Y1247" s="13">
        <f t="shared" si="1526"/>
        <v>4.1096279406063793E-2</v>
      </c>
      <c r="Z1247" s="13">
        <f t="shared" si="1527"/>
        <v>2.1494861322460108E-2</v>
      </c>
      <c r="AA1247" s="13">
        <f t="shared" si="1528"/>
        <v>3.8850259184232801E-2</v>
      </c>
      <c r="AB1247" s="13">
        <f t="shared" si="1529"/>
        <v>3.5109383029723121E-2</v>
      </c>
      <c r="AC1247" s="13">
        <f t="shared" si="1530"/>
        <v>3.6896100753224742E-3</v>
      </c>
      <c r="AD1247" s="13">
        <f t="shared" si="1531"/>
        <v>1.5576570752938881E-2</v>
      </c>
      <c r="AE1247" s="13">
        <f t="shared" si="1532"/>
        <v>2.4052034460295989E-2</v>
      </c>
      <c r="AF1247" s="13">
        <f t="shared" si="1533"/>
        <v>1.8569567424528231E-2</v>
      </c>
      <c r="AG1247" s="13">
        <f t="shared" si="1534"/>
        <v>9.5578563192045916E-3</v>
      </c>
      <c r="AH1247" s="13">
        <f t="shared" si="1535"/>
        <v>8.2976406271828319E-3</v>
      </c>
      <c r="AI1247" s="13">
        <f t="shared" si="1536"/>
        <v>1.4997328158932174E-2</v>
      </c>
      <c r="AJ1247" s="13">
        <f t="shared" si="1537"/>
        <v>1.3553241337656213E-2</v>
      </c>
      <c r="AK1247" s="13">
        <f t="shared" si="1538"/>
        <v>8.1654700450693278E-3</v>
      </c>
      <c r="AL1247" s="13">
        <f t="shared" si="1539"/>
        <v>4.1188853278374536E-4</v>
      </c>
      <c r="AM1247" s="13">
        <f t="shared" si="1540"/>
        <v>5.6306835561752361E-3</v>
      </c>
      <c r="AN1247" s="13">
        <f t="shared" si="1541"/>
        <v>8.6944294142917728E-3</v>
      </c>
      <c r="AO1247" s="13">
        <f t="shared" si="1542"/>
        <v>6.7126044365606536E-3</v>
      </c>
      <c r="AP1247" s="13">
        <f t="shared" si="1543"/>
        <v>3.4550136395507325E-3</v>
      </c>
      <c r="AQ1247" s="13">
        <f t="shared" si="1544"/>
        <v>1.3337355897733165E-3</v>
      </c>
      <c r="AR1247" s="13">
        <f t="shared" si="1545"/>
        <v>2.5625041797662537E-3</v>
      </c>
      <c r="AS1247" s="13">
        <f t="shared" si="1546"/>
        <v>4.6315233232314158E-3</v>
      </c>
      <c r="AT1247" s="13">
        <f t="shared" si="1547"/>
        <v>4.1855557667018701E-3</v>
      </c>
      <c r="AU1247" s="13">
        <f t="shared" si="1548"/>
        <v>2.5216868336885674E-3</v>
      </c>
      <c r="AV1247" s="13">
        <f t="shared" si="1549"/>
        <v>1.1394373008573534E-3</v>
      </c>
      <c r="AW1247" s="13">
        <f t="shared" si="1550"/>
        <v>3.1931288126082356E-5</v>
      </c>
      <c r="AX1247" s="13">
        <f t="shared" si="1551"/>
        <v>1.696169084788253E-3</v>
      </c>
      <c r="AY1247" s="13">
        <f t="shared" si="1552"/>
        <v>2.6190820768504904E-3</v>
      </c>
      <c r="AZ1247" s="13">
        <f t="shared" si="1553"/>
        <v>2.0220834664416197E-3</v>
      </c>
      <c r="BA1247" s="13">
        <f t="shared" si="1554"/>
        <v>1.0407772456863876E-3</v>
      </c>
      <c r="BB1247" s="13">
        <f t="shared" si="1555"/>
        <v>4.017702383886057E-4</v>
      </c>
      <c r="BC1247" s="13">
        <f t="shared" si="1556"/>
        <v>1.2407598273221786E-4</v>
      </c>
      <c r="BD1247" s="13">
        <f t="shared" si="1557"/>
        <v>6.5946734804430427E-4</v>
      </c>
      <c r="BE1247" s="13">
        <f t="shared" si="1558"/>
        <v>1.1919349937042345E-3</v>
      </c>
      <c r="BF1247" s="13">
        <f t="shared" si="1559"/>
        <v>1.0771640426398092E-3</v>
      </c>
      <c r="BG1247" s="13">
        <f t="shared" si="1560"/>
        <v>6.4896289416492992E-4</v>
      </c>
      <c r="BH1247" s="13">
        <f t="shared" si="1561"/>
        <v>2.9323725634964698E-4</v>
      </c>
      <c r="BI1247" s="13">
        <f t="shared" si="1562"/>
        <v>1.0600062257441206E-4</v>
      </c>
      <c r="BJ1247" s="14">
        <f t="shared" si="1563"/>
        <v>0.43916940755559014</v>
      </c>
      <c r="BK1247" s="14">
        <f t="shared" si="1564"/>
        <v>0.22888152495253988</v>
      </c>
      <c r="BL1247" s="14">
        <f t="shared" si="1565"/>
        <v>0.30932397820892338</v>
      </c>
      <c r="BM1247" s="14">
        <f t="shared" si="1566"/>
        <v>0.64710107770092917</v>
      </c>
      <c r="BN1247" s="14">
        <f t="shared" si="1567"/>
        <v>0.34918154354985953</v>
      </c>
    </row>
    <row r="1248" spans="1:66" x14ac:dyDescent="0.25">
      <c r="A1248" t="s">
        <v>69</v>
      </c>
      <c r="B1248" t="s">
        <v>77</v>
      </c>
      <c r="C1248" t="s">
        <v>262</v>
      </c>
      <c r="D1248" s="11">
        <v>44464</v>
      </c>
      <c r="E1248" s="10">
        <f>VLOOKUP(A1248,home!$A$2:$E$405,3,FALSE)</f>
        <v>1.3526</v>
      </c>
      <c r="F1248" s="10">
        <f>VLOOKUP(B1248,home!$B$2:$E$405,3,FALSE)</f>
        <v>1.2062999999999999</v>
      </c>
      <c r="G1248" s="10">
        <f>VLOOKUP(C1248,away!$B$2:$E$405,4,FALSE)</f>
        <v>0.5837</v>
      </c>
      <c r="H1248" s="10">
        <f>VLOOKUP(A1248,away!$A$2:$E$405,3,FALSE)</f>
        <v>1.3421000000000001</v>
      </c>
      <c r="I1248" s="10">
        <f>VLOOKUP(C1248,away!$B$2:$E$405,3,FALSE)</f>
        <v>1.5686</v>
      </c>
      <c r="J1248" s="10">
        <f>VLOOKUP(B1248,home!$B$2:$E$405,4,FALSE)</f>
        <v>0.70589999999999997</v>
      </c>
      <c r="K1248" s="12">
        <f t="shared" si="1512"/>
        <v>0.95238907350599999</v>
      </c>
      <c r="L1248" s="12">
        <f t="shared" si="1513"/>
        <v>1.4860734285539998</v>
      </c>
      <c r="M1248" s="13">
        <f t="shared" si="1514"/>
        <v>8.7294964164135319E-2</v>
      </c>
      <c r="N1248" s="13">
        <f t="shared" si="1515"/>
        <v>8.3138770042020305E-2</v>
      </c>
      <c r="O1248" s="13">
        <f t="shared" si="1516"/>
        <v>0.12972672669089513</v>
      </c>
      <c r="P1248" s="13">
        <f t="shared" si="1517"/>
        <v>0.12355031704210767</v>
      </c>
      <c r="Q1248" s="13">
        <f t="shared" si="1518"/>
        <v>3.9590228086374052E-2</v>
      </c>
      <c r="R1248" s="13">
        <f t="shared" si="1519"/>
        <v>9.6391720754313112E-2</v>
      </c>
      <c r="S1248" s="13">
        <f t="shared" si="1520"/>
        <v>4.371581163749632E-2</v>
      </c>
      <c r="T1248" s="13">
        <f t="shared" si="1521"/>
        <v>5.8833985989552744E-2</v>
      </c>
      <c r="U1248" s="13">
        <f t="shared" si="1522"/>
        <v>9.1802421622849323E-2</v>
      </c>
      <c r="V1248" s="13">
        <f t="shared" si="1523"/>
        <v>6.8746518571097693E-3</v>
      </c>
      <c r="W1248" s="13">
        <f t="shared" si="1524"/>
        <v>1.2568433549024337E-2</v>
      </c>
      <c r="X1248" s="13">
        <f t="shared" si="1525"/>
        <v>1.867761513575171E-2</v>
      </c>
      <c r="Y1248" s="13">
        <f t="shared" si="1526"/>
        <v>1.3878153780999315E-2</v>
      </c>
      <c r="Z1248" s="13">
        <f t="shared" si="1527"/>
        <v>4.7748391648527275E-2</v>
      </c>
      <c r="AA1248" s="13">
        <f t="shared" si="1528"/>
        <v>4.5475046483542517E-2</v>
      </c>
      <c r="AB1248" s="13">
        <f t="shared" si="1529"/>
        <v>2.1654968694051667E-2</v>
      </c>
      <c r="AC1248" s="13">
        <f t="shared" si="1530"/>
        <v>6.0811455780471571E-4</v>
      </c>
      <c r="AD1248" s="13">
        <f t="shared" si="1531"/>
        <v>2.9925096957942533E-3</v>
      </c>
      <c r="AE1248" s="13">
        <f t="shared" si="1532"/>
        <v>4.4470891436100531E-3</v>
      </c>
      <c r="AF1248" s="13">
        <f t="shared" si="1533"/>
        <v>3.3043505053649315E-3</v>
      </c>
      <c r="AG1248" s="13">
        <f t="shared" si="1534"/>
        <v>1.6368358282172688E-3</v>
      </c>
      <c r="AH1248" s="13">
        <f t="shared" si="1535"/>
        <v>1.7739404021266527E-2</v>
      </c>
      <c r="AI1248" s="13">
        <f t="shared" si="1536"/>
        <v>1.6894814560362636E-2</v>
      </c>
      <c r="AJ1248" s="13">
        <f t="shared" si="1537"/>
        <v>8.0452183930997245E-3</v>
      </c>
      <c r="AK1248" s="13">
        <f t="shared" si="1538"/>
        <v>2.5540593638525596E-3</v>
      </c>
      <c r="AL1248" s="13">
        <f t="shared" si="1539"/>
        <v>3.4427070167954395E-5</v>
      </c>
      <c r="AM1248" s="13">
        <f t="shared" si="1540"/>
        <v>5.7000670732704228E-4</v>
      </c>
      <c r="AN1248" s="13">
        <f t="shared" si="1541"/>
        <v>8.4707182185627414E-4</v>
      </c>
      <c r="AO1248" s="13">
        <f t="shared" si="1542"/>
        <v>6.2940546326871818E-4</v>
      </c>
      <c r="AP1248" s="13">
        <f t="shared" si="1543"/>
        <v>3.1178091158345423E-4</v>
      </c>
      <c r="AQ1248" s="13">
        <f t="shared" si="1544"/>
        <v>1.1583233205862884E-4</v>
      </c>
      <c r="AR1248" s="13">
        <f t="shared" si="1545"/>
        <v>5.2724113908776335E-3</v>
      </c>
      <c r="AS1248" s="13">
        <f t="shared" si="1546"/>
        <v>5.0213869997004293E-3</v>
      </c>
      <c r="AT1248" s="13">
        <f t="shared" si="1547"/>
        <v>2.3911570561798825E-3</v>
      </c>
      <c r="AU1248" s="13">
        <f t="shared" si="1548"/>
        <v>7.5910395111416433E-4</v>
      </c>
      <c r="AV1248" s="13">
        <f t="shared" si="1549"/>
        <v>1.807405771740907E-4</v>
      </c>
      <c r="AW1248" s="13">
        <f t="shared" si="1550"/>
        <v>1.3534812291004874E-6</v>
      </c>
      <c r="AX1248" s="13">
        <f t="shared" si="1551"/>
        <v>9.0478026647234532E-5</v>
      </c>
      <c r="AY1248" s="13">
        <f t="shared" si="1552"/>
        <v>1.3445699126845599E-4</v>
      </c>
      <c r="AZ1248" s="13">
        <f t="shared" si="1553"/>
        <v>9.9906481003684815E-5</v>
      </c>
      <c r="BA1248" s="13">
        <f t="shared" si="1554"/>
        <v>4.9489455586636979E-5</v>
      </c>
      <c r="BB1248" s="13">
        <f t="shared" si="1555"/>
        <v>1.8386241235226134E-5</v>
      </c>
      <c r="BC1248" s="13">
        <f t="shared" si="1556"/>
        <v>5.4646609101306864E-6</v>
      </c>
      <c r="BD1248" s="13">
        <f t="shared" si="1557"/>
        <v>1.3058650787314469E-3</v>
      </c>
      <c r="BE1248" s="13">
        <f t="shared" si="1558"/>
        <v>1.2436916324568823E-3</v>
      </c>
      <c r="BF1248" s="13">
        <f t="shared" si="1559"/>
        <v>5.9223916078138738E-4</v>
      </c>
      <c r="BG1248" s="13">
        <f t="shared" si="1560"/>
        <v>1.8801403521018554E-4</v>
      </c>
      <c r="BH1248" s="13">
        <f t="shared" si="1561"/>
        <v>4.476562819998826E-5</v>
      </c>
      <c r="BI1248" s="13">
        <f t="shared" si="1562"/>
        <v>8.5268590332601793E-6</v>
      </c>
      <c r="BJ1248" s="14">
        <f t="shared" si="1563"/>
        <v>0.24194025084945459</v>
      </c>
      <c r="BK1248" s="14">
        <f t="shared" si="1564"/>
        <v>0.2622127433200902</v>
      </c>
      <c r="BL1248" s="14">
        <f t="shared" si="1565"/>
        <v>0.4472922829536925</v>
      </c>
      <c r="BM1248" s="14">
        <f t="shared" si="1566"/>
        <v>0.43936783848187944</v>
      </c>
      <c r="BN1248" s="14">
        <f t="shared" si="1567"/>
        <v>0.55969272677984561</v>
      </c>
    </row>
    <row r="1249" spans="1:66" x14ac:dyDescent="0.25">
      <c r="A1249" t="s">
        <v>69</v>
      </c>
      <c r="B1249" t="s">
        <v>261</v>
      </c>
      <c r="C1249" t="s">
        <v>351</v>
      </c>
      <c r="D1249" s="11">
        <v>44464</v>
      </c>
      <c r="E1249" s="10">
        <f>VLOOKUP(A1249,home!$A$2:$E$405,3,FALSE)</f>
        <v>1.3526</v>
      </c>
      <c r="F1249" s="10">
        <f>VLOOKUP(B1249,home!$B$2:$E$405,3,FALSE)</f>
        <v>1.4785999999999999</v>
      </c>
      <c r="G1249" s="10">
        <f>VLOOKUP(C1249,away!$B$2:$E$405,4,FALSE)</f>
        <v>0.73929999999999996</v>
      </c>
      <c r="H1249" s="10">
        <f>VLOOKUP(A1249,away!$A$2:$E$405,3,FALSE)</f>
        <v>1.3421000000000001</v>
      </c>
      <c r="I1249" s="10">
        <f>VLOOKUP(C1249,away!$B$2:$E$405,3,FALSE)</f>
        <v>1.0196000000000001</v>
      </c>
      <c r="J1249" s="10">
        <f>VLOOKUP(B1249,home!$B$2:$E$405,4,FALSE)</f>
        <v>1.0980000000000001</v>
      </c>
      <c r="K1249" s="12">
        <f t="shared" si="1512"/>
        <v>1.4785662583479997</v>
      </c>
      <c r="L1249" s="12">
        <f t="shared" si="1513"/>
        <v>1.5025088656800003</v>
      </c>
      <c r="M1249" s="13">
        <f t="shared" si="1514"/>
        <v>5.0738254613749617E-2</v>
      </c>
      <c r="N1249" s="13">
        <f t="shared" si="1515"/>
        <v>7.5019871279359912E-2</v>
      </c>
      <c r="O1249" s="13">
        <f t="shared" si="1516"/>
        <v>7.6234677386287975E-2</v>
      </c>
      <c r="P1249" s="13">
        <f t="shared" si="1517"/>
        <v>0.11271802169941068</v>
      </c>
      <c r="Q1249" s="13">
        <f t="shared" si="1518"/>
        <v>5.5460925189635885E-2</v>
      </c>
      <c r="R1249" s="13">
        <f t="shared" si="1519"/>
        <v>5.7271639322576159E-2</v>
      </c>
      <c r="S1249" s="13">
        <f t="shared" si="1520"/>
        <v>6.260243140284226E-2</v>
      </c>
      <c r="T1249" s="13">
        <f t="shared" si="1521"/>
        <v>8.3330531796243168E-2</v>
      </c>
      <c r="U1249" s="13">
        <f t="shared" si="1522"/>
        <v>8.4679913462637604E-2</v>
      </c>
      <c r="V1249" s="13">
        <f t="shared" si="1523"/>
        <v>1.5452776597196315E-2</v>
      </c>
      <c r="W1249" s="13">
        <f t="shared" si="1524"/>
        <v>2.7334217547386089E-2</v>
      </c>
      <c r="X1249" s="13">
        <f t="shared" si="1525"/>
        <v>4.1069904201373429E-2</v>
      </c>
      <c r="Y1249" s="13">
        <f t="shared" si="1526"/>
        <v>3.0853947587595937E-2</v>
      </c>
      <c r="Z1249" s="13">
        <f t="shared" si="1527"/>
        <v>2.8683715278065996E-2</v>
      </c>
      <c r="AA1249" s="13">
        <f t="shared" si="1528"/>
        <v>4.2410773574209401E-2</v>
      </c>
      <c r="AB1249" s="13">
        <f t="shared" si="1529"/>
        <v>3.1353569398631514E-2</v>
      </c>
      <c r="AC1249" s="13">
        <f t="shared" si="1530"/>
        <v>2.1455783474651031E-3</v>
      </c>
      <c r="AD1249" s="13">
        <f t="shared" si="1531"/>
        <v>1.0103862940977218E-2</v>
      </c>
      <c r="AE1249" s="13">
        <f t="shared" si="1532"/>
        <v>1.5181143646433873E-2</v>
      </c>
      <c r="AF1249" s="13">
        <f t="shared" si="1533"/>
        <v>1.1404901459964251E-2</v>
      </c>
      <c r="AG1249" s="13">
        <f t="shared" si="1534"/>
        <v>5.7119885186010209E-3</v>
      </c>
      <c r="AH1249" s="13">
        <f t="shared" si="1535"/>
        <v>1.0774384126483766E-2</v>
      </c>
      <c r="AI1249" s="13">
        <f t="shared" si="1536"/>
        <v>1.5930640823899184E-2</v>
      </c>
      <c r="AJ1249" s="13">
        <f t="shared" si="1537"/>
        <v>1.177725399803926E-2</v>
      </c>
      <c r="AK1249" s="13">
        <f t="shared" si="1538"/>
        <v>5.8044834591649769E-3</v>
      </c>
      <c r="AL1249" s="13">
        <f t="shared" si="1539"/>
        <v>1.9066114793930578E-4</v>
      </c>
      <c r="AM1249" s="13">
        <f t="shared" si="1540"/>
        <v>2.9878461647003373E-3</v>
      </c>
      <c r="AN1249" s="13">
        <f t="shared" si="1541"/>
        <v>4.4892653517502436E-3</v>
      </c>
      <c r="AO1249" s="13">
        <f t="shared" si="1542"/>
        <v>3.3725804956973929E-3</v>
      </c>
      <c r="AP1249" s="13">
        <f t="shared" si="1543"/>
        <v>1.6891106983349274E-3</v>
      </c>
      <c r="AQ1249" s="13">
        <f t="shared" si="1544"/>
        <v>6.3447594984079164E-4</v>
      </c>
      <c r="AR1249" s="13">
        <f t="shared" si="1545"/>
        <v>3.237721534456746E-3</v>
      </c>
      <c r="AS1249" s="13">
        <f t="shared" si="1546"/>
        <v>4.7871858147744556E-3</v>
      </c>
      <c r="AT1249" s="13">
        <f t="shared" si="1547"/>
        <v>3.5390857090838446E-3</v>
      </c>
      <c r="AU1249" s="13">
        <f t="shared" si="1548"/>
        <v>1.7442575716176592E-3</v>
      </c>
      <c r="AV1249" s="13">
        <f t="shared" si="1549"/>
        <v>6.4475009781547244E-4</v>
      </c>
      <c r="AW1249" s="13">
        <f t="shared" si="1550"/>
        <v>1.1765693675347115E-5</v>
      </c>
      <c r="AX1249" s="13">
        <f t="shared" si="1551"/>
        <v>7.3628808737673387E-4</v>
      </c>
      <c r="AY1249" s="13">
        <f t="shared" si="1552"/>
        <v>1.1062793789781134E-3</v>
      </c>
      <c r="AZ1249" s="13">
        <f t="shared" si="1553"/>
        <v>8.3109728741679017E-4</v>
      </c>
      <c r="BA1249" s="13">
        <f t="shared" si="1554"/>
        <v>4.1624368086210883E-4</v>
      </c>
      <c r="BB1249" s="13">
        <f t="shared" si="1555"/>
        <v>1.5635245519464891E-4</v>
      </c>
      <c r="BC1249" s="13">
        <f t="shared" si="1556"/>
        <v>4.6984190020159014E-5</v>
      </c>
      <c r="BD1249" s="13">
        <f t="shared" si="1557"/>
        <v>8.1078421835405234E-4</v>
      </c>
      <c r="BE1249" s="13">
        <f t="shared" si="1558"/>
        <v>1.1987981880593589E-3</v>
      </c>
      <c r="BF1249" s="13">
        <f t="shared" si="1559"/>
        <v>8.8625127571664419E-4</v>
      </c>
      <c r="BG1249" s="13">
        <f t="shared" si="1560"/>
        <v>4.3679374423083342E-4</v>
      </c>
      <c r="BH1249" s="13">
        <f t="shared" si="1561"/>
        <v>1.6145712301929909E-4</v>
      </c>
      <c r="BI1249" s="13">
        <f t="shared" si="1562"/>
        <v>4.77450108532555E-5</v>
      </c>
      <c r="BJ1249" s="14">
        <f t="shared" si="1563"/>
        <v>0.37193781790774294</v>
      </c>
      <c r="BK1249" s="14">
        <f t="shared" si="1564"/>
        <v>0.2449540031875814</v>
      </c>
      <c r="BL1249" s="14">
        <f t="shared" si="1565"/>
        <v>0.35373216583991141</v>
      </c>
      <c r="BM1249" s="14">
        <f t="shared" si="1566"/>
        <v>0.57076979903697878</v>
      </c>
      <c r="BN1249" s="14">
        <f t="shared" si="1567"/>
        <v>0.42744338949102023</v>
      </c>
    </row>
    <row r="1250" spans="1:66" x14ac:dyDescent="0.25">
      <c r="A1250" t="s">
        <v>69</v>
      </c>
      <c r="B1250" t="s">
        <v>381</v>
      </c>
      <c r="C1250" t="s">
        <v>90</v>
      </c>
      <c r="D1250" s="11">
        <v>44464</v>
      </c>
      <c r="E1250" s="10">
        <f>VLOOKUP(A1250,home!$A$2:$E$405,3,FALSE)</f>
        <v>1.3526</v>
      </c>
      <c r="F1250" s="10">
        <f>VLOOKUP(B1250,home!$B$2:$E$405,3,FALSE)</f>
        <v>0.93389999999999995</v>
      </c>
      <c r="G1250" s="10">
        <f>VLOOKUP(C1250,away!$B$2:$E$405,4,FALSE)</f>
        <v>0.72940000000000005</v>
      </c>
      <c r="H1250" s="10">
        <f>VLOOKUP(A1250,away!$A$2:$E$405,3,FALSE)</f>
        <v>1.3421000000000001</v>
      </c>
      <c r="I1250" s="10">
        <f>VLOOKUP(C1250,away!$B$2:$E$405,3,FALSE)</f>
        <v>1.4819</v>
      </c>
      <c r="J1250" s="10">
        <f>VLOOKUP(B1250,home!$B$2:$E$405,4,FALSE)</f>
        <v>1.0980000000000001</v>
      </c>
      <c r="K1250" s="12">
        <f t="shared" si="1512"/>
        <v>0.92137307631600007</v>
      </c>
      <c r="L1250" s="12">
        <f t="shared" si="1513"/>
        <v>2.1837660730200001</v>
      </c>
      <c r="M1250" s="13">
        <f t="shared" si="1514"/>
        <v>4.4818281691210909E-2</v>
      </c>
      <c r="N1250" s="13">
        <f t="shared" si="1515"/>
        <v>4.1294358077028061E-2</v>
      </c>
      <c r="O1250" s="13">
        <f t="shared" si="1516"/>
        <v>9.7872643008319798E-2</v>
      </c>
      <c r="P1250" s="13">
        <f t="shared" si="1517"/>
        <v>9.0177218175753276E-2</v>
      </c>
      <c r="Q1250" s="13">
        <f t="shared" si="1518"/>
        <v>1.90237548679629E-2</v>
      </c>
      <c r="R1250" s="13">
        <f t="shared" si="1519"/>
        <v>0.10686547863918348</v>
      </c>
      <c r="S1250" s="13">
        <f t="shared" si="1520"/>
        <v>4.5360567000006832E-2</v>
      </c>
      <c r="T1250" s="13">
        <f t="shared" si="1521"/>
        <v>4.1543430462106443E-2</v>
      </c>
      <c r="U1250" s="13">
        <f t="shared" si="1522"/>
        <v>9.8462974805766282E-2</v>
      </c>
      <c r="V1250" s="13">
        <f t="shared" si="1523"/>
        <v>1.0140925613838066E-2</v>
      </c>
      <c r="W1250" s="13">
        <f t="shared" si="1524"/>
        <v>5.8426585152588214E-3</v>
      </c>
      <c r="X1250" s="13">
        <f t="shared" si="1525"/>
        <v>1.275899944186362E-2</v>
      </c>
      <c r="Y1250" s="13">
        <f t="shared" si="1526"/>
        <v>1.393133505341145E-2</v>
      </c>
      <c r="Z1250" s="13">
        <f t="shared" si="1527"/>
        <v>7.7789735543097496E-2</v>
      </c>
      <c r="AA1250" s="13">
        <f t="shared" si="1528"/>
        <v>7.1673367943151822E-2</v>
      </c>
      <c r="AB1250" s="13">
        <f t="shared" si="1529"/>
        <v>3.301895575585518E-2</v>
      </c>
      <c r="AC1250" s="13">
        <f t="shared" si="1530"/>
        <v>1.2752614935738567E-3</v>
      </c>
      <c r="AD1250" s="13">
        <f t="shared" si="1531"/>
        <v>1.345817062516973E-3</v>
      </c>
      <c r="AE1250" s="13">
        <f t="shared" si="1532"/>
        <v>2.9389496416160018E-3</v>
      </c>
      <c r="AF1250" s="13">
        <f t="shared" si="1533"/>
        <v>3.2089892588376572E-3</v>
      </c>
      <c r="AG1250" s="13">
        <f t="shared" si="1534"/>
        <v>2.3358939573784243E-3</v>
      </c>
      <c r="AH1250" s="13">
        <f t="shared" si="1535"/>
        <v>4.2468646327053564E-2</v>
      </c>
      <c r="AI1250" s="13">
        <f t="shared" si="1536"/>
        <v>3.9129467313333541E-2</v>
      </c>
      <c r="AJ1250" s="13">
        <f t="shared" si="1537"/>
        <v>1.8026418836546241E-2</v>
      </c>
      <c r="AK1250" s="13">
        <f t="shared" si="1538"/>
        <v>5.5363523261297695E-3</v>
      </c>
      <c r="AL1250" s="13">
        <f t="shared" si="1539"/>
        <v>1.026362721618564E-4</v>
      </c>
      <c r="AM1250" s="13">
        <f t="shared" si="1540"/>
        <v>2.479999214099653E-4</v>
      </c>
      <c r="AN1250" s="13">
        <f t="shared" si="1541"/>
        <v>5.4157381448670849E-4</v>
      </c>
      <c r="AO1250" s="13">
        <f t="shared" si="1542"/>
        <v>5.9133526105605092E-4</v>
      </c>
      <c r="AP1250" s="13">
        <f t="shared" si="1543"/>
        <v>4.3044596029154306E-4</v>
      </c>
      <c r="AQ1250" s="13">
        <f t="shared" si="1544"/>
        <v>2.3499832108829637E-4</v>
      </c>
      <c r="AR1250" s="13">
        <f t="shared" si="1545"/>
        <v>1.8548317803221002E-2</v>
      </c>
      <c r="AS1250" s="13">
        <f t="shared" si="1546"/>
        <v>1.7089920634840567E-2</v>
      </c>
      <c r="AT1250" s="13">
        <f t="shared" si="1547"/>
        <v>7.8730963746596692E-3</v>
      </c>
      <c r="AU1250" s="13">
        <f t="shared" si="1548"/>
        <v>2.4180196756175098E-3</v>
      </c>
      <c r="AV1250" s="13">
        <f t="shared" si="1549"/>
        <v>5.5697455677908021E-4</v>
      </c>
      <c r="AW1250" s="13">
        <f t="shared" si="1550"/>
        <v>5.7364075788275952E-6</v>
      </c>
      <c r="AX1250" s="13">
        <f t="shared" si="1551"/>
        <v>3.8083408419270986E-5</v>
      </c>
      <c r="AY1250" s="13">
        <f t="shared" si="1552"/>
        <v>8.3165255250968197E-5</v>
      </c>
      <c r="AZ1250" s="13">
        <f t="shared" si="1553"/>
        <v>9.0806731435556407E-5</v>
      </c>
      <c r="BA1250" s="13">
        <f t="shared" si="1554"/>
        <v>6.6100219770268953E-5</v>
      </c>
      <c r="BB1250" s="13">
        <f t="shared" si="1555"/>
        <v>3.6086854338369783E-5</v>
      </c>
      <c r="BC1250" s="13">
        <f t="shared" si="1556"/>
        <v>1.5761049637229304E-5</v>
      </c>
      <c r="BD1250" s="13">
        <f t="shared" si="1557"/>
        <v>6.7508645217111531E-3</v>
      </c>
      <c r="BE1250" s="13">
        <f t="shared" si="1558"/>
        <v>6.2200648121615481E-3</v>
      </c>
      <c r="BF1250" s="13">
        <f t="shared" si="1559"/>
        <v>2.8655001254330936E-3</v>
      </c>
      <c r="BG1250" s="13">
        <f t="shared" si="1560"/>
        <v>8.8006488858472485E-4</v>
      </c>
      <c r="BH1250" s="13">
        <f t="shared" si="1561"/>
        <v>2.0271702343825136E-4</v>
      </c>
      <c r="BI1250" s="13">
        <f t="shared" si="1562"/>
        <v>3.7355601501384891E-5</v>
      </c>
      <c r="BJ1250" s="14">
        <f t="shared" si="1563"/>
        <v>0.14660054313516463</v>
      </c>
      <c r="BK1250" s="14">
        <f t="shared" si="1564"/>
        <v>0.19195805550179576</v>
      </c>
      <c r="BL1250" s="14">
        <f t="shared" si="1565"/>
        <v>0.5764972009732876</v>
      </c>
      <c r="BM1250" s="14">
        <f t="shared" si="1566"/>
        <v>0.59271637184621506</v>
      </c>
      <c r="BN1250" s="14">
        <f t="shared" si="1567"/>
        <v>0.40005173445945841</v>
      </c>
    </row>
    <row r="1251" spans="1:66" x14ac:dyDescent="0.25">
      <c r="A1251" t="s">
        <v>69</v>
      </c>
      <c r="B1251" t="s">
        <v>72</v>
      </c>
      <c r="C1251" t="s">
        <v>74</v>
      </c>
      <c r="D1251" s="11">
        <v>44464</v>
      </c>
      <c r="E1251" s="10">
        <f>VLOOKUP(A1251,home!$A$2:$E$405,3,FALSE)</f>
        <v>1.3526</v>
      </c>
      <c r="F1251" s="10">
        <f>VLOOKUP(B1251,home!$B$2:$E$405,3,FALSE)</f>
        <v>1.0894999999999999</v>
      </c>
      <c r="G1251" s="10">
        <f>VLOOKUP(C1251,away!$B$2:$E$405,4,FALSE)</f>
        <v>0.9728</v>
      </c>
      <c r="H1251" s="10">
        <f>VLOOKUP(A1251,away!$A$2:$E$405,3,FALSE)</f>
        <v>1.3421000000000001</v>
      </c>
      <c r="I1251" s="10">
        <f>VLOOKUP(C1251,away!$B$2:$E$405,3,FALSE)</f>
        <v>1.1765000000000001</v>
      </c>
      <c r="J1251" s="10">
        <f>VLOOKUP(B1251,home!$B$2:$E$405,4,FALSE)</f>
        <v>0.82350000000000001</v>
      </c>
      <c r="K1251" s="12">
        <f t="shared" si="1512"/>
        <v>1.43357421056</v>
      </c>
      <c r="L1251" s="12">
        <f t="shared" si="1513"/>
        <v>1.3002905652750003</v>
      </c>
      <c r="M1251" s="13">
        <f t="shared" si="1514"/>
        <v>6.4967718180278647E-2</v>
      </c>
      <c r="N1251" s="13">
        <f t="shared" si="1515"/>
        <v>9.3136045302177534E-2</v>
      </c>
      <c r="O1251" s="13">
        <f t="shared" si="1516"/>
        <v>8.4476910997261442E-2</v>
      </c>
      <c r="P1251" s="13">
        <f t="shared" si="1517"/>
        <v>0.12110392099344647</v>
      </c>
      <c r="Q1251" s="13">
        <f t="shared" si="1518"/>
        <v>6.6758716309374785E-2</v>
      </c>
      <c r="R1251" s="13">
        <f t="shared" si="1519"/>
        <v>5.4922265176657492E-2</v>
      </c>
      <c r="S1251" s="13">
        <f t="shared" si="1520"/>
        <v>5.6436335193772169E-2</v>
      </c>
      <c r="T1251" s="13">
        <f t="shared" si="1521"/>
        <v>8.6805728966950338E-2</v>
      </c>
      <c r="U1251" s="13">
        <f t="shared" si="1522"/>
        <v>7.8735142942793754E-2</v>
      </c>
      <c r="V1251" s="13">
        <f t="shared" si="1523"/>
        <v>1.1688987272623902E-2</v>
      </c>
      <c r="W1251" s="13">
        <f t="shared" si="1524"/>
        <v>3.1901191343736993E-2</v>
      </c>
      <c r="X1251" s="13">
        <f t="shared" si="1525"/>
        <v>4.1480818125293722E-2</v>
      </c>
      <c r="Y1251" s="13">
        <f t="shared" si="1526"/>
        <v>2.6968558224103829E-2</v>
      </c>
      <c r="Z1251" s="13">
        <f t="shared" si="1527"/>
        <v>2.3804967744246466E-2</v>
      </c>
      <c r="AA1251" s="13">
        <f t="shared" si="1528"/>
        <v>3.4126187841364397E-2</v>
      </c>
      <c r="AB1251" s="13">
        <f t="shared" si="1529"/>
        <v>2.4461211397053123E-2</v>
      </c>
      <c r="AC1251" s="13">
        <f t="shared" si="1530"/>
        <v>1.3618130577069392E-3</v>
      </c>
      <c r="AD1251" s="13">
        <f t="shared" si="1531"/>
        <v>1.143318129913032E-2</v>
      </c>
      <c r="AE1251" s="13">
        <f t="shared" si="1532"/>
        <v>1.4866457774337727E-2</v>
      </c>
      <c r="AF1251" s="13">
        <f t="shared" si="1533"/>
        <v>9.6653573915152658E-3</v>
      </c>
      <c r="AG1251" s="13">
        <f t="shared" si="1534"/>
        <v>4.1892576753994265E-3</v>
      </c>
      <c r="AH1251" s="13">
        <f t="shared" si="1535"/>
        <v>7.7383437411298502E-3</v>
      </c>
      <c r="AI1251" s="13">
        <f t="shared" si="1536"/>
        <v>1.1093490019732142E-2</v>
      </c>
      <c r="AJ1251" s="13">
        <f t="shared" si="1537"/>
        <v>7.9516705986963747E-3</v>
      </c>
      <c r="AK1251" s="13">
        <f t="shared" si="1538"/>
        <v>3.7997699670531061E-3</v>
      </c>
      <c r="AL1251" s="13">
        <f t="shared" si="1539"/>
        <v>1.0154021447436181E-4</v>
      </c>
      <c r="AM1251" s="13">
        <f t="shared" si="1540"/>
        <v>3.2780627710180172E-3</v>
      </c>
      <c r="AN1251" s="13">
        <f t="shared" si="1541"/>
        <v>4.2624340935339513E-3</v>
      </c>
      <c r="AO1251" s="13">
        <f t="shared" si="1542"/>
        <v>2.7712014184643483E-3</v>
      </c>
      <c r="AP1251" s="13">
        <f t="shared" si="1543"/>
        <v>1.2011223529686294E-3</v>
      </c>
      <c r="AQ1251" s="13">
        <f t="shared" si="1544"/>
        <v>3.904520158265045E-4</v>
      </c>
      <c r="AR1251" s="13">
        <f t="shared" si="1545"/>
        <v>2.0124190714891992E-3</v>
      </c>
      <c r="AS1251" s="13">
        <f t="shared" si="1546"/>
        <v>2.8849520817260171E-3</v>
      </c>
      <c r="AT1251" s="13">
        <f t="shared" si="1547"/>
        <v>2.0678964515319022E-3</v>
      </c>
      <c r="AU1251" s="13">
        <f t="shared" si="1548"/>
        <v>9.8816100767489066E-4</v>
      </c>
      <c r="AV1251" s="13">
        <f t="shared" si="1549"/>
        <v>3.5415053412092654E-4</v>
      </c>
      <c r="AW1251" s="13">
        <f t="shared" si="1550"/>
        <v>5.2577044140761845E-6</v>
      </c>
      <c r="AX1251" s="13">
        <f t="shared" si="1551"/>
        <v>7.8322437485471325E-4</v>
      </c>
      <c r="AY1251" s="13">
        <f t="shared" si="1552"/>
        <v>1.0184192651169939E-3</v>
      </c>
      <c r="AZ1251" s="13">
        <f t="shared" si="1553"/>
        <v>6.6212048096296334E-4</v>
      </c>
      <c r="BA1251" s="13">
        <f t="shared" si="1554"/>
        <v>2.8698300482382871E-4</v>
      </c>
      <c r="BB1251" s="13">
        <f t="shared" si="1555"/>
        <v>9.3290323391673639E-5</v>
      </c>
      <c r="BC1251" s="13">
        <f t="shared" si="1556"/>
        <v>2.4260905467529383E-5</v>
      </c>
      <c r="BD1251" s="13">
        <f t="shared" si="1557"/>
        <v>4.3612158867281333E-4</v>
      </c>
      <c r="BE1251" s="13">
        <f t="shared" si="1558"/>
        <v>6.2521266218980146E-4</v>
      </c>
      <c r="BF1251" s="13">
        <f t="shared" si="1559"/>
        <v>4.4814437431543041E-4</v>
      </c>
      <c r="BG1251" s="13">
        <f t="shared" si="1560"/>
        <v>2.1414940587538277E-4</v>
      </c>
      <c r="BH1251" s="13">
        <f t="shared" si="1561"/>
        <v>7.6749766367423752E-5</v>
      </c>
      <c r="BI1251" s="13">
        <f t="shared" si="1562"/>
        <v>2.2005297146168765E-5</v>
      </c>
      <c r="BJ1251" s="14">
        <f t="shared" si="1563"/>
        <v>0.40197688341844906</v>
      </c>
      <c r="BK1251" s="14">
        <f t="shared" si="1564"/>
        <v>0.25667873417741943</v>
      </c>
      <c r="BL1251" s="14">
        <f t="shared" si="1565"/>
        <v>0.31743495492285168</v>
      </c>
      <c r="BM1251" s="14">
        <f t="shared" si="1566"/>
        <v>0.51351680174306713</v>
      </c>
      <c r="BN1251" s="14">
        <f t="shared" si="1567"/>
        <v>0.48536557695919641</v>
      </c>
    </row>
    <row r="1252" spans="1:66" x14ac:dyDescent="0.25">
      <c r="A1252" t="s">
        <v>69</v>
      </c>
      <c r="B1252" t="s">
        <v>78</v>
      </c>
      <c r="C1252" t="s">
        <v>75</v>
      </c>
      <c r="D1252" s="11">
        <v>44464</v>
      </c>
      <c r="E1252" s="10">
        <f>VLOOKUP(A1252,home!$A$2:$E$405,3,FALSE)</f>
        <v>1.3526</v>
      </c>
      <c r="F1252" s="10">
        <f>VLOOKUP(B1252,home!$B$2:$E$405,3,FALSE)</f>
        <v>1.323</v>
      </c>
      <c r="G1252" s="10">
        <f>VLOOKUP(C1252,away!$B$2:$E$405,4,FALSE)</f>
        <v>1.0894999999999999</v>
      </c>
      <c r="H1252" s="10">
        <f>VLOOKUP(A1252,away!$A$2:$E$405,3,FALSE)</f>
        <v>1.3421000000000001</v>
      </c>
      <c r="I1252" s="10">
        <f>VLOOKUP(C1252,away!$B$2:$E$405,3,FALSE)</f>
        <v>0.74509999999999998</v>
      </c>
      <c r="J1252" s="10">
        <f>VLOOKUP(B1252,home!$B$2:$E$405,4,FALSE)</f>
        <v>1.1765000000000001</v>
      </c>
      <c r="K1252" s="12">
        <f t="shared" si="1512"/>
        <v>1.9496491370999998</v>
      </c>
      <c r="L1252" s="12">
        <f t="shared" si="1513"/>
        <v>1.1764984823150002</v>
      </c>
      <c r="M1252" s="13">
        <f t="shared" si="1514"/>
        <v>4.3886539667417644E-2</v>
      </c>
      <c r="N1252" s="13">
        <f t="shared" si="1515"/>
        <v>8.5563354192885716E-2</v>
      </c>
      <c r="O1252" s="13">
        <f t="shared" si="1516"/>
        <v>5.1632447312773909E-2</v>
      </c>
      <c r="P1252" s="13">
        <f t="shared" si="1517"/>
        <v>0.10066515634971085</v>
      </c>
      <c r="Q1252" s="13">
        <f t="shared" si="1518"/>
        <v>8.3409259834770669E-2</v>
      </c>
      <c r="R1252" s="13">
        <f t="shared" si="1519"/>
        <v>3.0372747950843864E-2</v>
      </c>
      <c r="S1252" s="13">
        <f t="shared" si="1520"/>
        <v>5.7725408403724393E-2</v>
      </c>
      <c r="T1252" s="13">
        <f t="shared" si="1521"/>
        <v>9.8130867606625191E-2</v>
      </c>
      <c r="U1252" s="13">
        <f t="shared" si="1522"/>
        <v>5.9216201833718528E-2</v>
      </c>
      <c r="V1252" s="13">
        <f t="shared" si="1523"/>
        <v>1.4712021059426966E-2</v>
      </c>
      <c r="W1252" s="13">
        <f t="shared" si="1524"/>
        <v>5.4206263821003436E-2</v>
      </c>
      <c r="X1252" s="13">
        <f t="shared" si="1525"/>
        <v>6.3773587117377045E-2</v>
      </c>
      <c r="Y1252" s="13">
        <f t="shared" si="1526"/>
        <v>3.7514764227688784E-2</v>
      </c>
      <c r="Z1252" s="13">
        <f t="shared" si="1527"/>
        <v>1.1911163955967943E-2</v>
      </c>
      <c r="AA1252" s="13">
        <f t="shared" si="1528"/>
        <v>2.3222590528609519E-2</v>
      </c>
      <c r="AB1252" s="13">
        <f t="shared" si="1529"/>
        <v>2.2637951792665093E-2</v>
      </c>
      <c r="AC1252" s="13">
        <f t="shared" si="1530"/>
        <v>2.1091146502303496E-3</v>
      </c>
      <c r="AD1252" s="13">
        <f t="shared" si="1531"/>
        <v>2.6420798871008566E-2</v>
      </c>
      <c r="AE1252" s="13">
        <f t="shared" si="1532"/>
        <v>3.1084029773291451E-2</v>
      </c>
      <c r="AF1252" s="13">
        <f t="shared" si="1533"/>
        <v>1.828515692625584E-2</v>
      </c>
      <c r="AG1252" s="13">
        <f t="shared" si="1534"/>
        <v>7.1708197908772007E-3</v>
      </c>
      <c r="AH1252" s="13">
        <f t="shared" si="1535"/>
        <v>3.5033665792003569E-3</v>
      </c>
      <c r="AI1252" s="13">
        <f t="shared" si="1536"/>
        <v>6.8303356280829536E-3</v>
      </c>
      <c r="AJ1252" s="13">
        <f t="shared" si="1537"/>
        <v>6.6583789816976602E-3</v>
      </c>
      <c r="AK1252" s="13">
        <f t="shared" si="1538"/>
        <v>4.3271676120505394E-3</v>
      </c>
      <c r="AL1252" s="13">
        <f t="shared" si="1539"/>
        <v>1.9351204960233457E-4</v>
      </c>
      <c r="AM1252" s="13">
        <f t="shared" si="1540"/>
        <v>1.0302257544070889E-2</v>
      </c>
      <c r="AN1252" s="13">
        <f t="shared" si="1541"/>
        <v>1.2120590365017662E-2</v>
      </c>
      <c r="AO1252" s="13">
        <f t="shared" si="1542"/>
        <v>7.1299280846025487E-3</v>
      </c>
      <c r="AP1252" s="13">
        <f t="shared" si="1543"/>
        <v>2.796116523516664E-3</v>
      </c>
      <c r="AQ1252" s="13">
        <f t="shared" si="1544"/>
        <v>8.2240671157331299E-4</v>
      </c>
      <c r="AR1252" s="13">
        <f t="shared" si="1545"/>
        <v>8.2434109268446278E-4</v>
      </c>
      <c r="AS1252" s="13">
        <f t="shared" si="1546"/>
        <v>1.6071759000283337E-3</v>
      </c>
      <c r="AT1252" s="13">
        <f t="shared" si="1547"/>
        <v>1.5667145533290786E-3</v>
      </c>
      <c r="AU1252" s="13">
        <f t="shared" si="1548"/>
        <v>1.0181812256600167E-3</v>
      </c>
      <c r="AV1252" s="13">
        <f t="shared" si="1549"/>
        <v>4.9627403700486781E-4</v>
      </c>
      <c r="AW1252" s="13">
        <f t="shared" si="1550"/>
        <v>1.2329723720147564E-5</v>
      </c>
      <c r="AX1252" s="13">
        <f t="shared" si="1551"/>
        <v>3.3476312551632996E-3</v>
      </c>
      <c r="AY1252" s="13">
        <f t="shared" si="1552"/>
        <v>3.9384830910498807E-3</v>
      </c>
      <c r="AZ1252" s="13">
        <f t="shared" si="1553"/>
        <v>2.3168096896217386E-3</v>
      </c>
      <c r="BA1252" s="13">
        <f t="shared" si="1554"/>
        <v>9.0857436121755369E-4</v>
      </c>
      <c r="BB1252" s="13">
        <f t="shared" si="1555"/>
        <v>2.6723408926069333E-4</v>
      </c>
      <c r="BC1252" s="13">
        <f t="shared" si="1556"/>
        <v>6.2880100087607399E-5</v>
      </c>
      <c r="BD1252" s="13">
        <f t="shared" si="1557"/>
        <v>1.6163934074219313E-4</v>
      </c>
      <c r="BE1252" s="13">
        <f t="shared" si="1558"/>
        <v>3.1514000119942971E-4</v>
      </c>
      <c r="BF1252" s="13">
        <f t="shared" si="1559"/>
        <v>3.0720621570208057E-4</v>
      </c>
      <c r="BG1252" s="13">
        <f t="shared" si="1560"/>
        <v>1.9964811111843929E-4</v>
      </c>
      <c r="BH1252" s="13">
        <f t="shared" si="1561"/>
        <v>9.7310941891427485E-5</v>
      </c>
      <c r="BI1252" s="13">
        <f t="shared" si="1562"/>
        <v>3.7944438777801922E-5</v>
      </c>
      <c r="BJ1252" s="14">
        <f t="shared" si="1563"/>
        <v>0.54957181397696575</v>
      </c>
      <c r="BK1252" s="14">
        <f t="shared" si="1564"/>
        <v>0.2232302352711624</v>
      </c>
      <c r="BL1252" s="14">
        <f t="shared" si="1565"/>
        <v>0.21503276407778052</v>
      </c>
      <c r="BM1252" s="14">
        <f t="shared" si="1566"/>
        <v>0.60029031860614457</v>
      </c>
      <c r="BN1252" s="14">
        <f t="shared" si="1567"/>
        <v>0.3955295053084027</v>
      </c>
    </row>
    <row r="1253" spans="1:66" x14ac:dyDescent="0.25">
      <c r="A1253" t="s">
        <v>69</v>
      </c>
      <c r="B1253" t="s">
        <v>95</v>
      </c>
      <c r="C1253" t="s">
        <v>325</v>
      </c>
      <c r="D1253" s="11">
        <v>44464</v>
      </c>
      <c r="E1253" s="10">
        <f>VLOOKUP(A1253,home!$A$2:$E$405,3,FALSE)</f>
        <v>1.3526</v>
      </c>
      <c r="F1253" s="10">
        <f>VLOOKUP(B1253,home!$B$2:$E$405,3,FALSE)</f>
        <v>1.5282</v>
      </c>
      <c r="G1253" s="10">
        <f>VLOOKUP(C1253,away!$B$2:$E$405,4,FALSE)</f>
        <v>1.1284000000000001</v>
      </c>
      <c r="H1253" s="10">
        <f>VLOOKUP(A1253,away!$A$2:$E$405,3,FALSE)</f>
        <v>1.3421000000000001</v>
      </c>
      <c r="I1253" s="10">
        <f>VLOOKUP(C1253,away!$B$2:$E$405,3,FALSE)</f>
        <v>0.7843</v>
      </c>
      <c r="J1253" s="10">
        <f>VLOOKUP(B1253,home!$B$2:$E$405,4,FALSE)</f>
        <v>0.49399999999999999</v>
      </c>
      <c r="K1253" s="12">
        <f t="shared" si="1512"/>
        <v>2.3324516822880006</v>
      </c>
      <c r="L1253" s="12">
        <f t="shared" si="1513"/>
        <v>0.51998886081999995</v>
      </c>
      <c r="M1253" s="13">
        <f t="shared" si="1514"/>
        <v>5.7703321443770925E-2</v>
      </c>
      <c r="N1253" s="13">
        <f t="shared" si="1515"/>
        <v>0.13459020917512873</v>
      </c>
      <c r="O1253" s="13">
        <f t="shared" si="1516"/>
        <v>3.0005084383076717E-2</v>
      </c>
      <c r="P1253" s="13">
        <f t="shared" si="1517"/>
        <v>6.9985409546500704E-2</v>
      </c>
      <c r="Q1253" s="13">
        <f t="shared" si="1518"/>
        <v>0.15696257990501147</v>
      </c>
      <c r="R1253" s="13">
        <f t="shared" si="1519"/>
        <v>7.8011548235820153E-3</v>
      </c>
      <c r="S1253" s="13">
        <f t="shared" si="1520"/>
        <v>2.1220431626991578E-2</v>
      </c>
      <c r="T1253" s="13">
        <f t="shared" si="1521"/>
        <v>8.1618793116175134E-2</v>
      </c>
      <c r="U1253" s="13">
        <f t="shared" si="1522"/>
        <v>1.8195816692053023E-2</v>
      </c>
      <c r="V1253" s="13">
        <f t="shared" si="1523"/>
        <v>2.8596863346471314E-3</v>
      </c>
      <c r="W1253" s="13">
        <f t="shared" si="1524"/>
        <v>0.12203587785190292</v>
      </c>
      <c r="X1253" s="13">
        <f t="shared" si="1525"/>
        <v>6.3457297103379662E-2</v>
      </c>
      <c r="Y1253" s="13">
        <f t="shared" si="1526"/>
        <v>1.6498543815751335E-2</v>
      </c>
      <c r="Z1253" s="13">
        <f t="shared" si="1527"/>
        <v>1.3521712032649538E-3</v>
      </c>
      <c r="AA1253" s="13">
        <f t="shared" si="1528"/>
        <v>3.1538739977967308E-3</v>
      </c>
      <c r="AB1253" s="13">
        <f t="shared" si="1529"/>
        <v>3.6781293559426842E-3</v>
      </c>
      <c r="AC1253" s="13">
        <f t="shared" si="1530"/>
        <v>2.1677296286557143E-4</v>
      </c>
      <c r="AD1253" s="13">
        <f t="shared" si="1531"/>
        <v>7.1160697148790988E-2</v>
      </c>
      <c r="AE1253" s="13">
        <f t="shared" si="1532"/>
        <v>3.7002769845556852E-2</v>
      </c>
      <c r="AF1253" s="13">
        <f t="shared" si="1533"/>
        <v>9.6205140695878738E-3</v>
      </c>
      <c r="AG1253" s="13">
        <f t="shared" si="1534"/>
        <v>1.6675200505159274E-3</v>
      </c>
      <c r="AH1253" s="13">
        <f t="shared" si="1535"/>
        <v>1.7577849090483796E-4</v>
      </c>
      <c r="AI1253" s="13">
        <f t="shared" si="1536"/>
        <v>4.0999483682103527E-4</v>
      </c>
      <c r="AJ1253" s="13">
        <f t="shared" si="1537"/>
        <v>4.7814657343630906E-4</v>
      </c>
      <c r="AK1253" s="13">
        <f t="shared" si="1538"/>
        <v>3.7175125986392072E-4</v>
      </c>
      <c r="AL1253" s="13">
        <f t="shared" si="1539"/>
        <v>1.0516513923406475E-5</v>
      </c>
      <c r="AM1253" s="13">
        <f t="shared" si="1540"/>
        <v>3.3195777555496887E-2</v>
      </c>
      <c r="AN1253" s="13">
        <f t="shared" si="1541"/>
        <v>1.7261434555116948E-2</v>
      </c>
      <c r="AO1253" s="13">
        <f t="shared" si="1542"/>
        <v>4.487876845217122E-3</v>
      </c>
      <c r="AP1253" s="13">
        <f t="shared" si="1543"/>
        <v>7.7788198941496902E-4</v>
      </c>
      <c r="AQ1253" s="13">
        <f t="shared" si="1544"/>
        <v>1.0112249238207124E-4</v>
      </c>
      <c r="AR1253" s="13">
        <f t="shared" si="1545"/>
        <v>1.8280571448453093E-5</v>
      </c>
      <c r="AS1253" s="13">
        <f t="shared" si="1546"/>
        <v>4.2638549628130403E-5</v>
      </c>
      <c r="AT1253" s="13">
        <f t="shared" si="1547"/>
        <v>4.9726178405226584E-5</v>
      </c>
      <c r="AU1253" s="13">
        <f t="shared" si="1548"/>
        <v>3.8661302825007998E-5</v>
      </c>
      <c r="AV1253" s="13">
        <f t="shared" si="1549"/>
        <v>2.2543905203408938E-5</v>
      </c>
      <c r="AW1253" s="13">
        <f t="shared" si="1550"/>
        <v>3.5430395200631614E-7</v>
      </c>
      <c r="AX1253" s="13">
        <f t="shared" si="1551"/>
        <v>1.2904591200696158E-2</v>
      </c>
      <c r="AY1253" s="13">
        <f t="shared" si="1552"/>
        <v>6.7102436777977904E-3</v>
      </c>
      <c r="AZ1253" s="13">
        <f t="shared" si="1553"/>
        <v>1.7446259829213397E-3</v>
      </c>
      <c r="BA1253" s="13">
        <f t="shared" si="1554"/>
        <v>3.023953591387468E-4</v>
      </c>
      <c r="BB1253" s="13">
        <f t="shared" si="1555"/>
        <v>3.9310554578952925E-5</v>
      </c>
      <c r="BC1253" s="13">
        <f t="shared" si="1556"/>
        <v>4.0882100987424346E-6</v>
      </c>
      <c r="BD1253" s="13">
        <f t="shared" si="1557"/>
        <v>1.5842822537699556E-6</v>
      </c>
      <c r="BE1253" s="13">
        <f t="shared" si="1558"/>
        <v>3.6952618080247579E-6</v>
      </c>
      <c r="BF1253" s="13">
        <f t="shared" si="1559"/>
        <v>4.3095098103109735E-6</v>
      </c>
      <c r="BG1253" s="13">
        <f t="shared" si="1560"/>
        <v>3.3505744689654908E-6</v>
      </c>
      <c r="BH1253" s="13">
        <f t="shared" si="1561"/>
        <v>1.9537632641924463E-6</v>
      </c>
      <c r="BI1253" s="13">
        <f t="shared" si="1562"/>
        <v>9.1141168247163313E-7</v>
      </c>
      <c r="BJ1253" s="14">
        <f t="shared" si="1563"/>
        <v>0.77214415050466079</v>
      </c>
      <c r="BK1253" s="14">
        <f t="shared" si="1564"/>
        <v>0.15870638210649712</v>
      </c>
      <c r="BL1253" s="14">
        <f t="shared" si="1565"/>
        <v>6.4457385724275257E-2</v>
      </c>
      <c r="BM1253" s="14">
        <f t="shared" si="1566"/>
        <v>0.53290244088778171</v>
      </c>
      <c r="BN1253" s="14">
        <f t="shared" si="1567"/>
        <v>0.45704775927707053</v>
      </c>
    </row>
    <row r="1254" spans="1:66" x14ac:dyDescent="0.25">
      <c r="A1254" t="s">
        <v>69</v>
      </c>
      <c r="B1254" t="s">
        <v>359</v>
      </c>
      <c r="C1254" t="s">
        <v>260</v>
      </c>
      <c r="D1254" s="11">
        <v>44464</v>
      </c>
      <c r="E1254" s="10">
        <f>VLOOKUP(A1254,home!$A$2:$E$405,3,FALSE)</f>
        <v>1.3526</v>
      </c>
      <c r="F1254" s="10">
        <f>VLOOKUP(B1254,home!$B$2:$E$405,3,FALSE)</f>
        <v>1.3546</v>
      </c>
      <c r="G1254" s="10">
        <f>VLOOKUP(C1254,away!$B$2:$E$405,4,FALSE)</f>
        <v>0.85609999999999997</v>
      </c>
      <c r="H1254" s="10">
        <f>VLOOKUP(A1254,away!$A$2:$E$405,3,FALSE)</f>
        <v>1.3421000000000001</v>
      </c>
      <c r="I1254" s="10">
        <f>VLOOKUP(C1254,away!$B$2:$E$405,3,FALSE)</f>
        <v>1.5294000000000001</v>
      </c>
      <c r="J1254" s="10">
        <f>VLOOKUP(B1254,home!$B$2:$E$405,4,FALSE)</f>
        <v>0.82330000000000003</v>
      </c>
      <c r="K1254" s="12">
        <f t="shared" si="1512"/>
        <v>1.5685737809560001</v>
      </c>
      <c r="L1254" s="12">
        <f t="shared" si="1513"/>
        <v>1.6899119523420001</v>
      </c>
      <c r="M1254" s="13">
        <f t="shared" si="1514"/>
        <v>3.8446572325005347E-2</v>
      </c>
      <c r="N1254" s="13">
        <f t="shared" si="1515"/>
        <v>6.0306285316631951E-2</v>
      </c>
      <c r="O1254" s="13">
        <f t="shared" si="1516"/>
        <v>6.4971322098607689E-2</v>
      </c>
      <c r="P1254" s="13">
        <f t="shared" si="1517"/>
        <v>0.10191231235792318</v>
      </c>
      <c r="Q1254" s="13">
        <f t="shared" si="1518"/>
        <v>4.7297428987260359E-2</v>
      </c>
      <c r="R1254" s="13">
        <f t="shared" si="1519"/>
        <v>5.4897906886949545E-2</v>
      </c>
      <c r="S1254" s="13">
        <f t="shared" si="1520"/>
        <v>6.7536055765521782E-2</v>
      </c>
      <c r="T1254" s="13">
        <f t="shared" si="1521"/>
        <v>7.9928490560618251E-2</v>
      </c>
      <c r="U1254" s="13">
        <f t="shared" si="1522"/>
        <v>8.6111417372232879E-2</v>
      </c>
      <c r="V1254" s="13">
        <f t="shared" si="1523"/>
        <v>1.9891256285085968E-2</v>
      </c>
      <c r="W1254" s="13">
        <f t="shared" si="1524"/>
        <v>2.4729835672014967E-2</v>
      </c>
      <c r="X1254" s="13">
        <f t="shared" si="1525"/>
        <v>4.1791244881591638E-2</v>
      </c>
      <c r="Y1254" s="13">
        <f t="shared" si="1526"/>
        <v>3.5311762114326586E-2</v>
      </c>
      <c r="Z1254" s="13">
        <f t="shared" si="1527"/>
        <v>3.0924209668938073E-2</v>
      </c>
      <c r="AA1254" s="13">
        <f t="shared" si="1528"/>
        <v>4.8506904483482285E-2</v>
      </c>
      <c r="AB1254" s="13">
        <f t="shared" si="1529"/>
        <v>3.804332928406369E-2</v>
      </c>
      <c r="AC1254" s="13">
        <f t="shared" si="1530"/>
        <v>3.2954236898232094E-3</v>
      </c>
      <c r="AD1254" s="13">
        <f t="shared" si="1531"/>
        <v>9.6976429606182718E-3</v>
      </c>
      <c r="AE1254" s="13">
        <f t="shared" si="1532"/>
        <v>1.6388162748694077E-2</v>
      </c>
      <c r="AF1254" s="13">
        <f t="shared" si="1533"/>
        <v>1.3847276052972026E-2</v>
      </c>
      <c r="AG1254" s="13">
        <f t="shared" si="1534"/>
        <v>7.8002257697655257E-3</v>
      </c>
      <c r="AH1254" s="13">
        <f t="shared" si="1535"/>
        <v>1.3064797884067121E-2</v>
      </c>
      <c r="AI1254" s="13">
        <f t="shared" si="1536"/>
        <v>2.049309941443711E-2</v>
      </c>
      <c r="AJ1254" s="13">
        <f t="shared" si="1537"/>
        <v>1.607246921600541E-2</v>
      </c>
      <c r="AK1254" s="13">
        <f t="shared" si="1538"/>
        <v>8.4036179358161749E-3</v>
      </c>
      <c r="AL1254" s="13">
        <f t="shared" si="1539"/>
        <v>3.4941398217758072E-4</v>
      </c>
      <c r="AM1254" s="13">
        <f t="shared" si="1540"/>
        <v>3.0422936970196652E-3</v>
      </c>
      <c r="AN1254" s="13">
        <f t="shared" si="1541"/>
        <v>5.1412084811282626E-3</v>
      </c>
      <c r="AO1254" s="13">
        <f t="shared" si="1542"/>
        <v>4.3440948308703575E-3</v>
      </c>
      <c r="AP1254" s="13">
        <f t="shared" si="1543"/>
        <v>2.4470459255983047E-3</v>
      </c>
      <c r="AQ1254" s="13">
        <f t="shared" si="1544"/>
        <v>1.0338230393995918E-3</v>
      </c>
      <c r="AR1254" s="13">
        <f t="shared" si="1545"/>
        <v>4.4156716198434972E-3</v>
      </c>
      <c r="AS1254" s="13">
        <f t="shared" si="1546"/>
        <v>6.9263067281980194E-3</v>
      </c>
      <c r="AT1254" s="13">
        <f t="shared" si="1547"/>
        <v>5.4322115663552771E-3</v>
      </c>
      <c r="AU1254" s="13">
        <f t="shared" si="1548"/>
        <v>2.8402748785302705E-3</v>
      </c>
      <c r="AV1254" s="13">
        <f t="shared" si="1549"/>
        <v>1.1137951762926429E-3</v>
      </c>
      <c r="AW1254" s="13">
        <f t="shared" si="1550"/>
        <v>2.5728046264714453E-5</v>
      </c>
      <c r="AX1254" s="13">
        <f t="shared" si="1551"/>
        <v>7.9534368785212379E-4</v>
      </c>
      <c r="AY1254" s="13">
        <f t="shared" si="1552"/>
        <v>1.3440608043210685E-3</v>
      </c>
      <c r="AZ1254" s="13">
        <f t="shared" si="1553"/>
        <v>1.1356722089482883E-3</v>
      </c>
      <c r="BA1254" s="13">
        <f t="shared" si="1554"/>
        <v>6.3972867994811777E-4</v>
      </c>
      <c r="BB1254" s="13">
        <f t="shared" si="1555"/>
        <v>2.7027128562507349E-4</v>
      </c>
      <c r="BC1254" s="13">
        <f t="shared" si="1556"/>
        <v>9.1346935190530013E-5</v>
      </c>
      <c r="BD1254" s="13">
        <f t="shared" si="1557"/>
        <v>1.2436827079984811E-3</v>
      </c>
      <c r="BE1254" s="13">
        <f t="shared" si="1558"/>
        <v>1.9508080875947744E-3</v>
      </c>
      <c r="BF1254" s="13">
        <f t="shared" si="1559"/>
        <v>1.52999320893904E-3</v>
      </c>
      <c r="BG1254" s="13">
        <f t="shared" si="1560"/>
        <v>7.9996907752750437E-4</v>
      </c>
      <c r="BH1254" s="13">
        <f t="shared" si="1561"/>
        <v>3.1370263014630033E-4</v>
      </c>
      <c r="BI1254" s="13">
        <f t="shared" si="1562"/>
        <v>9.8413144132884712E-5</v>
      </c>
      <c r="BJ1254" s="14">
        <f t="shared" si="1563"/>
        <v>0.35738324464039495</v>
      </c>
      <c r="BK1254" s="14">
        <f t="shared" si="1564"/>
        <v>0.23277509520985815</v>
      </c>
      <c r="BL1254" s="14">
        <f t="shared" si="1565"/>
        <v>0.37722969340122053</v>
      </c>
      <c r="BM1254" s="14">
        <f t="shared" si="1566"/>
        <v>0.62916208218997727</v>
      </c>
      <c r="BN1254" s="14">
        <f t="shared" si="1567"/>
        <v>0.36783182797237812</v>
      </c>
    </row>
    <row r="1255" spans="1:66" x14ac:dyDescent="0.25">
      <c r="A1255" t="s">
        <v>80</v>
      </c>
      <c r="B1255" t="s">
        <v>412</v>
      </c>
      <c r="C1255" t="s">
        <v>81</v>
      </c>
      <c r="D1255" s="11">
        <v>44464</v>
      </c>
      <c r="E1255" s="10">
        <f>VLOOKUP(A1255,home!$A$2:$E$405,3,FALSE)</f>
        <v>1.2518</v>
      </c>
      <c r="F1255" s="10">
        <f>VLOOKUP(B1255,home!$B$2:$E$405,3,FALSE)</f>
        <v>1.2850999999999999</v>
      </c>
      <c r="G1255" s="10">
        <f>VLOOKUP(C1255,away!$B$2:$E$405,4,FALSE)</f>
        <v>0.97250000000000003</v>
      </c>
      <c r="H1255" s="10">
        <f>VLOOKUP(A1255,away!$A$2:$E$405,3,FALSE)</f>
        <v>1.0562</v>
      </c>
      <c r="I1255" s="10">
        <f>VLOOKUP(C1255,away!$B$2:$E$405,3,FALSE)</f>
        <v>1.0290999999999999</v>
      </c>
      <c r="J1255" s="10">
        <f>VLOOKUP(B1255,home!$B$2:$E$405,4,FALSE)</f>
        <v>1.1113999999999999</v>
      </c>
      <c r="K1255" s="12">
        <f t="shared" si="1512"/>
        <v>1.56444925505</v>
      </c>
      <c r="L1255" s="12">
        <f t="shared" si="1513"/>
        <v>1.2080200257879998</v>
      </c>
      <c r="M1255" s="13">
        <f t="shared" si="1514"/>
        <v>6.2507465533449352E-2</v>
      </c>
      <c r="N1255" s="13">
        <f t="shared" si="1515"/>
        <v>9.77897578888684E-2</v>
      </c>
      <c r="O1255" s="13">
        <f t="shared" si="1516"/>
        <v>7.5510270125659987E-2</v>
      </c>
      <c r="P1255" s="13">
        <f t="shared" si="1517"/>
        <v>0.11813198584671306</v>
      </c>
      <c r="Q1255" s="13">
        <f t="shared" si="1518"/>
        <v>7.6493556940380028E-2</v>
      </c>
      <c r="R1255" s="13">
        <f t="shared" si="1519"/>
        <v>4.5608959232229317E-2</v>
      </c>
      <c r="S1255" s="13">
        <f t="shared" si="1520"/>
        <v>5.581399742011716E-2</v>
      </c>
      <c r="T1255" s="13">
        <f t="shared" si="1521"/>
        <v>9.2405748627733708E-2</v>
      </c>
      <c r="U1255" s="13">
        <f t="shared" si="1522"/>
        <v>7.1352902294466974E-2</v>
      </c>
      <c r="V1255" s="13">
        <f t="shared" si="1523"/>
        <v>1.1720232663432729E-2</v>
      </c>
      <c r="W1255" s="13">
        <f t="shared" si="1524"/>
        <v>3.9890096057167423E-2</v>
      </c>
      <c r="X1255" s="13">
        <f t="shared" si="1525"/>
        <v>4.8188034867665173E-2</v>
      </c>
      <c r="Y1255" s="13">
        <f t="shared" si="1526"/>
        <v>2.9106055561754964E-2</v>
      </c>
      <c r="Z1255" s="13">
        <f t="shared" si="1527"/>
        <v>1.8365512035960499E-2</v>
      </c>
      <c r="AA1255" s="13">
        <f t="shared" si="1528"/>
        <v>2.8731911623270212E-2</v>
      </c>
      <c r="AB1255" s="13">
        <f t="shared" si="1529"/>
        <v>2.2474808867593767E-2</v>
      </c>
      <c r="AC1255" s="13">
        <f t="shared" si="1530"/>
        <v>1.3843689982678143E-3</v>
      </c>
      <c r="AD1255" s="13">
        <f t="shared" si="1531"/>
        <v>1.5601507765127134E-2</v>
      </c>
      <c r="AE1255" s="13">
        <f t="shared" si="1532"/>
        <v>1.884693381276056E-2</v>
      </c>
      <c r="AF1255" s="13">
        <f t="shared" si="1533"/>
        <v>1.138373673525787E-2</v>
      </c>
      <c r="AG1255" s="13">
        <f t="shared" si="1534"/>
        <v>4.5839273148300047E-3</v>
      </c>
      <c r="AH1255" s="13">
        <f t="shared" si="1535"/>
        <v>5.546476580822704E-3</v>
      </c>
      <c r="AI1255" s="13">
        <f t="shared" si="1536"/>
        <v>8.6771811550203515E-3</v>
      </c>
      <c r="AJ1255" s="13">
        <f t="shared" si="1537"/>
        <v>6.7875047969527449E-3</v>
      </c>
      <c r="AK1255" s="13">
        <f t="shared" si="1538"/>
        <v>3.5395689410803398E-3</v>
      </c>
      <c r="AL1255" s="13">
        <f t="shared" si="1539"/>
        <v>1.0465198517606723E-4</v>
      </c>
      <c r="AM1255" s="13">
        <f t="shared" si="1540"/>
        <v>4.8815534401619879E-3</v>
      </c>
      <c r="AN1255" s="13">
        <f t="shared" si="1541"/>
        <v>5.8970143126699836E-3</v>
      </c>
      <c r="AO1255" s="13">
        <f t="shared" si="1542"/>
        <v>3.5618556910318993E-3</v>
      </c>
      <c r="AP1255" s="13">
        <f t="shared" si="1543"/>
        <v>1.4342643345778296E-3</v>
      </c>
      <c r="AQ1255" s="13">
        <f t="shared" si="1544"/>
        <v>4.3315500961087943E-4</v>
      </c>
      <c r="AR1255" s="13">
        <f t="shared" si="1545"/>
        <v>1.3400509564395965E-3</v>
      </c>
      <c r="AS1255" s="13">
        <f t="shared" si="1546"/>
        <v>2.096441720530967E-3</v>
      </c>
      <c r="AT1255" s="13">
        <f t="shared" si="1547"/>
        <v>1.6398883439702062E-3</v>
      </c>
      <c r="AU1255" s="13">
        <f t="shared" si="1548"/>
        <v>8.5517403269645556E-4</v>
      </c>
      <c r="AV1255" s="13">
        <f t="shared" si="1549"/>
        <v>3.3446909459751867E-4</v>
      </c>
      <c r="AW1255" s="13">
        <f t="shared" si="1550"/>
        <v>5.4938979093420691E-6</v>
      </c>
      <c r="AX1255" s="13">
        <f t="shared" si="1551"/>
        <v>1.2728237738246968E-3</v>
      </c>
      <c r="AY1255" s="13">
        <f t="shared" si="1552"/>
        <v>1.5375966080792894E-3</v>
      </c>
      <c r="AZ1255" s="13">
        <f t="shared" si="1553"/>
        <v>9.2872374707174226E-4</v>
      </c>
      <c r="BA1255" s="13">
        <f t="shared" si="1554"/>
        <v>3.7397229496251131E-4</v>
      </c>
      <c r="BB1255" s="13">
        <f t="shared" si="1555"/>
        <v>1.1294150535115257E-4</v>
      </c>
      <c r="BC1255" s="13">
        <f t="shared" si="1556"/>
        <v>2.7287120041366981E-5</v>
      </c>
      <c r="BD1255" s="13">
        <f t="shared" si="1557"/>
        <v>2.6980139849256611E-4</v>
      </c>
      <c r="BE1255" s="13">
        <f t="shared" si="1558"/>
        <v>4.220905968831433E-4</v>
      </c>
      <c r="BF1255" s="13">
        <f t="shared" si="1559"/>
        <v>3.3016965992872175E-4</v>
      </c>
      <c r="BG1255" s="13">
        <f t="shared" si="1560"/>
        <v>1.7217789283853347E-4</v>
      </c>
      <c r="BH1255" s="13">
        <f t="shared" si="1561"/>
        <v>6.734089404683063E-5</v>
      </c>
      <c r="BI1255" s="13">
        <f t="shared" si="1562"/>
        <v>2.1070282305193036E-5</v>
      </c>
      <c r="BJ1255" s="14">
        <f t="shared" si="1563"/>
        <v>0.45475054340892851</v>
      </c>
      <c r="BK1255" s="14">
        <f t="shared" si="1564"/>
        <v>0.2512002990552355</v>
      </c>
      <c r="BL1255" s="14">
        <f t="shared" si="1565"/>
        <v>0.27577825848982607</v>
      </c>
      <c r="BM1255" s="14">
        <f t="shared" si="1566"/>
        <v>0.5225205147124804</v>
      </c>
      <c r="BN1255" s="14">
        <f t="shared" si="1567"/>
        <v>0.47604199556730015</v>
      </c>
    </row>
    <row r="1256" spans="1:66" x14ac:dyDescent="0.25">
      <c r="A1256" t="s">
        <v>80</v>
      </c>
      <c r="B1256" t="s">
        <v>82</v>
      </c>
      <c r="C1256" t="s">
        <v>88</v>
      </c>
      <c r="D1256" s="11">
        <v>44464</v>
      </c>
      <c r="E1256" s="10">
        <f>VLOOKUP(A1256,home!$A$2:$E$405,3,FALSE)</f>
        <v>1.2518</v>
      </c>
      <c r="F1256" s="10">
        <f>VLOOKUP(B1256,home!$B$2:$E$405,3,FALSE)</f>
        <v>0.62519999999999998</v>
      </c>
      <c r="G1256" s="10">
        <f>VLOOKUP(C1256,away!$B$2:$E$405,4,FALSE)</f>
        <v>1.1113999999999999</v>
      </c>
      <c r="H1256" s="10">
        <f>VLOOKUP(A1256,away!$A$2:$E$405,3,FALSE)</f>
        <v>1.0562</v>
      </c>
      <c r="I1256" s="10">
        <f>VLOOKUP(C1256,away!$B$2:$E$405,3,FALSE)</f>
        <v>1.1526000000000001</v>
      </c>
      <c r="J1256" s="10">
        <f>VLOOKUP(B1256,home!$B$2:$E$405,4,FALSE)</f>
        <v>1.5230999999999999</v>
      </c>
      <c r="K1256" s="12">
        <f t="shared" si="1512"/>
        <v>0.86980982510399985</v>
      </c>
      <c r="L1256" s="12">
        <f t="shared" si="1513"/>
        <v>1.8541855683720001</v>
      </c>
      <c r="M1256" s="13">
        <f t="shared" si="1514"/>
        <v>6.5612083947714062E-2</v>
      </c>
      <c r="N1256" s="13">
        <f t="shared" si="1515"/>
        <v>5.7070035263270126E-2</v>
      </c>
      <c r="O1256" s="13">
        <f t="shared" si="1516"/>
        <v>0.12165697916666357</v>
      </c>
      <c r="P1256" s="13">
        <f t="shared" si="1517"/>
        <v>0.10581843577163659</v>
      </c>
      <c r="Q1256" s="13">
        <f t="shared" si="1518"/>
        <v>2.4820038695512046E-2</v>
      </c>
      <c r="R1256" s="13">
        <f t="shared" si="1519"/>
        <v>0.11278730753128037</v>
      </c>
      <c r="S1256" s="13">
        <f t="shared" si="1520"/>
        <v>4.2665697671176124E-2</v>
      </c>
      <c r="T1256" s="13">
        <f t="shared" si="1521"/>
        <v>4.6020957555653032E-2</v>
      </c>
      <c r="U1256" s="13">
        <f t="shared" si="1522"/>
        <v>9.8103508237734033E-2</v>
      </c>
      <c r="V1256" s="13">
        <f t="shared" si="1523"/>
        <v>7.6456400457967991E-3</v>
      </c>
      <c r="W1256" s="13">
        <f t="shared" si="1524"/>
        <v>7.1962378389392803E-3</v>
      </c>
      <c r="X1256" s="13">
        <f t="shared" si="1525"/>
        <v>1.3343160347533722E-2</v>
      </c>
      <c r="Y1256" s="13">
        <f t="shared" si="1526"/>
        <v>1.237034767643528E-2</v>
      </c>
      <c r="Z1256" s="13">
        <f t="shared" si="1527"/>
        <v>6.9709532640011548E-2</v>
      </c>
      <c r="AA1256" s="13">
        <f t="shared" si="1528"/>
        <v>6.063403639369002E-2</v>
      </c>
      <c r="AB1256" s="13">
        <f t="shared" si="1529"/>
        <v>2.6370040295472536E-2</v>
      </c>
      <c r="AC1256" s="13">
        <f t="shared" si="1530"/>
        <v>7.7067517658402005E-4</v>
      </c>
      <c r="AD1256" s="13">
        <f t="shared" si="1531"/>
        <v>1.5648395940236401E-3</v>
      </c>
      <c r="AE1256" s="13">
        <f t="shared" si="1532"/>
        <v>2.9015029920557329E-3</v>
      </c>
      <c r="AF1256" s="13">
        <f t="shared" si="1533"/>
        <v>2.68996248722896E-3</v>
      </c>
      <c r="AG1256" s="13">
        <f t="shared" si="1534"/>
        <v>1.6625632077606626E-3</v>
      </c>
      <c r="AH1256" s="13">
        <f t="shared" si="1535"/>
        <v>3.2313602349766581E-2</v>
      </c>
      <c r="AI1256" s="13">
        <f t="shared" si="1536"/>
        <v>2.8106688808330671E-2</v>
      </c>
      <c r="AJ1256" s="13">
        <f t="shared" si="1537"/>
        <v>1.2223737038313325E-2</v>
      </c>
      <c r="AK1256" s="13">
        <f t="shared" si="1538"/>
        <v>3.5441088584708662E-3</v>
      </c>
      <c r="AL1256" s="13">
        <f t="shared" si="1539"/>
        <v>4.9717452498011756E-5</v>
      </c>
      <c r="AM1256" s="13">
        <f t="shared" si="1540"/>
        <v>2.7222257071870339E-4</v>
      </c>
      <c r="AN1256" s="13">
        <f t="shared" si="1541"/>
        <v>5.0475116201174604E-4</v>
      </c>
      <c r="AO1256" s="13">
        <f t="shared" si="1542"/>
        <v>4.6795116011058856E-4</v>
      </c>
      <c r="AP1256" s="13">
        <f t="shared" si="1543"/>
        <v>2.8922276259332947E-4</v>
      </c>
      <c r="AQ1256" s="13">
        <f t="shared" si="1544"/>
        <v>1.3406816811130818E-4</v>
      </c>
      <c r="AR1256" s="13">
        <f t="shared" si="1545"/>
        <v>1.1983083027809748E-2</v>
      </c>
      <c r="AS1256" s="13">
        <f t="shared" si="1546"/>
        <v>1.0423003352625906E-2</v>
      </c>
      <c r="AT1256" s="13">
        <f t="shared" si="1547"/>
        <v>4.533015361602972E-3</v>
      </c>
      <c r="AU1256" s="13">
        <f t="shared" si="1548"/>
        <v>1.3142870996232085E-3</v>
      </c>
      <c r="AV1256" s="13">
        <f t="shared" si="1549"/>
        <v>2.8579495806492651E-4</v>
      </c>
      <c r="AW1256" s="13">
        <f t="shared" si="1550"/>
        <v>2.2273264386966721E-6</v>
      </c>
      <c r="AX1256" s="13">
        <f t="shared" si="1551"/>
        <v>3.9463644437699423E-5</v>
      </c>
      <c r="AY1256" s="13">
        <f t="shared" si="1552"/>
        <v>7.317291999174622E-5</v>
      </c>
      <c r="AZ1256" s="13">
        <f t="shared" si="1553"/>
        <v>6.7838086122167445E-5</v>
      </c>
      <c r="BA1256" s="13">
        <f t="shared" si="1554"/>
        <v>4.1928133424566577E-5</v>
      </c>
      <c r="BB1256" s="13">
        <f t="shared" si="1555"/>
        <v>1.9435634976151763E-5</v>
      </c>
      <c r="BC1256" s="13">
        <f t="shared" si="1556"/>
        <v>7.2074547769853351E-6</v>
      </c>
      <c r="BD1256" s="13">
        <f t="shared" si="1557"/>
        <v>3.7031432691280453E-3</v>
      </c>
      <c r="BE1256" s="13">
        <f t="shared" si="1558"/>
        <v>3.2210303992553195E-3</v>
      </c>
      <c r="BF1256" s="13">
        <f t="shared" si="1559"/>
        <v>1.400841944115468E-3</v>
      </c>
      <c r="BG1256" s="13">
        <f t="shared" si="1560"/>
        <v>4.0615536213647413E-4</v>
      </c>
      <c r="BH1256" s="13">
        <f t="shared" si="1561"/>
        <v>8.8319481126244564E-5</v>
      </c>
      <c r="BI1256" s="13">
        <f t="shared" si="1562"/>
        <v>1.5364230486338966E-5</v>
      </c>
      <c r="BJ1256" s="14">
        <f t="shared" si="1563"/>
        <v>0.17155690735568749</v>
      </c>
      <c r="BK1256" s="14">
        <f t="shared" si="1564"/>
        <v>0.22263542298539735</v>
      </c>
      <c r="BL1256" s="14">
        <f t="shared" si="1565"/>
        <v>0.53311404716569666</v>
      </c>
      <c r="BM1256" s="14">
        <f t="shared" si="1566"/>
        <v>0.50918008417716332</v>
      </c>
      <c r="BN1256" s="14">
        <f t="shared" si="1567"/>
        <v>0.48776488037607674</v>
      </c>
    </row>
    <row r="1257" spans="1:66" x14ac:dyDescent="0.25">
      <c r="A1257" t="s">
        <v>80</v>
      </c>
      <c r="B1257" t="s">
        <v>83</v>
      </c>
      <c r="C1257" t="s">
        <v>89</v>
      </c>
      <c r="D1257" s="11">
        <v>44464</v>
      </c>
      <c r="E1257" s="10">
        <f>VLOOKUP(A1257,home!$A$2:$E$405,3,FALSE)</f>
        <v>1.2518</v>
      </c>
      <c r="F1257" s="10">
        <f>VLOOKUP(B1257,home!$B$2:$E$405,3,FALSE)</f>
        <v>1.2850999999999999</v>
      </c>
      <c r="G1257" s="10">
        <f>VLOOKUP(C1257,away!$B$2:$E$405,4,FALSE)</f>
        <v>0.79879999999999995</v>
      </c>
      <c r="H1257" s="10">
        <f>VLOOKUP(A1257,away!$A$2:$E$405,3,FALSE)</f>
        <v>1.0562</v>
      </c>
      <c r="I1257" s="10">
        <f>VLOOKUP(C1257,away!$B$2:$E$405,3,FALSE)</f>
        <v>1.1938</v>
      </c>
      <c r="J1257" s="10">
        <f>VLOOKUP(B1257,home!$B$2:$E$405,4,FALSE)</f>
        <v>1.1526000000000001</v>
      </c>
      <c r="K1257" s="12">
        <f t="shared" si="1512"/>
        <v>1.2850201181839997</v>
      </c>
      <c r="L1257" s="12">
        <f t="shared" si="1513"/>
        <v>1.4533036120559999</v>
      </c>
      <c r="M1257" s="13">
        <f t="shared" si="1514"/>
        <v>6.4678674981241593E-2</v>
      </c>
      <c r="N1257" s="13">
        <f t="shared" si="1515"/>
        <v>8.3113398568379585E-2</v>
      </c>
      <c r="O1257" s="13">
        <f t="shared" si="1516"/>
        <v>9.3997751973234414E-2</v>
      </c>
      <c r="P1257" s="13">
        <f t="shared" si="1517"/>
        <v>0.120789002349676</v>
      </c>
      <c r="Q1257" s="13">
        <f t="shared" si="1518"/>
        <v>5.3401194625506514E-2</v>
      </c>
      <c r="R1257" s="13">
        <f t="shared" si="1519"/>
        <v>6.8303636233922799E-2</v>
      </c>
      <c r="S1257" s="13">
        <f t="shared" si="1520"/>
        <v>5.6394101660483517E-2</v>
      </c>
      <c r="T1257" s="13">
        <f t="shared" si="1521"/>
        <v>7.7608149037354038E-2</v>
      </c>
      <c r="U1257" s="13">
        <f t="shared" si="1522"/>
        <v>8.7771546705712425E-2</v>
      </c>
      <c r="V1257" s="13">
        <f t="shared" si="1523"/>
        <v>1.1701928855653817E-2</v>
      </c>
      <c r="W1257" s="13">
        <f t="shared" si="1524"/>
        <v>2.2873869809611719E-2</v>
      </c>
      <c r="X1257" s="13">
        <f t="shared" si="1525"/>
        <v>3.3242677616007389E-2</v>
      </c>
      <c r="Y1257" s="13">
        <f t="shared" si="1526"/>
        <v>2.4155851726878345E-2</v>
      </c>
      <c r="Z1257" s="13">
        <f t="shared" si="1527"/>
        <v>3.3088640418439681E-2</v>
      </c>
      <c r="AA1257" s="13">
        <f t="shared" si="1528"/>
        <v>4.2519568621051239E-2</v>
      </c>
      <c r="AB1257" s="13">
        <f t="shared" si="1529"/>
        <v>2.7319250547277976E-2</v>
      </c>
      <c r="AC1257" s="13">
        <f t="shared" si="1530"/>
        <v>1.365852338938655E-3</v>
      </c>
      <c r="AD1257" s="13">
        <f t="shared" si="1531"/>
        <v>7.3483457215181664E-3</v>
      </c>
      <c r="AE1257" s="13">
        <f t="shared" si="1532"/>
        <v>1.0679377379718601E-2</v>
      </c>
      <c r="AF1257" s="13">
        <f t="shared" si="1533"/>
        <v>7.7601888602270939E-3</v>
      </c>
      <c r="AG1257" s="13">
        <f t="shared" si="1534"/>
        <v>3.7593035002682546E-3</v>
      </c>
      <c r="AH1257" s="13">
        <f t="shared" si="1535"/>
        <v>1.202196015953514E-2</v>
      </c>
      <c r="AI1257" s="13">
        <f t="shared" si="1536"/>
        <v>1.5448460665009184E-2</v>
      </c>
      <c r="AJ1257" s="13">
        <f t="shared" si="1537"/>
        <v>9.9257913747554868E-3</v>
      </c>
      <c r="AK1257" s="13">
        <f t="shared" si="1538"/>
        <v>4.2516138684860075E-3</v>
      </c>
      <c r="AL1257" s="13">
        <f t="shared" si="1539"/>
        <v>1.0203050166084565E-4</v>
      </c>
      <c r="AM1257" s="13">
        <f t="shared" si="1540"/>
        <v>1.888554417504432E-3</v>
      </c>
      <c r="AN1257" s="13">
        <f t="shared" si="1541"/>
        <v>2.7446429565235052E-3</v>
      </c>
      <c r="AO1257" s="13">
        <f t="shared" si="1542"/>
        <v>1.9943997612598351E-3</v>
      </c>
      <c r="AP1257" s="13">
        <f t="shared" si="1543"/>
        <v>9.6615612564084703E-4</v>
      </c>
      <c r="AQ1257" s="13">
        <f t="shared" si="1544"/>
        <v>3.5102954680096848E-4</v>
      </c>
      <c r="AR1257" s="13">
        <f t="shared" si="1545"/>
        <v>3.4943116247691491E-3</v>
      </c>
      <c r="AS1257" s="13">
        <f t="shared" si="1546"/>
        <v>4.4902607370325767E-3</v>
      </c>
      <c r="AT1257" s="13">
        <f t="shared" si="1547"/>
        <v>2.8850376914892882E-3</v>
      </c>
      <c r="AU1257" s="13">
        <f t="shared" si="1548"/>
        <v>1.2357771584276197E-3</v>
      </c>
      <c r="AV1257" s="13">
        <f t="shared" si="1549"/>
        <v>3.9699962754293671E-4</v>
      </c>
      <c r="AW1257" s="13">
        <f t="shared" si="1550"/>
        <v>5.2929013690562557E-6</v>
      </c>
      <c r="AX1257" s="13">
        <f t="shared" si="1551"/>
        <v>4.0447173679640996E-4</v>
      </c>
      <c r="AY1257" s="13">
        <f t="shared" si="1552"/>
        <v>5.8782023606078612E-4</v>
      </c>
      <c r="AZ1257" s="13">
        <f t="shared" si="1553"/>
        <v>4.2714063615337564E-4</v>
      </c>
      <c r="BA1257" s="13">
        <f t="shared" si="1554"/>
        <v>2.0692167645919941E-4</v>
      </c>
      <c r="BB1257" s="13">
        <f t="shared" si="1555"/>
        <v>7.5180004952709394E-5</v>
      </c>
      <c r="BC1257" s="13">
        <f t="shared" si="1556"/>
        <v>2.1851874550432108E-5</v>
      </c>
      <c r="BD1257" s="13">
        <f t="shared" si="1557"/>
        <v>8.4638261765437829E-4</v>
      </c>
      <c r="BE1257" s="13">
        <f t="shared" si="1558"/>
        <v>1.0876186913671125E-3</v>
      </c>
      <c r="BF1257" s="13">
        <f t="shared" si="1559"/>
        <v>6.9880594965984701E-4</v>
      </c>
      <c r="BG1257" s="13">
        <f t="shared" si="1560"/>
        <v>2.9932656800652635E-4</v>
      </c>
      <c r="BH1257" s="13">
        <f t="shared" si="1561"/>
        <v>9.6160165448839336E-5</v>
      </c>
      <c r="BI1257" s="13">
        <f t="shared" si="1562"/>
        <v>2.4713549433932093E-5</v>
      </c>
      <c r="BJ1257" s="14">
        <f t="shared" si="1563"/>
        <v>0.33361052581817219</v>
      </c>
      <c r="BK1257" s="14">
        <f t="shared" si="1564"/>
        <v>0.25561941092371521</v>
      </c>
      <c r="BL1257" s="14">
        <f t="shared" si="1565"/>
        <v>0.37711497452981674</v>
      </c>
      <c r="BM1257" s="14">
        <f t="shared" si="1566"/>
        <v>0.51456736562349115</v>
      </c>
      <c r="BN1257" s="14">
        <f t="shared" si="1567"/>
        <v>0.48428365873196089</v>
      </c>
    </row>
    <row r="1258" spans="1:66" x14ac:dyDescent="0.25">
      <c r="A1258" t="s">
        <v>80</v>
      </c>
      <c r="B1258" t="s">
        <v>111</v>
      </c>
      <c r="C1258" t="s">
        <v>97</v>
      </c>
      <c r="D1258" s="11">
        <v>44464</v>
      </c>
      <c r="E1258" s="10">
        <f>VLOOKUP(A1258,home!$A$2:$E$405,3,FALSE)</f>
        <v>1.2518</v>
      </c>
      <c r="F1258" s="10">
        <f>VLOOKUP(B1258,home!$B$2:$E$405,3,FALSE)</f>
        <v>0.96779999999999999</v>
      </c>
      <c r="G1258" s="10">
        <f>VLOOKUP(C1258,away!$B$2:$E$405,4,FALSE)</f>
        <v>0.97250000000000003</v>
      </c>
      <c r="H1258" s="10">
        <f>VLOOKUP(A1258,away!$A$2:$E$405,3,FALSE)</f>
        <v>1.0562</v>
      </c>
      <c r="I1258" s="10">
        <f>VLOOKUP(C1258,away!$B$2:$E$405,3,FALSE)</f>
        <v>1.1526000000000001</v>
      </c>
      <c r="J1258" s="10">
        <f>VLOOKUP(B1258,home!$B$2:$E$405,4,FALSE)</f>
        <v>0.61450000000000005</v>
      </c>
      <c r="K1258" s="12">
        <f t="shared" si="1512"/>
        <v>1.1781760089</v>
      </c>
      <c r="L1258" s="12">
        <f t="shared" si="1513"/>
        <v>0.74807762574000014</v>
      </c>
      <c r="M1258" s="13">
        <f t="shared" si="1514"/>
        <v>0.14569299653556608</v>
      </c>
      <c r="N1258" s="13">
        <f t="shared" si="1515"/>
        <v>0.17165199318295477</v>
      </c>
      <c r="O1258" s="13">
        <f t="shared" si="1516"/>
        <v>0.10898967093527233</v>
      </c>
      <c r="P1258" s="13">
        <f t="shared" si="1517"/>
        <v>0.12840901551384348</v>
      </c>
      <c r="Q1258" s="13">
        <f t="shared" si="1518"/>
        <v>0.10111813012401184</v>
      </c>
      <c r="R1258" s="13">
        <f t="shared" si="1519"/>
        <v>4.0766367131721208E-2</v>
      </c>
      <c r="S1258" s="13">
        <f t="shared" si="1520"/>
        <v>2.8293870771628496E-2</v>
      </c>
      <c r="T1258" s="13">
        <f t="shared" si="1521"/>
        <v>7.5644210702439152E-2</v>
      </c>
      <c r="U1258" s="13">
        <f t="shared" si="1522"/>
        <v>4.8029955724603439E-2</v>
      </c>
      <c r="V1258" s="13">
        <f t="shared" si="1523"/>
        <v>2.7708096837217909E-3</v>
      </c>
      <c r="W1258" s="13">
        <f t="shared" si="1524"/>
        <v>3.9711651658979705E-2</v>
      </c>
      <c r="X1258" s="13">
        <f t="shared" si="1525"/>
        <v>2.9707398087263474E-2</v>
      </c>
      <c r="Y1258" s="13">
        <f t="shared" si="1526"/>
        <v>1.111171991401654E-2</v>
      </c>
      <c r="Z1258" s="13">
        <f t="shared" si="1527"/>
        <v>1.016546904464773E-2</v>
      </c>
      <c r="AA1258" s="13">
        <f t="shared" si="1528"/>
        <v>1.1976711747619558E-2</v>
      </c>
      <c r="AB1258" s="13">
        <f t="shared" si="1529"/>
        <v>7.0553372232780784E-3</v>
      </c>
      <c r="AC1258" s="13">
        <f t="shared" si="1530"/>
        <v>1.5263128295604244E-4</v>
      </c>
      <c r="AD1258" s="13">
        <f t="shared" si="1531"/>
        <v>1.1696828814600942E-2</v>
      </c>
      <c r="AE1258" s="13">
        <f t="shared" si="1532"/>
        <v>8.7501359283138919E-3</v>
      </c>
      <c r="AF1258" s="13">
        <f t="shared" si="1533"/>
        <v>3.272890455077664E-3</v>
      </c>
      <c r="AG1258" s="13">
        <f t="shared" si="1534"/>
        <v>8.161253736472026E-4</v>
      </c>
      <c r="AH1258" s="13">
        <f t="shared" si="1535"/>
        <v>1.9011399868633849E-3</v>
      </c>
      <c r="AI1258" s="13">
        <f t="shared" si="1536"/>
        <v>2.2398775220829011E-3</v>
      </c>
      <c r="AJ1258" s="13">
        <f t="shared" si="1537"/>
        <v>1.3194849796962272E-3</v>
      </c>
      <c r="AK1258" s="13">
        <f t="shared" si="1538"/>
        <v>5.1819518239399948E-4</v>
      </c>
      <c r="AL1258" s="13">
        <f t="shared" si="1539"/>
        <v>5.3809677189845655E-6</v>
      </c>
      <c r="AM1258" s="13">
        <f t="shared" si="1540"/>
        <v>2.7561846179146097E-3</v>
      </c>
      <c r="AN1258" s="13">
        <f t="shared" si="1541"/>
        <v>2.0618400450706704E-3</v>
      </c>
      <c r="AO1258" s="13">
        <f t="shared" si="1542"/>
        <v>7.7120820278606106E-4</v>
      </c>
      <c r="AP1258" s="13">
        <f t="shared" si="1543"/>
        <v>1.923078670971364E-4</v>
      </c>
      <c r="AQ1258" s="13">
        <f t="shared" si="1544"/>
        <v>3.5965303157287318E-5</v>
      </c>
      <c r="AR1258" s="13">
        <f t="shared" si="1545"/>
        <v>2.844400575144272E-4</v>
      </c>
      <c r="AS1258" s="13">
        <f t="shared" si="1546"/>
        <v>3.3512045173363433E-4</v>
      </c>
      <c r="AT1258" s="13">
        <f t="shared" si="1547"/>
        <v>1.9741543816214922E-4</v>
      </c>
      <c r="AU1258" s="13">
        <f t="shared" si="1548"/>
        <v>7.7530044343041891E-5</v>
      </c>
      <c r="AV1258" s="13">
        <f t="shared" si="1549"/>
        <v>2.2836009553481276E-5</v>
      </c>
      <c r="AW1258" s="13">
        <f t="shared" si="1550"/>
        <v>1.317391104234077E-7</v>
      </c>
      <c r="AX1258" s="13">
        <f t="shared" si="1551"/>
        <v>5.4121176548770067E-4</v>
      </c>
      <c r="AY1258" s="13">
        <f t="shared" si="1552"/>
        <v>4.0486841254859279E-4</v>
      </c>
      <c r="AZ1258" s="13">
        <f t="shared" si="1553"/>
        <v>1.5143650039823708E-4</v>
      </c>
      <c r="BA1258" s="13">
        <f t="shared" si="1554"/>
        <v>3.7762085889429272E-5</v>
      </c>
      <c r="BB1258" s="13">
        <f t="shared" si="1555"/>
        <v>7.0622428887885509E-6</v>
      </c>
      <c r="BC1258" s="13">
        <f t="shared" si="1556"/>
        <v>1.0566211785288278E-6</v>
      </c>
      <c r="BD1258" s="13">
        <f t="shared" si="1557"/>
        <v>3.5463873815123628E-5</v>
      </c>
      <c r="BE1258" s="13">
        <f t="shared" si="1558"/>
        <v>4.1782685311635572E-5</v>
      </c>
      <c r="BF1258" s="13">
        <f t="shared" si="1559"/>
        <v>2.4613678710793726E-5</v>
      </c>
      <c r="BG1258" s="13">
        <f t="shared" si="1560"/>
        <v>9.6664152492766148E-6</v>
      </c>
      <c r="BH1258" s="13">
        <f t="shared" si="1561"/>
        <v>2.847184634690705E-6</v>
      </c>
      <c r="BI1258" s="13">
        <f t="shared" si="1562"/>
        <v>6.7089692590025951E-7</v>
      </c>
      <c r="BJ1258" s="14">
        <f t="shared" si="1563"/>
        <v>0.46044198790572222</v>
      </c>
      <c r="BK1258" s="14">
        <f t="shared" si="1564"/>
        <v>0.30572957316798344</v>
      </c>
      <c r="BL1258" s="14">
        <f t="shared" si="1565"/>
        <v>0.22382912716948528</v>
      </c>
      <c r="BM1258" s="14">
        <f t="shared" si="1566"/>
        <v>0.3031332471910308</v>
      </c>
      <c r="BN1258" s="14">
        <f t="shared" si="1567"/>
        <v>0.6966281734233698</v>
      </c>
    </row>
    <row r="1259" spans="1:66" x14ac:dyDescent="0.25">
      <c r="A1259" t="s">
        <v>80</v>
      </c>
      <c r="B1259" t="s">
        <v>85</v>
      </c>
      <c r="C1259" t="s">
        <v>86</v>
      </c>
      <c r="D1259" s="11">
        <v>44464</v>
      </c>
      <c r="E1259" s="10">
        <f>VLOOKUP(A1259,home!$A$2:$E$405,3,FALSE)</f>
        <v>1.2518</v>
      </c>
      <c r="F1259" s="10">
        <f>VLOOKUP(B1259,home!$B$2:$E$405,3,FALSE)</f>
        <v>1.3893</v>
      </c>
      <c r="G1259" s="10">
        <f>VLOOKUP(C1259,away!$B$2:$E$405,4,FALSE)</f>
        <v>1.0072000000000001</v>
      </c>
      <c r="H1259" s="10">
        <f>VLOOKUP(A1259,away!$A$2:$E$405,3,FALSE)</f>
        <v>1.0562</v>
      </c>
      <c r="I1259" s="10">
        <f>VLOOKUP(C1259,away!$B$2:$E$405,3,FALSE)</f>
        <v>0.65859999999999996</v>
      </c>
      <c r="J1259" s="10">
        <f>VLOOKUP(B1259,home!$B$2:$E$405,4,FALSE)</f>
        <v>0.98799999999999999</v>
      </c>
      <c r="K1259" s="12">
        <f t="shared" si="1512"/>
        <v>1.7516474453280002</v>
      </c>
      <c r="L1259" s="12">
        <f t="shared" si="1513"/>
        <v>0.68726596015999997</v>
      </c>
      <c r="M1259" s="13">
        <f t="shared" si="1514"/>
        <v>8.7255611438352768E-2</v>
      </c>
      <c r="N1259" s="13">
        <f t="shared" si="1515"/>
        <v>0.15284106886652324</v>
      </c>
      <c r="O1259" s="13">
        <f t="shared" si="1516"/>
        <v>5.996781157452738E-2</v>
      </c>
      <c r="P1259" s="13">
        <f t="shared" si="1517"/>
        <v>0.10504246394643175</v>
      </c>
      <c r="Q1259" s="13">
        <f t="shared" si="1518"/>
        <v>0.13386183391062323</v>
      </c>
      <c r="R1259" s="13">
        <f t="shared" si="1519"/>
        <v>2.0606917800230759E-2</v>
      </c>
      <c r="S1259" s="13">
        <f t="shared" si="1520"/>
        <v>3.1613781194270323E-2</v>
      </c>
      <c r="T1259" s="13">
        <f t="shared" si="1521"/>
        <v>9.1998681811362906E-2</v>
      </c>
      <c r="U1259" s="13">
        <f t="shared" si="1522"/>
        <v>3.6096054920858295E-2</v>
      </c>
      <c r="V1259" s="13">
        <f t="shared" si="1523"/>
        <v>4.2286862912417665E-3</v>
      </c>
      <c r="W1259" s="13">
        <f t="shared" si="1524"/>
        <v>7.8159579798821432E-2</v>
      </c>
      <c r="X1259" s="13">
        <f t="shared" si="1525"/>
        <v>5.3716418656139138E-2</v>
      </c>
      <c r="Y1259" s="13">
        <f t="shared" si="1526"/>
        <v>1.8458733022033998E-2</v>
      </c>
      <c r="Z1259" s="13">
        <f t="shared" si="1527"/>
        <v>4.720811049304597E-3</v>
      </c>
      <c r="AA1259" s="13">
        <f t="shared" si="1528"/>
        <v>8.2691966143905917E-3</v>
      </c>
      <c r="AB1259" s="13">
        <f t="shared" si="1529"/>
        <v>7.2423585622561175E-3</v>
      </c>
      <c r="AC1259" s="13">
        <f t="shared" si="1530"/>
        <v>3.1816838192862275E-4</v>
      </c>
      <c r="AD1259" s="13">
        <f t="shared" si="1531"/>
        <v>3.4227007070628861E-2</v>
      </c>
      <c r="AE1259" s="13">
        <f t="shared" si="1532"/>
        <v>2.3523056877798851E-2</v>
      </c>
      <c r="AF1259" s="13">
        <f t="shared" si="1533"/>
        <v>8.0832981355093581E-3</v>
      </c>
      <c r="AG1259" s="13">
        <f t="shared" si="1534"/>
        <v>1.8517918847867929E-3</v>
      </c>
      <c r="AH1259" s="13">
        <f t="shared" si="1535"/>
        <v>8.1111318463356497E-4</v>
      </c>
      <c r="AI1259" s="13">
        <f t="shared" si="1536"/>
        <v>1.4207843377352426E-3</v>
      </c>
      <c r="AJ1259" s="13">
        <f t="shared" si="1537"/>
        <v>1.2443566277779866E-3</v>
      </c>
      <c r="AK1259" s="13">
        <f t="shared" si="1538"/>
        <v>7.2655803604142525E-4</v>
      </c>
      <c r="AL1259" s="13">
        <f t="shared" si="1539"/>
        <v>1.5321050525785102E-5</v>
      </c>
      <c r="AM1259" s="13">
        <f t="shared" si="1540"/>
        <v>1.1990729899298084E-2</v>
      </c>
      <c r="AN1259" s="13">
        <f t="shared" si="1541"/>
        <v>8.2408204972603157E-3</v>
      </c>
      <c r="AO1259" s="13">
        <f t="shared" si="1542"/>
        <v>2.8318177057779096E-3</v>
      </c>
      <c r="AP1259" s="13">
        <f t="shared" si="1543"/>
        <v>6.4873730485318136E-4</v>
      </c>
      <c r="AQ1259" s="13">
        <f t="shared" si="1544"/>
        <v>1.1146376667788304E-4</v>
      </c>
      <c r="AR1259" s="13">
        <f t="shared" si="1545"/>
        <v>1.1149009632712449E-4</v>
      </c>
      <c r="AS1259" s="13">
        <f t="shared" si="1546"/>
        <v>1.9529134241078026E-4</v>
      </c>
      <c r="AT1259" s="13">
        <f t="shared" si="1547"/>
        <v>1.7104079051425956E-4</v>
      </c>
      <c r="AU1259" s="13">
        <f t="shared" si="1548"/>
        <v>9.9867721250394815E-5</v>
      </c>
      <c r="AV1259" s="13">
        <f t="shared" si="1549"/>
        <v>4.3733259699745706E-5</v>
      </c>
      <c r="AW1259" s="13">
        <f t="shared" si="1550"/>
        <v>5.123391909977539E-7</v>
      </c>
      <c r="AX1259" s="13">
        <f t="shared" si="1551"/>
        <v>3.5005885659539254E-3</v>
      </c>
      <c r="AY1259" s="13">
        <f t="shared" si="1552"/>
        <v>2.4058353619054416E-3</v>
      </c>
      <c r="AZ1259" s="13">
        <f t="shared" si="1553"/>
        <v>8.2672437499341212E-4</v>
      </c>
      <c r="BA1259" s="13">
        <f t="shared" si="1554"/>
        <v>1.8939317378917448E-4</v>
      </c>
      <c r="BB1259" s="13">
        <f t="shared" si="1555"/>
        <v>3.2540870357991675E-5</v>
      </c>
      <c r="BC1259" s="13">
        <f t="shared" si="1556"/>
        <v>4.4728465022054471E-6</v>
      </c>
      <c r="BD1259" s="13">
        <f t="shared" si="1557"/>
        <v>1.277055801676535E-5</v>
      </c>
      <c r="BE1259" s="13">
        <f t="shared" si="1558"/>
        <v>2.2369515325480034E-5</v>
      </c>
      <c r="BF1259" s="13">
        <f t="shared" si="1559"/>
        <v>1.9591752186551332E-5</v>
      </c>
      <c r="BG1259" s="13">
        <f t="shared" si="1560"/>
        <v>1.143928088902397E-5</v>
      </c>
      <c r="BH1259" s="13">
        <f t="shared" si="1561"/>
        <v>5.0093967864120602E-6</v>
      </c>
      <c r="BI1259" s="13">
        <f t="shared" si="1562"/>
        <v>1.754939416710595E-6</v>
      </c>
      <c r="BJ1259" s="14">
        <f t="shared" si="1563"/>
        <v>0.62750459440159734</v>
      </c>
      <c r="BK1259" s="14">
        <f t="shared" si="1564"/>
        <v>0.23087986766465649</v>
      </c>
      <c r="BL1259" s="14">
        <f t="shared" si="1565"/>
        <v>0.1370795103112746</v>
      </c>
      <c r="BM1259" s="14">
        <f t="shared" si="1566"/>
        <v>0.43820375286742935</v>
      </c>
      <c r="BN1259" s="14">
        <f t="shared" si="1567"/>
        <v>0.55957570753668906</v>
      </c>
    </row>
    <row r="1260" spans="1:66" x14ac:dyDescent="0.25">
      <c r="A1260" t="s">
        <v>80</v>
      </c>
      <c r="B1260" t="s">
        <v>87</v>
      </c>
      <c r="C1260" t="s">
        <v>76</v>
      </c>
      <c r="D1260" s="11">
        <v>44464</v>
      </c>
      <c r="E1260" s="10">
        <f>VLOOKUP(A1260,home!$A$2:$E$405,3,FALSE)</f>
        <v>1.2518</v>
      </c>
      <c r="F1260" s="10">
        <f>VLOOKUP(B1260,home!$B$2:$E$405,3,FALSE)</f>
        <v>0.62519999999999998</v>
      </c>
      <c r="G1260" s="10">
        <f>VLOOKUP(C1260,away!$B$2:$E$405,4,FALSE)</f>
        <v>0.9728</v>
      </c>
      <c r="H1260" s="10">
        <f>VLOOKUP(A1260,away!$A$2:$E$405,3,FALSE)</f>
        <v>1.0562</v>
      </c>
      <c r="I1260" s="10">
        <f>VLOOKUP(C1260,away!$B$2:$E$405,3,FALSE)</f>
        <v>0.70589999999999997</v>
      </c>
      <c r="J1260" s="10">
        <f>VLOOKUP(B1260,home!$B$2:$E$405,4,FALSE)</f>
        <v>1.2349000000000001</v>
      </c>
      <c r="K1260" s="12">
        <f t="shared" si="1512"/>
        <v>0.76133795020799999</v>
      </c>
      <c r="L1260" s="12">
        <f t="shared" si="1513"/>
        <v>0.92070634414200014</v>
      </c>
      <c r="M1260" s="13">
        <f t="shared" si="1514"/>
        <v>0.18599336194937571</v>
      </c>
      <c r="N1260" s="13">
        <f t="shared" si="1515"/>
        <v>0.14160380493883232</v>
      </c>
      <c r="O1260" s="13">
        <f t="shared" si="1516"/>
        <v>0.17124526831508949</v>
      </c>
      <c r="P1260" s="13">
        <f t="shared" si="1517"/>
        <v>0.13037552156182922</v>
      </c>
      <c r="Q1260" s="13">
        <f t="shared" si="1518"/>
        <v>5.3904175296892017E-2</v>
      </c>
      <c r="R1260" s="13">
        <f t="shared" si="1519"/>
        <v>7.8833302471000968E-2</v>
      </c>
      <c r="S1260" s="13">
        <f t="shared" si="1520"/>
        <v>2.2847289339209723E-2</v>
      </c>
      <c r="T1260" s="13">
        <f t="shared" si="1521"/>
        <v>4.9629916171590967E-2</v>
      </c>
      <c r="U1260" s="13">
        <f t="shared" si="1522"/>
        <v>6.0018784911399142E-2</v>
      </c>
      <c r="V1260" s="13">
        <f t="shared" si="1523"/>
        <v>1.7794704741991151E-3</v>
      </c>
      <c r="W1260" s="13">
        <f t="shared" si="1524"/>
        <v>1.3679764776062831E-2</v>
      </c>
      <c r="X1260" s="13">
        <f t="shared" si="1525"/>
        <v>1.2595046215691316E-2</v>
      </c>
      <c r="Y1260" s="13">
        <f t="shared" si="1526"/>
        <v>5.7981694777743424E-3</v>
      </c>
      <c r="Z1260" s="13">
        <f t="shared" si="1527"/>
        <v>2.4194107238238605E-2</v>
      </c>
      <c r="AA1260" s="13">
        <f t="shared" si="1528"/>
        <v>1.8419892011873114E-2</v>
      </c>
      <c r="AB1260" s="13">
        <f t="shared" si="1529"/>
        <v>7.0118814136860934E-3</v>
      </c>
      <c r="AC1260" s="13">
        <f t="shared" si="1530"/>
        <v>7.7959566925542851E-5</v>
      </c>
      <c r="AD1260" s="13">
        <f t="shared" si="1531"/>
        <v>2.6037310184838188E-3</v>
      </c>
      <c r="AE1260" s="13">
        <f t="shared" si="1532"/>
        <v>2.3972716671573631E-3</v>
      </c>
      <c r="AF1260" s="13">
        <f t="shared" si="1533"/>
        <v>1.1035916162918267E-3</v>
      </c>
      <c r="AG1260" s="13">
        <f t="shared" si="1534"/>
        <v>3.3869460082060297E-4</v>
      </c>
      <c r="AH1260" s="13">
        <f t="shared" si="1535"/>
        <v>5.5689170062745421E-3</v>
      </c>
      <c r="AI1260" s="13">
        <f t="shared" si="1536"/>
        <v>4.2398278584355317E-3</v>
      </c>
      <c r="AJ1260" s="13">
        <f t="shared" si="1537"/>
        <v>1.6139709254880405E-3</v>
      </c>
      <c r="AK1260" s="13">
        <f t="shared" si="1538"/>
        <v>4.0959243870212467E-4</v>
      </c>
      <c r="AL1260" s="13">
        <f t="shared" si="1539"/>
        <v>2.18588859131832E-6</v>
      </c>
      <c r="AM1260" s="13">
        <f t="shared" si="1540"/>
        <v>3.9646384730109181E-4</v>
      </c>
      <c r="AN1260" s="13">
        <f t="shared" si="1541"/>
        <v>3.6502677943306042E-4</v>
      </c>
      <c r="AO1260" s="13">
        <f t="shared" si="1542"/>
        <v>1.6804123580287065E-4</v>
      </c>
      <c r="AP1260" s="13">
        <f t="shared" si="1543"/>
        <v>5.1572210627054941E-5</v>
      </c>
      <c r="AQ1260" s="13">
        <f t="shared" si="1544"/>
        <v>1.187071537643924E-5</v>
      </c>
      <c r="AR1260" s="13">
        <f t="shared" si="1545"/>
        <v>1.0254674435354492E-3</v>
      </c>
      <c r="AS1260" s="13">
        <f t="shared" si="1546"/>
        <v>7.8072728146631677E-4</v>
      </c>
      <c r="AT1260" s="13">
        <f t="shared" si="1547"/>
        <v>2.9719865407151487E-4</v>
      </c>
      <c r="AU1260" s="13">
        <f t="shared" si="1548"/>
        <v>7.542287136512789E-5</v>
      </c>
      <c r="AV1260" s="13">
        <f t="shared" si="1549"/>
        <v>1.4355573570982031E-5</v>
      </c>
      <c r="AW1260" s="13">
        <f t="shared" si="1550"/>
        <v>4.2562206728220424E-8</v>
      </c>
      <c r="AX1260" s="13">
        <f t="shared" si="1551"/>
        <v>5.0307162139298445E-5</v>
      </c>
      <c r="AY1260" s="13">
        <f t="shared" si="1552"/>
        <v>4.6318123337432314E-5</v>
      </c>
      <c r="AZ1260" s="13">
        <f t="shared" si="1553"/>
        <v>2.1322695002762782E-5</v>
      </c>
      <c r="BA1260" s="13">
        <f t="shared" si="1554"/>
        <v>6.5439801877495392E-6</v>
      </c>
      <c r="BB1260" s="13">
        <f t="shared" si="1555"/>
        <v>1.5062710187001394E-6</v>
      </c>
      <c r="BC1260" s="13">
        <f t="shared" si="1556"/>
        <v>2.7736665658289032E-7</v>
      </c>
      <c r="BD1260" s="13">
        <f t="shared" si="1557"/>
        <v>1.5735906349569436E-4</v>
      </c>
      <c r="BE1260" s="13">
        <f t="shared" si="1558"/>
        <v>1.1980342684846245E-4</v>
      </c>
      <c r="BF1260" s="13">
        <f t="shared" si="1559"/>
        <v>4.5605447712351223E-5</v>
      </c>
      <c r="BG1260" s="13">
        <f t="shared" si="1560"/>
        <v>1.1573719359879874E-5</v>
      </c>
      <c r="BH1260" s="13">
        <f t="shared" si="1561"/>
        <v>2.2028779434333965E-6</v>
      </c>
      <c r="BI1260" s="13">
        <f t="shared" si="1562"/>
        <v>3.3542691560239947E-7</v>
      </c>
      <c r="BJ1260" s="14">
        <f t="shared" si="1563"/>
        <v>0.28477341616648039</v>
      </c>
      <c r="BK1260" s="14">
        <f t="shared" si="1564"/>
        <v>0.34112210690346806</v>
      </c>
      <c r="BL1260" s="14">
        <f t="shared" si="1565"/>
        <v>0.34989148913823392</v>
      </c>
      <c r="BM1260" s="14">
        <f t="shared" si="1566"/>
        <v>0.23797940935227066</v>
      </c>
      <c r="BN1260" s="14">
        <f t="shared" si="1567"/>
        <v>0.76195543453301973</v>
      </c>
    </row>
    <row r="1261" spans="1:66" x14ac:dyDescent="0.25">
      <c r="A1261" t="s">
        <v>80</v>
      </c>
      <c r="B1261" t="s">
        <v>93</v>
      </c>
      <c r="C1261" t="s">
        <v>94</v>
      </c>
      <c r="D1261" s="11">
        <v>44464</v>
      </c>
      <c r="E1261" s="10">
        <f>VLOOKUP(A1261,home!$A$2:$E$405,3,FALSE)</f>
        <v>1.2518</v>
      </c>
      <c r="F1261" s="10">
        <f>VLOOKUP(B1261,home!$B$2:$E$405,3,FALSE)</f>
        <v>0.72940000000000005</v>
      </c>
      <c r="G1261" s="10">
        <f>VLOOKUP(C1261,away!$B$2:$E$405,4,FALSE)</f>
        <v>0.97250000000000003</v>
      </c>
      <c r="H1261" s="10">
        <f>VLOOKUP(A1261,away!$A$2:$E$405,3,FALSE)</f>
        <v>1.0562</v>
      </c>
      <c r="I1261" s="10">
        <f>VLOOKUP(C1261,away!$B$2:$E$405,3,FALSE)</f>
        <v>0.94679999999999997</v>
      </c>
      <c r="J1261" s="10">
        <f>VLOOKUP(B1261,home!$B$2:$E$405,4,FALSE)</f>
        <v>0.98799999999999999</v>
      </c>
      <c r="K1261" s="12">
        <f t="shared" si="1512"/>
        <v>0.8879536897000001</v>
      </c>
      <c r="L1261" s="12">
        <f t="shared" si="1513"/>
        <v>0.98801003807999999</v>
      </c>
      <c r="M1261" s="13">
        <f t="shared" si="1514"/>
        <v>0.15320724559614787</v>
      </c>
      <c r="N1261" s="13">
        <f t="shared" si="1515"/>
        <v>0.13604093901587361</v>
      </c>
      <c r="O1261" s="13">
        <f t="shared" si="1516"/>
        <v>0.15137029655558193</v>
      </c>
      <c r="P1261" s="13">
        <f t="shared" si="1517"/>
        <v>0.1344098133375122</v>
      </c>
      <c r="Q1261" s="13">
        <f t="shared" si="1518"/>
        <v>6.0399026874698815E-2</v>
      </c>
      <c r="R1261" s="13">
        <f t="shared" si="1519"/>
        <v>7.477768623203071E-2</v>
      </c>
      <c r="S1261" s="13">
        <f t="shared" si="1520"/>
        <v>2.9479672862611515E-2</v>
      </c>
      <c r="T1261" s="13">
        <f t="shared" si="1521"/>
        <v>5.9674844842466108E-2</v>
      </c>
      <c r="U1261" s="13">
        <f t="shared" si="1522"/>
        <v>6.6399122396960567E-2</v>
      </c>
      <c r="V1261" s="13">
        <f t="shared" si="1523"/>
        <v>2.8736364489642258E-3</v>
      </c>
      <c r="W1261" s="13">
        <f t="shared" si="1524"/>
        <v>1.7877179589226095E-2</v>
      </c>
      <c r="X1261" s="13">
        <f t="shared" si="1525"/>
        <v>1.7662832886714271E-2</v>
      </c>
      <c r="Y1261" s="13">
        <f t="shared" si="1526"/>
        <v>8.7255280965016207E-3</v>
      </c>
      <c r="Z1261" s="13">
        <f t="shared" si="1527"/>
        <v>2.4627034873880984E-2</v>
      </c>
      <c r="AA1261" s="13">
        <f t="shared" si="1528"/>
        <v>2.1867666482633198E-2</v>
      </c>
      <c r="AB1261" s="13">
        <f t="shared" si="1529"/>
        <v>9.708737569191583E-3</v>
      </c>
      <c r="AC1261" s="13">
        <f t="shared" si="1530"/>
        <v>1.5756636427434752E-4</v>
      </c>
      <c r="AD1261" s="13">
        <f t="shared" si="1531"/>
        <v>3.9685268944207111E-3</v>
      </c>
      <c r="AE1261" s="13">
        <f t="shared" si="1532"/>
        <v>3.9209444080781104E-3</v>
      </c>
      <c r="AF1261" s="13">
        <f t="shared" si="1533"/>
        <v>1.9369662169674083E-3</v>
      </c>
      <c r="AG1261" s="13">
        <f t="shared" si="1534"/>
        <v>6.3791402192854758E-4</v>
      </c>
      <c r="AH1261" s="13">
        <f t="shared" si="1535"/>
        <v>6.0829394158851578E-3</v>
      </c>
      <c r="AI1261" s="13">
        <f t="shared" si="1536"/>
        <v>5.4013684985567897E-3</v>
      </c>
      <c r="AJ1261" s="13">
        <f t="shared" si="1537"/>
        <v>2.3980825438614248E-3</v>
      </c>
      <c r="AK1261" s="13">
        <f t="shared" si="1538"/>
        <v>7.0979541434230498E-4</v>
      </c>
      <c r="AL1261" s="13">
        <f t="shared" si="1539"/>
        <v>5.5293639743936526E-6</v>
      </c>
      <c r="AM1261" s="13">
        <f t="shared" si="1540"/>
        <v>7.047736197149108E-4</v>
      </c>
      <c r="AN1261" s="13">
        <f t="shared" si="1541"/>
        <v>6.9632341085230822E-4</v>
      </c>
      <c r="AO1261" s="13">
        <f t="shared" si="1542"/>
        <v>3.4398725983609228E-4</v>
      </c>
      <c r="AP1261" s="13">
        <f t="shared" si="1543"/>
        <v>1.1328762189656414E-4</v>
      </c>
      <c r="AQ1261" s="13">
        <f t="shared" si="1544"/>
        <v>2.7982326906004237E-5</v>
      </c>
      <c r="AR1261" s="13">
        <f t="shared" si="1545"/>
        <v>1.2020010407854059E-3</v>
      </c>
      <c r="AS1261" s="13">
        <f t="shared" si="1546"/>
        <v>1.0673212591886415E-3</v>
      </c>
      <c r="AT1261" s="13">
        <f t="shared" si="1547"/>
        <v>4.7386592509590208E-4</v>
      </c>
      <c r="AU1261" s="13">
        <f t="shared" si="1548"/>
        <v>1.4025699887067005E-4</v>
      </c>
      <c r="AV1261" s="13">
        <f t="shared" si="1549"/>
        <v>3.1135429913365059E-5</v>
      </c>
      <c r="AW1261" s="13">
        <f t="shared" si="1550"/>
        <v>1.3474862772781534E-7</v>
      </c>
      <c r="AX1261" s="13">
        <f t="shared" si="1551"/>
        <v>1.0430105600484657E-4</v>
      </c>
      <c r="AY1261" s="13">
        <f t="shared" si="1552"/>
        <v>1.0305049031513265E-4</v>
      </c>
      <c r="AZ1261" s="13">
        <f t="shared" si="1553"/>
        <v>5.0907459430208442E-5</v>
      </c>
      <c r="BA1261" s="13">
        <f t="shared" si="1554"/>
        <v>1.6765693643398768E-5</v>
      </c>
      <c r="BB1261" s="13">
        <f t="shared" si="1555"/>
        <v>4.1411684037630065E-6</v>
      </c>
      <c r="BC1261" s="13">
        <f t="shared" si="1556"/>
        <v>8.1830319045951632E-7</v>
      </c>
      <c r="BD1261" s="13">
        <f t="shared" si="1557"/>
        <v>1.9793151567976472E-4</v>
      </c>
      <c r="BE1261" s="13">
        <f t="shared" si="1558"/>
        <v>1.7575401965576052E-4</v>
      </c>
      <c r="BF1261" s="13">
        <f t="shared" si="1559"/>
        <v>7.8030715116469428E-5</v>
      </c>
      <c r="BG1261" s="13">
        <f t="shared" si="1560"/>
        <v>2.3095887132532872E-5</v>
      </c>
      <c r="BH1261" s="13">
        <f t="shared" si="1561"/>
        <v>5.127019549056829E-6</v>
      </c>
      <c r="BI1261" s="13">
        <f t="shared" si="1562"/>
        <v>9.1051118514980871E-7</v>
      </c>
      <c r="BJ1261" s="14">
        <f t="shared" si="1563"/>
        <v>0.31301104125706897</v>
      </c>
      <c r="BK1261" s="14">
        <f t="shared" si="1564"/>
        <v>0.32023651446379964</v>
      </c>
      <c r="BL1261" s="14">
        <f t="shared" si="1565"/>
        <v>0.34211112543121636</v>
      </c>
      <c r="BM1261" s="14">
        <f t="shared" si="1566"/>
        <v>0.28967779267243338</v>
      </c>
      <c r="BN1261" s="14">
        <f t="shared" si="1567"/>
        <v>0.71020500761184513</v>
      </c>
    </row>
    <row r="1262" spans="1:66" x14ac:dyDescent="0.25">
      <c r="A1262" t="s">
        <v>80</v>
      </c>
      <c r="B1262" t="s">
        <v>258</v>
      </c>
      <c r="C1262" t="s">
        <v>91</v>
      </c>
      <c r="D1262" s="11">
        <v>44464</v>
      </c>
      <c r="E1262" s="10">
        <f>VLOOKUP(A1262,home!$A$2:$E$405,3,FALSE)</f>
        <v>1.2518</v>
      </c>
      <c r="F1262" s="10">
        <f>VLOOKUP(B1262,home!$B$2:$E$405,3,FALSE)</f>
        <v>0.46689999999999998</v>
      </c>
      <c r="G1262" s="10">
        <f>VLOOKUP(C1262,away!$B$2:$E$405,4,FALSE)</f>
        <v>1.1113999999999999</v>
      </c>
      <c r="H1262" s="10">
        <f>VLOOKUP(A1262,away!$A$2:$E$405,3,FALSE)</f>
        <v>1.0562</v>
      </c>
      <c r="I1262" s="10">
        <f>VLOOKUP(C1262,away!$B$2:$E$405,3,FALSE)</f>
        <v>0.65859999999999996</v>
      </c>
      <c r="J1262" s="10">
        <f>VLOOKUP(B1262,home!$B$2:$E$405,4,FALSE)</f>
        <v>1.0588</v>
      </c>
      <c r="K1262" s="12">
        <f t="shared" si="1512"/>
        <v>0.649574867788</v>
      </c>
      <c r="L1262" s="12">
        <f t="shared" si="1513"/>
        <v>0.73651538321599996</v>
      </c>
      <c r="M1262" s="13">
        <f t="shared" si="1514"/>
        <v>0.2500510327369444</v>
      </c>
      <c r="N1262" s="13">
        <f t="shared" si="1515"/>
        <v>0.16242686653035354</v>
      </c>
      <c r="O1262" s="13">
        <f t="shared" si="1516"/>
        <v>0.18416643219980713</v>
      </c>
      <c r="P1262" s="13">
        <f t="shared" si="1517"/>
        <v>0.1196298858471774</v>
      </c>
      <c r="Q1262" s="13">
        <f t="shared" si="1518"/>
        <v>5.2754205175836753E-2</v>
      </c>
      <c r="R1262" s="13">
        <f t="shared" si="1519"/>
        <v>6.7820705193582201E-2</v>
      </c>
      <c r="S1262" s="13">
        <f t="shared" si="1520"/>
        <v>1.4308388802841198E-2</v>
      </c>
      <c r="T1262" s="13">
        <f t="shared" si="1521"/>
        <v>3.8854283641336897E-2</v>
      </c>
      <c r="U1262" s="13">
        <f t="shared" si="1522"/>
        <v>4.4054625609410092E-2</v>
      </c>
      <c r="V1262" s="13">
        <f t="shared" si="1523"/>
        <v>7.6060514545785044E-4</v>
      </c>
      <c r="W1262" s="13">
        <f t="shared" si="1524"/>
        <v>1.1422601950785063E-2</v>
      </c>
      <c r="X1262" s="13">
        <f t="shared" si="1525"/>
        <v>8.4129220531062882E-3</v>
      </c>
      <c r="Y1262" s="13">
        <f t="shared" si="1526"/>
        <v>3.0981232549549573E-3</v>
      </c>
      <c r="Z1262" s="13">
        <f t="shared" si="1527"/>
        <v>1.6650330891876852E-2</v>
      </c>
      <c r="AA1262" s="13">
        <f t="shared" si="1528"/>
        <v>1.0815636487717361E-2</v>
      </c>
      <c r="AB1262" s="13">
        <f t="shared" si="1529"/>
        <v>3.512782820776036E-3</v>
      </c>
      <c r="AC1262" s="13">
        <f t="shared" si="1530"/>
        <v>2.2743134103954526E-5</v>
      </c>
      <c r="AD1262" s="13">
        <f t="shared" si="1531"/>
        <v>1.8549587879940392E-3</v>
      </c>
      <c r="AE1262" s="13">
        <f t="shared" si="1532"/>
        <v>1.3662056825893166E-3</v>
      </c>
      <c r="AF1262" s="13">
        <f t="shared" si="1533"/>
        <v>5.0311575093207352E-4</v>
      </c>
      <c r="AG1262" s="13">
        <f t="shared" si="1534"/>
        <v>1.2351749669991391E-4</v>
      </c>
      <c r="AH1262" s="13">
        <f t="shared" si="1535"/>
        <v>3.0658062093759705E-3</v>
      </c>
      <c r="AI1262" s="13">
        <f t="shared" si="1536"/>
        <v>1.9914706631190258E-3</v>
      </c>
      <c r="AJ1262" s="13">
        <f t="shared" si="1537"/>
        <v>6.4680464634961083E-4</v>
      </c>
      <c r="AK1262" s="13">
        <f t="shared" si="1538"/>
        <v>1.4004934754573752E-4</v>
      </c>
      <c r="AL1262" s="13">
        <f t="shared" si="1539"/>
        <v>4.3523252143899568E-7</v>
      </c>
      <c r="AM1262" s="13">
        <f t="shared" si="1540"/>
        <v>2.4098692189268345E-4</v>
      </c>
      <c r="AN1262" s="13">
        <f t="shared" si="1541"/>
        <v>1.7749057512783398E-4</v>
      </c>
      <c r="AO1262" s="13">
        <f t="shared" si="1542"/>
        <v>6.5362269478752425E-5</v>
      </c>
      <c r="AP1262" s="13">
        <f t="shared" si="1543"/>
        <v>1.6046772317670268E-5</v>
      </c>
      <c r="AQ1262" s="13">
        <f t="shared" si="1544"/>
        <v>2.954673665732204E-6</v>
      </c>
      <c r="AR1262" s="13">
        <f t="shared" si="1545"/>
        <v>4.5160268703290719E-4</v>
      </c>
      <c r="AS1262" s="13">
        <f t="shared" si="1546"/>
        <v>2.9334975572210624E-4</v>
      </c>
      <c r="AT1262" s="13">
        <f t="shared" si="1547"/>
        <v>9.5276314394414623E-5</v>
      </c>
      <c r="AU1262" s="13">
        <f t="shared" si="1548"/>
        <v>2.0629699775359934E-5</v>
      </c>
      <c r="AV1262" s="13">
        <f t="shared" si="1549"/>
        <v>3.3501336260213902E-6</v>
      </c>
      <c r="AW1262" s="13">
        <f t="shared" si="1550"/>
        <v>5.7840211752451073E-9</v>
      </c>
      <c r="AX1262" s="13">
        <f t="shared" si="1551"/>
        <v>2.6089841321179472E-5</v>
      </c>
      <c r="AY1262" s="13">
        <f t="shared" si="1552"/>
        <v>1.921556947871313E-5</v>
      </c>
      <c r="AZ1262" s="13">
        <f t="shared" si="1553"/>
        <v>7.0762812591640349E-6</v>
      </c>
      <c r="BA1262" s="13">
        <f t="shared" si="1554"/>
        <v>1.7372633344457994E-6</v>
      </c>
      <c r="BB1262" s="13">
        <f t="shared" si="1555"/>
        <v>3.1988029262911342E-7</v>
      </c>
      <c r="BC1262" s="13">
        <f t="shared" si="1556"/>
        <v>4.7119351261795553E-8</v>
      </c>
      <c r="BD1262" s="13">
        <f t="shared" si="1557"/>
        <v>5.5435387683569458E-5</v>
      </c>
      <c r="BE1262" s="13">
        <f t="shared" si="1558"/>
        <v>3.6009434625331154E-5</v>
      </c>
      <c r="BF1262" s="13">
        <f t="shared" si="1559"/>
        <v>1.1695411867935057E-5</v>
      </c>
      <c r="BG1262" s="13">
        <f t="shared" si="1560"/>
        <v>2.5323485392800404E-6</v>
      </c>
      <c r="BH1262" s="13">
        <f t="shared" si="1561"/>
        <v>4.1123749189899172E-7</v>
      </c>
      <c r="BI1262" s="13">
        <f t="shared" si="1562"/>
        <v>5.3425907885951271E-8</v>
      </c>
      <c r="BJ1262" s="14">
        <f t="shared" si="1563"/>
        <v>0.28137412749210888</v>
      </c>
      <c r="BK1262" s="14">
        <f t="shared" si="1564"/>
        <v>0.38479230646852486</v>
      </c>
      <c r="BL1262" s="14">
        <f t="shared" si="1565"/>
        <v>0.31718465901434983</v>
      </c>
      <c r="BM1262" s="14">
        <f t="shared" si="1566"/>
        <v>0.1631330863977016</v>
      </c>
      <c r="BN1262" s="14">
        <f t="shared" si="1567"/>
        <v>0.83684912768370134</v>
      </c>
    </row>
    <row r="1263" spans="1:66" x14ac:dyDescent="0.25">
      <c r="A1263" t="s">
        <v>80</v>
      </c>
      <c r="B1263" t="s">
        <v>84</v>
      </c>
      <c r="C1263" t="s">
        <v>110</v>
      </c>
      <c r="D1263" s="11">
        <v>44464</v>
      </c>
      <c r="E1263" s="10">
        <f>VLOOKUP(A1263,home!$A$2:$E$405,3,FALSE)</f>
        <v>1.2518</v>
      </c>
      <c r="F1263" s="10">
        <f>VLOOKUP(B1263,home!$B$2:$E$405,3,FALSE)</f>
        <v>1.0072000000000001</v>
      </c>
      <c r="G1263" s="10">
        <f>VLOOKUP(C1263,away!$B$2:$E$405,4,FALSE)</f>
        <v>0.7742</v>
      </c>
      <c r="H1263" s="10">
        <f>VLOOKUP(A1263,away!$A$2:$E$405,3,FALSE)</f>
        <v>1.0562</v>
      </c>
      <c r="I1263" s="10">
        <f>VLOOKUP(C1263,away!$B$2:$E$405,3,FALSE)</f>
        <v>1.6386000000000001</v>
      </c>
      <c r="J1263" s="10">
        <f>VLOOKUP(B1263,home!$B$2:$E$405,4,FALSE)</f>
        <v>1.1526000000000001</v>
      </c>
      <c r="K1263" s="12">
        <f t="shared" ref="K1263:K1315" si="1568">E1263*F1263*G1263</f>
        <v>0.97612139363200012</v>
      </c>
      <c r="L1263" s="12">
        <f t="shared" ref="L1263:L1315" si="1569">H1263*I1263*J1263</f>
        <v>1.9947925102320003</v>
      </c>
      <c r="M1263" s="13">
        <f t="shared" ref="M1263:M1315" si="1570">_xlfn.POISSON.DIST(0,K1263,FALSE) * _xlfn.POISSON.DIST(0,L1263,FALSE)</f>
        <v>5.1256445456627948E-2</v>
      </c>
      <c r="N1263" s="13">
        <f t="shared" ref="N1263:N1315" si="1571">_xlfn.POISSON.DIST(1,K1263,FALSE) * _xlfn.POISSON.DIST(0,L1263,FALSE)</f>
        <v>5.0032512971746268E-2</v>
      </c>
      <c r="O1263" s="13">
        <f t="shared" ref="O1263:O1315" si="1572">_xlfn.POISSON.DIST(0,K1263,FALSE) * _xlfn.POISSON.DIST(1,L1263,FALSE)</f>
        <v>0.10224597349799647</v>
      </c>
      <c r="P1263" s="13">
        <f t="shared" ref="P1263:P1315" si="1573">_xlfn.POISSON.DIST(1,K1263,FALSE) * _xlfn.POISSON.DIST(1,L1263,FALSE)</f>
        <v>9.9804482144124851E-2</v>
      </c>
      <c r="Q1263" s="13">
        <f t="shared" ref="Q1263:Q1315" si="1574">_xlfn.POISSON.DIST(2,K1263,FALSE) * _xlfn.POISSON.DIST(0,L1263,FALSE)</f>
        <v>2.4418903144446044E-2</v>
      </c>
      <c r="R1263" s="13">
        <f t="shared" ref="R1263:R1315" si="1575">_xlfn.POISSON.DIST(0,K1263,FALSE) * _xlfn.POISSON.DIST(2,L1263,FALSE)</f>
        <v>0.1019797510675915</v>
      </c>
      <c r="S1263" s="13">
        <f t="shared" ref="S1263:S1315" si="1576">_xlfn.POISSON.DIST(2,K1263,FALSE) * _xlfn.POISSON.DIST(2,L1263,FALSE)</f>
        <v>4.8583815007644547E-2</v>
      </c>
      <c r="T1263" s="13">
        <f t="shared" ref="T1263:T1315" si="1577">_xlfn.POISSON.DIST(2,K1263,FALSE) * _xlfn.POISSON.DIST(1,L1263,FALSE)</f>
        <v>4.8710645100621612E-2</v>
      </c>
      <c r="U1263" s="13">
        <f t="shared" ref="U1263:U1315" si="1578">_xlfn.POISSON.DIST(1,K1263,FALSE) * _xlfn.POISSON.DIST(2,L1263,FALSE)</f>
        <v>9.9544616734341854E-2</v>
      </c>
      <c r="V1263" s="13">
        <f t="shared" ref="V1263:V1315" si="1579">_xlfn.POISSON.DIST(3,K1263,FALSE) * _xlfn.POISSON.DIST(3,L1263,FALSE)</f>
        <v>1.0511160443068226E-2</v>
      </c>
      <c r="W1263" s="13">
        <f t="shared" ref="W1263:W1315" si="1580">_xlfn.POISSON.DIST(3,K1263,FALSE) * _xlfn.POISSON.DIST(0,L1263,FALSE)</f>
        <v>7.9452712561071687E-3</v>
      </c>
      <c r="X1263" s="13">
        <f t="shared" ref="X1263:X1315" si="1581">_xlfn.POISSON.DIST(3,K1263,FALSE) * _xlfn.POISSON.DIST(1,L1263,FALSE)</f>
        <v>1.5849167593444177E-2</v>
      </c>
      <c r="Y1263" s="13">
        <f t="shared" ref="Y1263:Y1315" si="1582">_xlfn.POISSON.DIST(3,K1263,FALSE) * _xlfn.POISSON.DIST(2,L1263,FALSE)</f>
        <v>1.5807900404407091E-2</v>
      </c>
      <c r="Z1263" s="13">
        <f t="shared" ref="Z1263:Z1315" si="1583">_xlfn.POISSON.DIST(0,K1263,FALSE) * _xlfn.POISSON.DIST(3,L1263,FALSE)</f>
        <v>6.7809481208318451E-2</v>
      </c>
      <c r="AA1263" s="13">
        <f t="shared" ref="AA1263:AA1315" si="1584">_xlfn.POISSON.DIST(1,K1263,FALSE) * _xlfn.POISSON.DIST(3,L1263,FALSE)</f>
        <v>6.6190285298526733E-2</v>
      </c>
      <c r="AB1263" s="13">
        <f t="shared" ref="AB1263:AB1315" si="1585">_xlfn.POISSON.DIST(2,K1263,FALSE) * _xlfn.POISSON.DIST(3,L1263,FALSE)</f>
        <v>3.2304876765248798E-2</v>
      </c>
      <c r="AC1263" s="13">
        <f t="shared" ref="AC1263:AC1315" si="1586">_xlfn.POISSON.DIST(4,K1263,FALSE) * _xlfn.POISSON.DIST(4,L1263,FALSE)</f>
        <v>1.2791817148658968E-3</v>
      </c>
      <c r="AD1263" s="13">
        <f t="shared" ref="AD1263:AD1315" si="1587">_xlfn.POISSON.DIST(4,K1263,FALSE) * _xlfn.POISSON.DIST(0,L1263,FALSE)</f>
        <v>1.9388873128239001E-3</v>
      </c>
      <c r="AE1263" s="13">
        <f t="shared" ref="AE1263:AE1315" si="1588">_xlfn.POISSON.DIST(4,K1263,FALSE) * _xlfn.POISSON.DIST(1,L1263,FALSE)</f>
        <v>3.8676778898049653E-3</v>
      </c>
      <c r="AF1263" s="13">
        <f t="shared" ref="AF1263:AF1315" si="1589">_xlfn.POISSON.DIST(4,K1263,FALSE) * _xlfn.POISSON.DIST(2,L1263,FALSE)</f>
        <v>3.857607443286427E-3</v>
      </c>
      <c r="AG1263" s="13">
        <f t="shared" ref="AG1263:AG1315" si="1590">_xlfn.POISSON.DIST(4,K1263,FALSE) * _xlfn.POISSON.DIST(3,L1263,FALSE)</f>
        <v>2.5650421450943268E-3</v>
      </c>
      <c r="AH1263" s="13">
        <f t="shared" ref="AH1263:AH1315" si="1591">_xlfn.POISSON.DIST(0,K1263,FALSE) * _xlfn.POISSON.DIST(4,L1263,FALSE)</f>
        <v>3.3816461309267812E-2</v>
      </c>
      <c r="AI1263" s="13">
        <f t="shared" ref="AI1263:AI1315" si="1592">_xlfn.POISSON.DIST(1,K1263,FALSE) * _xlfn.POISSON.DIST(4,L1263,FALSE)</f>
        <v>3.3008971340905101E-2</v>
      </c>
      <c r="AJ1263" s="13">
        <f t="shared" ref="AJ1263:AJ1315" si="1593">_xlfn.POISSON.DIST(2,K1263,FALSE) * _xlfn.POISSON.DIST(4,L1263,FALSE)</f>
        <v>1.611038155382152E-2</v>
      </c>
      <c r="AK1263" s="13">
        <f t="shared" ref="AK1263:AK1315" si="1594">_xlfn.POISSON.DIST(3,K1263,FALSE) * _xlfn.POISSON.DIST(4,L1263,FALSE)</f>
        <v>5.2418960314198435E-3</v>
      </c>
      <c r="AL1263" s="13">
        <f t="shared" ref="AL1263:AL1315" si="1595">_xlfn.POISSON.DIST(5,K1263,FALSE) * _xlfn.POISSON.DIST(5,L1263,FALSE)</f>
        <v>9.9630840557177755E-5</v>
      </c>
      <c r="AM1263" s="13">
        <f t="shared" ref="AM1263:AM1315" si="1596">_xlfn.POISSON.DIST(5,K1263,FALSE) * _xlfn.POISSON.DIST(0,L1263,FALSE)</f>
        <v>3.7851787717781393E-4</v>
      </c>
      <c r="AN1263" s="13">
        <f t="shared" ref="AN1263:AN1315" si="1597">_xlfn.POISSON.DIST(5,K1263,FALSE) * _xlfn.POISSON.DIST(1,L1263,FALSE)</f>
        <v>7.5506462638321933E-4</v>
      </c>
      <c r="AO1263" s="13">
        <f t="shared" ref="AO1263:AO1315" si="1598">_xlfn.POISSON.DIST(5,K1263,FALSE) * _xlfn.POISSON.DIST(2,L1263,FALSE)</f>
        <v>7.5309863072518498E-4</v>
      </c>
      <c r="AP1263" s="13">
        <f t="shared" ref="AP1263:AP1315" si="1599">_xlfn.POISSON.DIST(5,K1263,FALSE) * _xlfn.POISSON.DIST(3,L1263,FALSE)</f>
        <v>5.0075850267885798E-4</v>
      </c>
      <c r="AQ1263" s="13">
        <f t="shared" ref="AQ1263:AQ1315" si="1600">_xlfn.POISSON.DIST(5,K1263,FALSE) * _xlfn.POISSON.DIST(4,L1263,FALSE)</f>
        <v>2.497273276446943E-4</v>
      </c>
      <c r="AR1263" s="13">
        <f t="shared" ref="AR1263:AR1315" si="1601">_xlfn.POISSON.DIST(0,K1263,FALSE) * _xlfn.POISSON.DIST(5,L1263,FALSE)</f>
        <v>1.3491364748455525E-2</v>
      </c>
      <c r="AS1263" s="13">
        <f t="shared" ref="AS1263:AS1315" si="1602">_xlfn.POISSON.DIST(1,K1263,FALSE) * _xlfn.POISSON.DIST(5,L1263,FALSE)</f>
        <v>1.3169209760260045E-2</v>
      </c>
      <c r="AT1263" s="13">
        <f t="shared" ref="AT1263:AT1315" si="1603">_xlfn.POISSON.DIST(2,K1263,FALSE) * _xlfn.POISSON.DIST(5,L1263,FALSE)</f>
        <v>6.4273736921085867E-3</v>
      </c>
      <c r="AU1263" s="13">
        <f t="shared" ref="AU1263:AU1315" si="1604">_xlfn.POISSON.DIST(3,K1263,FALSE) * _xlfn.POISSON.DIST(5,L1263,FALSE)</f>
        <v>2.0912989885782294E-3</v>
      </c>
      <c r="AV1263" s="13">
        <f t="shared" ref="AV1263:AV1315" si="1605">_xlfn.POISSON.DIST(4,K1263,FALSE) * _xlfn.POISSON.DIST(5,L1263,FALSE)</f>
        <v>5.1034042080804333E-4</v>
      </c>
      <c r="AW1263" s="13">
        <f t="shared" ref="AW1263:AW1315" si="1606">_xlfn.POISSON.DIST(6,K1263,FALSE) * _xlfn.POISSON.DIST(6,L1263,FALSE)</f>
        <v>5.3888097816601324E-6</v>
      </c>
      <c r="AX1263" s="13">
        <f t="shared" ref="AX1263:AX1315" si="1607">_xlfn.POISSON.DIST(6,K1263,FALSE) * _xlfn.POISSON.DIST(0,L1263,FALSE)</f>
        <v>6.1579899630905634E-5</v>
      </c>
      <c r="AY1263" s="13">
        <f t="shared" ref="AY1263:AY1315" si="1608">_xlfn.POISSON.DIST(6,K1263,FALSE) * _xlfn.POISSON.DIST(1,L1263,FALSE)</f>
        <v>1.2283912256456889E-4</v>
      </c>
      <c r="AZ1263" s="13">
        <f t="shared" ref="AZ1263:AZ1315" si="1609">_xlfn.POISSON.DIST(6,K1263,FALSE) * _xlfn.POISSON.DIST(2,L1263,FALSE)</f>
        <v>1.225192808276364E-4</v>
      </c>
      <c r="BA1263" s="13">
        <f t="shared" ref="BA1263:BA1315" si="1610">_xlfn.POISSON.DIST(6,K1263,FALSE) * _xlfn.POISSON.DIST(3,L1263,FALSE)</f>
        <v>8.1466847917993396E-5</v>
      </c>
      <c r="BB1263" s="13">
        <f t="shared" ref="BB1263:BB1315" si="1611">_xlfn.POISSON.DIST(6,K1263,FALSE) * _xlfn.POISSON.DIST(4,L1263,FALSE)</f>
        <v>4.0627364514755669E-5</v>
      </c>
      <c r="BC1263" s="13">
        <f t="shared" ref="BC1263:BC1315" si="1612">_xlfn.POISSON.DIST(6,K1263,FALSE) * _xlfn.POISSON.DIST(5,L1263,FALSE)</f>
        <v>1.6208632488899987E-5</v>
      </c>
      <c r="BD1263" s="13">
        <f t="shared" ref="BD1263:BD1315" si="1613">_xlfn.POISSON.DIST(0,K1263,FALSE) * _xlfn.POISSON.DIST(6,L1263,FALSE)</f>
        <v>4.485412225504525E-3</v>
      </c>
      <c r="BE1263" s="13">
        <f t="shared" ref="BE1263:BE1315" si="1614">_xlfn.POISSON.DIST(1,K1263,FALSE) * _xlfn.POISSON.DIST(6,L1263,FALSE)</f>
        <v>4.3783068325734878E-3</v>
      </c>
      <c r="BF1263" s="13">
        <f t="shared" ref="BF1263:BF1315" si="1615">_xlfn.POISSON.DIST(2,K1263,FALSE) * _xlfn.POISSON.DIST(6,L1263,FALSE)</f>
        <v>2.1368794835800705E-3</v>
      </c>
      <c r="BG1263" s="13">
        <f t="shared" ref="BG1263:BG1315" si="1616">_xlfn.POISSON.DIST(3,K1263,FALSE) * _xlfn.POISSON.DIST(6,L1263,FALSE)</f>
        <v>6.9528459317860238E-4</v>
      </c>
      <c r="BH1263" s="13">
        <f t="shared" ref="BH1263:BH1315" si="1617">_xlfn.POISSON.DIST(4,K1263,FALSE) * _xlfn.POISSON.DIST(6,L1263,FALSE)</f>
        <v>1.6967054151608888E-4</v>
      </c>
      <c r="BI1263" s="13">
        <f t="shared" ref="BI1263:BI1315" si="1618">_xlfn.POISSON.DIST(5,K1263,FALSE) * _xlfn.POISSON.DIST(6,L1263,FALSE)</f>
        <v>3.3123809088596171E-5</v>
      </c>
      <c r="BJ1263" s="14">
        <f t="shared" ref="BJ1263:BJ1315" si="1619">SUM(N1263,Q1263,T1263,W1263,X1263,Y1263,AD1263,AE1263,AF1263,AG1263,AM1263,AN1263,AO1263,AP1263,AQ1263,AX1263,AY1263,AZ1263,BA1263,BB1263,BC1263)</f>
        <v>0.17807602337433648</v>
      </c>
      <c r="BK1263" s="14">
        <f t="shared" ref="BK1263:BK1315" si="1620">SUM(M1263,P1263,S1263,V1263,AC1263,AL1263,AY1263)</f>
        <v>0.21165755472945322</v>
      </c>
      <c r="BL1263" s="14">
        <f t="shared" ref="BL1263:BL1315" si="1621">SUM(O1263,R1263,U1263,AA1263,AB1263,AH1263,AI1263,AJ1263,AK1263,AR1263,AS1263,AT1263,AU1263,AV1263,BD1263,BE1263,BF1263,BG1263,BH1263,BI1263)</f>
        <v>0.53803147869477108</v>
      </c>
      <c r="BM1263" s="14">
        <f t="shared" ref="BM1263:BM1315" si="1622">SUM(S1263:BI1263)</f>
        <v>0.56571901941156344</v>
      </c>
      <c r="BN1263" s="14">
        <f t="shared" ref="BN1263:BN1315" si="1623">SUM(M1263:R1263)</f>
        <v>0.42973806828253308</v>
      </c>
    </row>
    <row r="1264" spans="1:66" x14ac:dyDescent="0.25">
      <c r="A1264" t="s">
        <v>80</v>
      </c>
      <c r="B1264" t="s">
        <v>98</v>
      </c>
      <c r="C1264" t="s">
        <v>96</v>
      </c>
      <c r="D1264" s="11">
        <v>44464</v>
      </c>
      <c r="E1264" s="10">
        <f>VLOOKUP(A1264,home!$A$2:$E$405,3,FALSE)</f>
        <v>1.2518</v>
      </c>
      <c r="F1264" s="10">
        <f>VLOOKUP(B1264,home!$B$2:$E$405,3,FALSE)</f>
        <v>0.93779999999999997</v>
      </c>
      <c r="G1264" s="10">
        <f>VLOOKUP(C1264,away!$B$2:$E$405,4,FALSE)</f>
        <v>1.6672</v>
      </c>
      <c r="H1264" s="10">
        <f>VLOOKUP(A1264,away!$A$2:$E$405,3,FALSE)</f>
        <v>1.0562</v>
      </c>
      <c r="I1264" s="10">
        <f>VLOOKUP(C1264,away!$B$2:$E$405,3,FALSE)</f>
        <v>0.90559999999999996</v>
      </c>
      <c r="J1264" s="10">
        <f>VLOOKUP(B1264,home!$B$2:$E$405,4,FALSE)</f>
        <v>0.65859999999999996</v>
      </c>
      <c r="K1264" s="12">
        <f t="shared" si="1568"/>
        <v>1.9571895002879998</v>
      </c>
      <c r="L1264" s="12">
        <f t="shared" si="1569"/>
        <v>0.62994742259199998</v>
      </c>
      <c r="M1264" s="13">
        <f t="shared" si="1570"/>
        <v>7.5235136016824605E-2</v>
      </c>
      <c r="N1264" s="13">
        <f t="shared" si="1571"/>
        <v>0.14724941826486862</v>
      </c>
      <c r="O1264" s="13">
        <f t="shared" si="1572"/>
        <v>4.7394180022157194E-2</v>
      </c>
      <c r="P1264" s="13">
        <f t="shared" si="1573"/>
        <v>9.2759391514125336E-2</v>
      </c>
      <c r="Q1264" s="13">
        <f t="shared" si="1574"/>
        <v>0.14409750767575846</v>
      </c>
      <c r="R1264" s="13">
        <f t="shared" si="1575"/>
        <v>1.492792077540959E-2</v>
      </c>
      <c r="S1264" s="13">
        <f t="shared" si="1576"/>
        <v>2.8591377545149375E-2</v>
      </c>
      <c r="T1264" s="13">
        <f t="shared" si="1577"/>
        <v>9.0773853562274978E-2</v>
      </c>
      <c r="U1264" s="13">
        <f t="shared" si="1578"/>
        <v>2.9216769802762745E-2</v>
      </c>
      <c r="V1264" s="13">
        <f t="shared" si="1579"/>
        <v>3.916785167808353E-3</v>
      </c>
      <c r="W1264" s="13">
        <f t="shared" si="1580"/>
        <v>9.4008709680221306E-2</v>
      </c>
      <c r="X1264" s="13">
        <f t="shared" si="1581"/>
        <v>5.9220544364255001E-2</v>
      </c>
      <c r="Y1264" s="13">
        <f t="shared" si="1582"/>
        <v>1.8652914643378812E-2</v>
      </c>
      <c r="Z1264" s="13">
        <f t="shared" si="1583"/>
        <v>3.1346017390422808E-3</v>
      </c>
      <c r="AA1264" s="13">
        <f t="shared" si="1584"/>
        <v>6.1350096112380561E-3</v>
      </c>
      <c r="AB1264" s="13">
        <f t="shared" si="1585"/>
        <v>6.0036881976405455E-3</v>
      </c>
      <c r="AC1264" s="13">
        <f t="shared" si="1586"/>
        <v>3.0181925966762263E-4</v>
      </c>
      <c r="AD1264" s="13">
        <f t="shared" si="1587"/>
        <v>4.5998214880438003E-2</v>
      </c>
      <c r="AE1264" s="13">
        <f t="shared" si="1588"/>
        <v>2.8976456907764896E-2</v>
      </c>
      <c r="AF1264" s="13">
        <f t="shared" si="1589"/>
        <v>9.1268221724473252E-3</v>
      </c>
      <c r="AG1264" s="13">
        <f t="shared" si="1590"/>
        <v>1.9164727013295704E-3</v>
      </c>
      <c r="AH1264" s="13">
        <f t="shared" si="1591"/>
        <v>4.9365857159052134E-4</v>
      </c>
      <c r="AI1264" s="13">
        <f t="shared" si="1592"/>
        <v>9.6618337304414019E-4</v>
      </c>
      <c r="AJ1264" s="13">
        <f t="shared" si="1593"/>
        <v>9.4550197653741773E-4</v>
      </c>
      <c r="AK1264" s="13">
        <f t="shared" si="1594"/>
        <v>6.1684218032686145E-4</v>
      </c>
      <c r="AL1264" s="13">
        <f t="shared" si="1595"/>
        <v>1.4884838311584464E-5</v>
      </c>
      <c r="AM1264" s="13">
        <f t="shared" si="1596"/>
        <v>1.8005444639196899E-2</v>
      </c>
      <c r="AN1264" s="13">
        <f t="shared" si="1597"/>
        <v>1.1342483443085029E-2</v>
      </c>
      <c r="AO1264" s="13">
        <f t="shared" si="1598"/>
        <v>3.5725841053819234E-3</v>
      </c>
      <c r="AP1264" s="13">
        <f t="shared" si="1599"/>
        <v>7.50180049726163E-4</v>
      </c>
      <c r="AQ1264" s="13">
        <f t="shared" si="1600"/>
        <v>1.1814349720123369E-4</v>
      </c>
      <c r="AR1264" s="13">
        <f t="shared" si="1601"/>
        <v>6.2195788962779449E-5</v>
      </c>
      <c r="AS1264" s="13">
        <f t="shared" si="1602"/>
        <v>1.2172894512008019E-4</v>
      </c>
      <c r="AT1264" s="13">
        <f t="shared" si="1603"/>
        <v>1.1912330663507758E-4</v>
      </c>
      <c r="AU1264" s="13">
        <f t="shared" si="1604"/>
        <v>7.7715628328587209E-5</v>
      </c>
      <c r="AV1264" s="13">
        <f t="shared" si="1605"/>
        <v>3.8026052943248891E-5</v>
      </c>
      <c r="AW1264" s="13">
        <f t="shared" si="1606"/>
        <v>5.0977531453298563E-7</v>
      </c>
      <c r="AX1264" s="13">
        <f t="shared" si="1607"/>
        <v>5.8733445326421621E-3</v>
      </c>
      <c r="AY1264" s="13">
        <f t="shared" si="1608"/>
        <v>3.6998982503327442E-3</v>
      </c>
      <c r="AZ1264" s="13">
        <f t="shared" si="1609"/>
        <v>1.1653706833248813E-3</v>
      </c>
      <c r="BA1264" s="13">
        <f t="shared" si="1610"/>
        <v>2.4470741944159565E-4</v>
      </c>
      <c r="BB1264" s="13">
        <f t="shared" si="1611"/>
        <v>3.8538202041593155E-5</v>
      </c>
      <c r="BC1264" s="13">
        <f t="shared" si="1612"/>
        <v>4.855408209486272E-6</v>
      </c>
      <c r="BD1264" s="13">
        <f t="shared" si="1613"/>
        <v>6.5300128255298111E-6</v>
      </c>
      <c r="BE1264" s="13">
        <f t="shared" si="1614"/>
        <v>1.2780472538872919E-5</v>
      </c>
      <c r="BF1264" s="13">
        <f t="shared" si="1615"/>
        <v>1.2506903330900599E-5</v>
      </c>
      <c r="BG1264" s="13">
        <f t="shared" si="1616"/>
        <v>8.1594599601185541E-6</v>
      </c>
      <c r="BH1264" s="13">
        <f t="shared" si="1617"/>
        <v>3.9924023404910941E-6</v>
      </c>
      <c r="BI1264" s="13">
        <f t="shared" si="1618"/>
        <v>1.5627775883468813E-6</v>
      </c>
      <c r="BJ1264" s="14">
        <f t="shared" si="1619"/>
        <v>0.68483646508332074</v>
      </c>
      <c r="BK1264" s="14">
        <f t="shared" si="1620"/>
        <v>0.20451929259221963</v>
      </c>
      <c r="BL1264" s="14">
        <f t="shared" si="1621"/>
        <v>0.10716407626128112</v>
      </c>
      <c r="BM1264" s="14">
        <f t="shared" si="1622"/>
        <v>0.47429149293170153</v>
      </c>
      <c r="BN1264" s="14">
        <f t="shared" si="1623"/>
        <v>0.52166355426914379</v>
      </c>
    </row>
    <row r="1265" spans="1:66" x14ac:dyDescent="0.25">
      <c r="A1265" t="s">
        <v>21</v>
      </c>
      <c r="B1265" t="s">
        <v>271</v>
      </c>
      <c r="C1265" t="s">
        <v>268</v>
      </c>
      <c r="D1265" s="11">
        <v>44464</v>
      </c>
      <c r="E1265" s="10">
        <f>VLOOKUP(A1265,home!$A$2:$E$405,3,FALSE)</f>
        <v>1.3974</v>
      </c>
      <c r="F1265" s="10">
        <f>VLOOKUP(B1265,home!$B$2:$E$405,3,FALSE)</f>
        <v>0.75329999999999997</v>
      </c>
      <c r="G1265" s="10">
        <f>VLOOKUP(C1265,away!$B$2:$E$405,4,FALSE)</f>
        <v>0.86629999999999996</v>
      </c>
      <c r="H1265" s="10">
        <f>VLOOKUP(A1265,away!$A$2:$E$405,3,FALSE)</f>
        <v>1.3632</v>
      </c>
      <c r="I1265" s="10">
        <f>VLOOKUP(C1265,away!$B$2:$E$405,3,FALSE)</f>
        <v>0.96519999999999995</v>
      </c>
      <c r="J1265" s="10">
        <f>VLOOKUP(B1265,home!$B$2:$E$405,4,FALSE)</f>
        <v>1.1196999999999999</v>
      </c>
      <c r="K1265" s="12">
        <f t="shared" si="1568"/>
        <v>0.91192058814599997</v>
      </c>
      <c r="L1265" s="12">
        <f t="shared" si="1569"/>
        <v>1.4732571886079997</v>
      </c>
      <c r="M1265" s="13">
        <f t="shared" si="1570"/>
        <v>9.2072609754542678E-2</v>
      </c>
      <c r="N1265" s="13">
        <f t="shared" si="1571"/>
        <v>8.3962908439499689E-2</v>
      </c>
      <c r="O1265" s="13">
        <f t="shared" si="1572"/>
        <v>0.13564663419477907</v>
      </c>
      <c r="P1265" s="13">
        <f t="shared" si="1573"/>
        <v>0.12369895843492822</v>
      </c>
      <c r="Q1265" s="13">
        <f t="shared" si="1574"/>
        <v>3.828375242329865E-2</v>
      </c>
      <c r="R1265" s="13">
        <f t="shared" si="1575"/>
        <v>9.9921189468968996E-2</v>
      </c>
      <c r="S1265" s="13">
        <f t="shared" si="1576"/>
        <v>4.1547188568561121E-2</v>
      </c>
      <c r="T1265" s="13">
        <f t="shared" si="1577"/>
        <v>5.6401813464513666E-2</v>
      </c>
      <c r="U1265" s="13">
        <f t="shared" si="1578"/>
        <v>9.11201898687901E-2</v>
      </c>
      <c r="V1265" s="13">
        <f t="shared" si="1579"/>
        <v>6.2020422619973505E-3</v>
      </c>
      <c r="W1265" s="13">
        <f t="shared" si="1580"/>
        <v>1.1637247342096788E-2</v>
      </c>
      <c r="X1265" s="13">
        <f t="shared" si="1581"/>
        <v>1.7144658302353434E-2</v>
      </c>
      <c r="Y1265" s="13">
        <f t="shared" si="1582"/>
        <v>1.2629245545085013E-2</v>
      </c>
      <c r="Z1265" s="13">
        <f t="shared" si="1583"/>
        <v>4.9069870226473508E-2</v>
      </c>
      <c r="AA1265" s="13">
        <f t="shared" si="1584"/>
        <v>4.4747824917173613E-2</v>
      </c>
      <c r="AB1265" s="13">
        <f t="shared" si="1585"/>
        <v>2.0403231408361595E-2</v>
      </c>
      <c r="AC1265" s="13">
        <f t="shared" si="1586"/>
        <v>5.2077524061154546E-4</v>
      </c>
      <c r="AD1265" s="13">
        <f t="shared" si="1587"/>
        <v>2.653061360151344E-3</v>
      </c>
      <c r="AE1265" s="13">
        <f t="shared" si="1588"/>
        <v>3.9086417206610847E-3</v>
      </c>
      <c r="AF1265" s="13">
        <f t="shared" si="1589"/>
        <v>2.8792172563285429E-3</v>
      </c>
      <c r="AG1265" s="13">
        <f t="shared" si="1590"/>
        <v>1.4139425068167425E-3</v>
      </c>
      <c r="AH1265" s="13">
        <f t="shared" si="1591"/>
        <v>1.8073134763803442E-2</v>
      </c>
      <c r="AI1265" s="13">
        <f t="shared" si="1592"/>
        <v>1.648126368344955E-2</v>
      </c>
      <c r="AJ1265" s="13">
        <f t="shared" si="1593"/>
        <v>7.5148018358003115E-3</v>
      </c>
      <c r="AK1265" s="13">
        <f t="shared" si="1594"/>
        <v>2.2843008366345541E-3</v>
      </c>
      <c r="AL1265" s="13">
        <f t="shared" si="1595"/>
        <v>2.7986327318877351E-5</v>
      </c>
      <c r="AM1265" s="13">
        <f t="shared" si="1596"/>
        <v>4.8387625518732825E-4</v>
      </c>
      <c r="AN1265" s="13">
        <f t="shared" si="1597"/>
        <v>7.1287417135145034E-4</v>
      </c>
      <c r="AO1265" s="13">
        <f t="shared" si="1598"/>
        <v>5.2512349875824765E-4</v>
      </c>
      <c r="AP1265" s="13">
        <f t="shared" si="1599"/>
        <v>2.5788065648419078E-4</v>
      </c>
      <c r="AQ1265" s="13">
        <f t="shared" si="1600"/>
        <v>9.4981132742071083E-5</v>
      </c>
      <c r="AR1265" s="13">
        <f t="shared" si="1601"/>
        <v>5.3252751422909073E-3</v>
      </c>
      <c r="AS1265" s="13">
        <f t="shared" si="1602"/>
        <v>4.8562280397971983E-3</v>
      </c>
      <c r="AT1265" s="13">
        <f t="shared" si="1603"/>
        <v>2.2142471651114782E-3</v>
      </c>
      <c r="AU1265" s="13">
        <f t="shared" si="1604"/>
        <v>6.7307252570302433E-4</v>
      </c>
      <c r="AV1265" s="13">
        <f t="shared" si="1605"/>
        <v>1.5344717337600387E-4</v>
      </c>
      <c r="AW1265" s="13">
        <f t="shared" si="1606"/>
        <v>1.0444291826349419E-6</v>
      </c>
      <c r="AX1265" s="13">
        <f t="shared" si="1607"/>
        <v>7.3542786536718671E-5</v>
      </c>
      <c r="AY1265" s="13">
        <f t="shared" si="1608"/>
        <v>1.0834743893548442E-4</v>
      </c>
      <c r="AZ1265" s="13">
        <f t="shared" si="1609"/>
        <v>7.9811821639484367E-5</v>
      </c>
      <c r="BA1265" s="13">
        <f t="shared" si="1610"/>
        <v>3.9194446655423284E-5</v>
      </c>
      <c r="BB1265" s="13">
        <f t="shared" si="1611"/>
        <v>1.4435875072153783E-5</v>
      </c>
      <c r="BC1265" s="13">
        <f t="shared" si="1612"/>
        <v>4.2535513447795133E-6</v>
      </c>
      <c r="BD1265" s="13">
        <f t="shared" si="1613"/>
        <v>1.3075833141159298E-3</v>
      </c>
      <c r="BE1265" s="13">
        <f t="shared" si="1614"/>
        <v>1.1924121448584945E-3</v>
      </c>
      <c r="BF1265" s="13">
        <f t="shared" si="1615"/>
        <v>5.4369259222589574E-4</v>
      </c>
      <c r="BG1265" s="13">
        <f t="shared" si="1616"/>
        <v>1.6526815615775412E-4</v>
      </c>
      <c r="BH1265" s="13">
        <f t="shared" si="1617"/>
        <v>3.7677858541296011E-5</v>
      </c>
      <c r="BI1265" s="13">
        <f t="shared" si="1618"/>
        <v>6.8718429842120929E-6</v>
      </c>
      <c r="BJ1265" s="14">
        <f t="shared" si="1619"/>
        <v>0.23330880999551226</v>
      </c>
      <c r="BK1265" s="14">
        <f t="shared" si="1620"/>
        <v>0.26417790802689528</v>
      </c>
      <c r="BL1265" s="14">
        <f t="shared" si="1621"/>
        <v>0.45266834693292352</v>
      </c>
      <c r="BM1265" s="14">
        <f t="shared" si="1622"/>
        <v>0.42553157945603448</v>
      </c>
      <c r="BN1265" s="14">
        <f t="shared" si="1623"/>
        <v>0.57358605271601737</v>
      </c>
    </row>
    <row r="1266" spans="1:66" x14ac:dyDescent="0.25">
      <c r="A1266" t="s">
        <v>21</v>
      </c>
      <c r="B1266" t="s">
        <v>270</v>
      </c>
      <c r="C1266" t="s">
        <v>272</v>
      </c>
      <c r="D1266" s="11">
        <v>44464</v>
      </c>
      <c r="E1266" s="10">
        <f>VLOOKUP(A1266,home!$A$2:$E$405,3,FALSE)</f>
        <v>1.3974</v>
      </c>
      <c r="F1266" s="10">
        <f>VLOOKUP(B1266,home!$B$2:$E$405,3,FALSE)</f>
        <v>0.79090000000000005</v>
      </c>
      <c r="G1266" s="10">
        <f>VLOOKUP(C1266,away!$B$2:$E$405,4,FALSE)</f>
        <v>0.45200000000000001</v>
      </c>
      <c r="H1266" s="10">
        <f>VLOOKUP(A1266,away!$A$2:$E$405,3,FALSE)</f>
        <v>1.3632</v>
      </c>
      <c r="I1266" s="10">
        <f>VLOOKUP(C1266,away!$B$2:$E$405,3,FALSE)</f>
        <v>1.3898999999999999</v>
      </c>
      <c r="J1266" s="10">
        <f>VLOOKUP(B1266,home!$B$2:$E$405,4,FALSE)</f>
        <v>1.1196999999999999</v>
      </c>
      <c r="K1266" s="12">
        <f t="shared" si="1568"/>
        <v>0.49955205432000011</v>
      </c>
      <c r="L1266" s="12">
        <f t="shared" si="1569"/>
        <v>2.1215086680959998</v>
      </c>
      <c r="M1266" s="13">
        <f t="shared" si="1570"/>
        <v>7.27256801408252E-2</v>
      </c>
      <c r="N1266" s="13">
        <f t="shared" si="1571"/>
        <v>3.6330262916168463E-2</v>
      </c>
      <c r="O1266" s="13">
        <f t="shared" si="1572"/>
        <v>0.1542881608119378</v>
      </c>
      <c r="P1266" s="13">
        <f t="shared" si="1573"/>
        <v>7.7074967690858059E-2</v>
      </c>
      <c r="Q1266" s="13">
        <f t="shared" si="1574"/>
        <v>9.0744287368788347E-3</v>
      </c>
      <c r="R1266" s="13">
        <f t="shared" si="1575"/>
        <v>0.16366183527355782</v>
      </c>
      <c r="S1266" s="13">
        <f t="shared" si="1576"/>
        <v>2.0421090022958867E-2</v>
      </c>
      <c r="T1266" s="13">
        <f t="shared" si="1577"/>
        <v>1.9251479223307884E-2</v>
      </c>
      <c r="U1266" s="13">
        <f t="shared" si="1578"/>
        <v>8.1757606024687263E-2</v>
      </c>
      <c r="V1266" s="13">
        <f t="shared" si="1579"/>
        <v>2.4047059071597232E-3</v>
      </c>
      <c r="W1266" s="13">
        <f t="shared" si="1580"/>
        <v>1.5110498390960893E-3</v>
      </c>
      <c r="X1266" s="13">
        <f t="shared" si="1581"/>
        <v>3.2057053315674195E-3</v>
      </c>
      <c r="Y1266" s="13">
        <f t="shared" si="1582"/>
        <v>3.4004658241409214E-3</v>
      </c>
      <c r="Z1266" s="13">
        <f t="shared" si="1583"/>
        <v>0.11573666738978415</v>
      </c>
      <c r="AA1266" s="13">
        <f t="shared" si="1584"/>
        <v>5.7816489954717241E-2</v>
      </c>
      <c r="AB1266" s="13">
        <f t="shared" si="1585"/>
        <v>1.4441173165225319E-2</v>
      </c>
      <c r="AC1266" s="13">
        <f t="shared" si="1586"/>
        <v>1.5928231071666825E-4</v>
      </c>
      <c r="AD1266" s="13">
        <f t="shared" si="1587"/>
        <v>1.8871201282508917E-4</v>
      </c>
      <c r="AE1266" s="13">
        <f t="shared" si="1588"/>
        <v>4.0035417098227018E-4</v>
      </c>
      <c r="AF1266" s="13">
        <f t="shared" si="1589"/>
        <v>4.2467742202363716E-4</v>
      </c>
      <c r="AG1266" s="13">
        <f t="shared" si="1590"/>
        <v>3.0031894398926967E-4</v>
      </c>
      <c r="AH1266" s="13">
        <f t="shared" si="1591"/>
        <v>6.1384085770992712E-2</v>
      </c>
      <c r="AI1266" s="13">
        <f t="shared" si="1592"/>
        <v>3.0664546149454498E-2</v>
      </c>
      <c r="AJ1266" s="13">
        <f t="shared" si="1593"/>
        <v>7.6592685118752196E-3</v>
      </c>
      <c r="AK1266" s="13">
        <f t="shared" si="1594"/>
        <v>1.2754011065652527E-3</v>
      </c>
      <c r="AL1266" s="13">
        <f t="shared" si="1595"/>
        <v>6.7523212864781662E-6</v>
      </c>
      <c r="AM1266" s="13">
        <f t="shared" si="1596"/>
        <v>1.8854294736327103E-5</v>
      </c>
      <c r="AN1266" s="13">
        <f t="shared" si="1597"/>
        <v>3.9999549713954736E-5</v>
      </c>
      <c r="AO1266" s="13">
        <f t="shared" si="1598"/>
        <v>4.2429695719045928E-5</v>
      </c>
      <c r="AP1266" s="13">
        <f t="shared" si="1599"/>
        <v>3.000498908421055E-5</v>
      </c>
      <c r="AQ1266" s="13">
        <f t="shared" si="1600"/>
        <v>1.5913961107069644E-5</v>
      </c>
      <c r="AR1266" s="13">
        <f t="shared" si="1601"/>
        <v>2.6045374009261851E-2</v>
      </c>
      <c r="AS1266" s="13">
        <f t="shared" si="1602"/>
        <v>1.3011020091859494E-2</v>
      </c>
      <c r="AT1266" s="13">
        <f t="shared" si="1603"/>
        <v>3.2498409078436027E-3</v>
      </c>
      <c r="AU1266" s="13">
        <f t="shared" si="1604"/>
        <v>5.4115490057548221E-4</v>
      </c>
      <c r="AV1266" s="13">
        <f t="shared" si="1605"/>
        <v>6.7583760571954355E-5</v>
      </c>
      <c r="AW1266" s="13">
        <f t="shared" si="1606"/>
        <v>1.9878158886694103E-7</v>
      </c>
      <c r="AX1266" s="13">
        <f t="shared" si="1607"/>
        <v>1.5697836113811616E-6</v>
      </c>
      <c r="AY1266" s="13">
        <f t="shared" si="1608"/>
        <v>3.3303095385801771E-6</v>
      </c>
      <c r="AZ1266" s="13">
        <f t="shared" si="1609"/>
        <v>3.5326402767703183E-6</v>
      </c>
      <c r="BA1266" s="13">
        <f t="shared" si="1610"/>
        <v>2.4981756561444266E-6</v>
      </c>
      <c r="BB1266" s="13">
        <f t="shared" si="1611"/>
        <v>1.324975327234204E-6</v>
      </c>
      <c r="BC1266" s="13">
        <f t="shared" si="1612"/>
        <v>5.6218932834813904E-7</v>
      </c>
      <c r="BD1266" s="13">
        <f t="shared" si="1613"/>
        <v>9.2092477874085553E-3</v>
      </c>
      <c r="BE1266" s="13">
        <f t="shared" si="1614"/>
        <v>4.6004986509418592E-3</v>
      </c>
      <c r="BF1266" s="13">
        <f t="shared" si="1615"/>
        <v>1.1490942759871971E-3</v>
      </c>
      <c r="BG1266" s="13">
        <f t="shared" si="1616"/>
        <v>1.9134413539225259E-4</v>
      </c>
      <c r="BH1266" s="13">
        <f t="shared" si="1617"/>
        <v>2.3896588979320992E-5</v>
      </c>
      <c r="BI1266" s="13">
        <f t="shared" si="1618"/>
        <v>2.3875180231720958E-6</v>
      </c>
      <c r="BJ1266" s="14">
        <f t="shared" si="1619"/>
        <v>7.4247474985078984E-2</v>
      </c>
      <c r="BK1266" s="14">
        <f t="shared" si="1620"/>
        <v>0.17279580870334355</v>
      </c>
      <c r="BL1266" s="14">
        <f t="shared" si="1621"/>
        <v>0.63104000939585769</v>
      </c>
      <c r="BM1266" s="14">
        <f t="shared" si="1622"/>
        <v>0.48066149337588865</v>
      </c>
      <c r="BN1266" s="14">
        <f t="shared" si="1623"/>
        <v>0.5131553355702263</v>
      </c>
    </row>
    <row r="1267" spans="1:66" x14ac:dyDescent="0.25">
      <c r="A1267" t="s">
        <v>21</v>
      </c>
      <c r="B1267" t="s">
        <v>274</v>
      </c>
      <c r="C1267" t="s">
        <v>397</v>
      </c>
      <c r="D1267" s="11">
        <v>44464</v>
      </c>
      <c r="E1267" s="10">
        <f>VLOOKUP(A1267,home!$A$2:$E$405,3,FALSE)</f>
        <v>1.3974</v>
      </c>
      <c r="F1267" s="10">
        <f>VLOOKUP(B1267,home!$B$2:$E$405,3,FALSE)</f>
        <v>1.5819000000000001</v>
      </c>
      <c r="G1267" s="10">
        <f>VLOOKUP(C1267,away!$B$2:$E$405,4,FALSE)</f>
        <v>1.4689000000000001</v>
      </c>
      <c r="H1267" s="10">
        <f>VLOOKUP(A1267,away!$A$2:$E$405,3,FALSE)</f>
        <v>1.3632</v>
      </c>
      <c r="I1267" s="10">
        <f>VLOOKUP(C1267,away!$B$2:$E$405,3,FALSE)</f>
        <v>0.73360000000000003</v>
      </c>
      <c r="J1267" s="10">
        <f>VLOOKUP(B1267,home!$B$2:$E$405,4,FALSE)</f>
        <v>0.88800000000000001</v>
      </c>
      <c r="K1267" s="12">
        <f t="shared" si="1568"/>
        <v>3.2470725764340003</v>
      </c>
      <c r="L1267" s="12">
        <f t="shared" si="1569"/>
        <v>0.88803864576000002</v>
      </c>
      <c r="M1267" s="13">
        <f t="shared" si="1570"/>
        <v>1.6000885377269441E-2</v>
      </c>
      <c r="N1267" s="13">
        <f t="shared" si="1571"/>
        <v>5.1956036107195402E-2</v>
      </c>
      <c r="O1267" s="13">
        <f t="shared" si="1572"/>
        <v>1.4209404581391338E-2</v>
      </c>
      <c r="P1267" s="13">
        <f t="shared" si="1573"/>
        <v>4.6138967943691461E-2</v>
      </c>
      <c r="Q1267" s="13">
        <f t="shared" si="1574"/>
        <v>8.4352510011944451E-2</v>
      </c>
      <c r="R1267" s="13">
        <f t="shared" si="1575"/>
        <v>6.3092502007573523E-3</v>
      </c>
      <c r="S1267" s="13">
        <f t="shared" si="1576"/>
        <v>3.3260727652188675E-2</v>
      </c>
      <c r="T1267" s="13">
        <f t="shared" si="1577"/>
        <v>7.4908288757463984E-2</v>
      </c>
      <c r="U1267" s="13">
        <f t="shared" si="1578"/>
        <v>2.0486593304739911E-2</v>
      </c>
      <c r="V1267" s="13">
        <f t="shared" si="1579"/>
        <v>1.0656463416762846E-2</v>
      </c>
      <c r="W1267" s="13">
        <f t="shared" si="1580"/>
        <v>9.1299574004386444E-2</v>
      </c>
      <c r="X1267" s="13">
        <f t="shared" si="1581"/>
        <v>8.107755005732023E-2</v>
      </c>
      <c r="Y1267" s="13">
        <f t="shared" si="1582"/>
        <v>3.5999998877220635E-2</v>
      </c>
      <c r="Z1267" s="13">
        <f t="shared" si="1583"/>
        <v>1.8676193346805229E-3</v>
      </c>
      <c r="AA1267" s="13">
        <f t="shared" si="1584"/>
        <v>6.0642955248590398E-3</v>
      </c>
      <c r="AB1267" s="13">
        <f t="shared" si="1585"/>
        <v>9.8456038470806084E-3</v>
      </c>
      <c r="AC1267" s="13">
        <f t="shared" si="1586"/>
        <v>1.9205117888258017E-3</v>
      </c>
      <c r="AD1267" s="13">
        <f t="shared" si="1587"/>
        <v>7.4114085747437428E-2</v>
      </c>
      <c r="AE1267" s="13">
        <f t="shared" si="1588"/>
        <v>6.5816172338894835E-2</v>
      </c>
      <c r="AF1267" s="13">
        <f t="shared" si="1589"/>
        <v>2.9223652276469475E-2</v>
      </c>
      <c r="AG1267" s="13">
        <f t="shared" si="1590"/>
        <v>8.6505775305856999E-3</v>
      </c>
      <c r="AH1267" s="13">
        <f t="shared" si="1591"/>
        <v>4.1462953619122078E-4</v>
      </c>
      <c r="AI1267" s="13">
        <f t="shared" si="1592"/>
        <v>1.346332196346062E-3</v>
      </c>
      <c r="AJ1267" s="13">
        <f t="shared" si="1593"/>
        <v>2.1858191767627267E-3</v>
      </c>
      <c r="AK1267" s="13">
        <f t="shared" si="1594"/>
        <v>2.3658378353032645E-3</v>
      </c>
      <c r="AL1267" s="13">
        <f t="shared" si="1595"/>
        <v>2.2151382194386223E-4</v>
      </c>
      <c r="AM1267" s="13">
        <f t="shared" si="1596"/>
        <v>4.8130763071596423E-2</v>
      </c>
      <c r="AN1267" s="13">
        <f t="shared" si="1597"/>
        <v>4.2741977657495898E-2</v>
      </c>
      <c r="AO1267" s="13">
        <f t="shared" si="1598"/>
        <v>1.8978263978033417E-2</v>
      </c>
      <c r="AP1267" s="13">
        <f t="shared" si="1599"/>
        <v>5.6178106139761971E-3</v>
      </c>
      <c r="AQ1267" s="13">
        <f t="shared" si="1600"/>
        <v>1.2472082324428936E-3</v>
      </c>
      <c r="AR1267" s="13">
        <f t="shared" si="1601"/>
        <v>7.3641410362269768E-5</v>
      </c>
      <c r="AS1267" s="13">
        <f t="shared" si="1602"/>
        <v>2.3911900407724878E-4</v>
      </c>
      <c r="AT1267" s="13">
        <f t="shared" si="1603"/>
        <v>3.8821838032172216E-4</v>
      </c>
      <c r="AU1267" s="13">
        <f t="shared" si="1604"/>
        <v>4.2019108547009638E-4</v>
      </c>
      <c r="AV1267" s="13">
        <f t="shared" si="1605"/>
        <v>3.4109773762299622E-4</v>
      </c>
      <c r="AW1267" s="13">
        <f t="shared" si="1606"/>
        <v>1.7742801394310085E-5</v>
      </c>
      <c r="AX1267" s="13">
        <f t="shared" si="1607"/>
        <v>2.6047346808770508E-2</v>
      </c>
      <c r="AY1267" s="13">
        <f t="shared" si="1608"/>
        <v>2.3131050585701616E-2</v>
      </c>
      <c r="AZ1267" s="13">
        <f t="shared" si="1609"/>
        <v>1.0270633418566259E-2</v>
      </c>
      <c r="BA1267" s="13">
        <f t="shared" si="1610"/>
        <v>3.0402397973736612E-3</v>
      </c>
      <c r="BB1267" s="13">
        <f t="shared" si="1611"/>
        <v>6.7496260811134045E-4</v>
      </c>
      <c r="BC1267" s="13">
        <f t="shared" si="1612"/>
        <v>1.1987857608916653E-4</v>
      </c>
      <c r="BD1267" s="13">
        <f t="shared" si="1613"/>
        <v>1.0899403054994406E-5</v>
      </c>
      <c r="BE1267" s="13">
        <f t="shared" si="1614"/>
        <v>3.53911527593733E-5</v>
      </c>
      <c r="BF1267" s="13">
        <f t="shared" si="1615"/>
        <v>5.7458820786673767E-5</v>
      </c>
      <c r="BG1267" s="13">
        <f t="shared" si="1616"/>
        <v>6.2190987083548104E-5</v>
      </c>
      <c r="BH1267" s="13">
        <f t="shared" si="1617"/>
        <v>5.0484662165087532E-5</v>
      </c>
      <c r="BI1267" s="13">
        <f t="shared" si="1618"/>
        <v>3.2785472409358179E-5</v>
      </c>
      <c r="BJ1267" s="14">
        <f t="shared" si="1619"/>
        <v>0.77739858105707604</v>
      </c>
      <c r="BK1267" s="14">
        <f t="shared" si="1620"/>
        <v>0.13133012058638371</v>
      </c>
      <c r="BL1267" s="14">
        <f t="shared" si="1621"/>
        <v>6.4939244319544898E-2</v>
      </c>
      <c r="BM1267" s="14">
        <f t="shared" si="1622"/>
        <v>0.73345520329112857</v>
      </c>
      <c r="BN1267" s="14">
        <f t="shared" si="1623"/>
        <v>0.21896705422224944</v>
      </c>
    </row>
    <row r="1268" spans="1:66" x14ac:dyDescent="0.25">
      <c r="A1268" t="s">
        <v>21</v>
      </c>
      <c r="B1268" t="s">
        <v>153</v>
      </c>
      <c r="C1268" t="s">
        <v>22</v>
      </c>
      <c r="D1268" s="11">
        <v>44464</v>
      </c>
      <c r="E1268" s="10">
        <f>VLOOKUP(A1268,home!$A$2:$E$405,3,FALSE)</f>
        <v>1.3974</v>
      </c>
      <c r="F1268" s="10">
        <f>VLOOKUP(B1268,home!$B$2:$E$405,3,FALSE)</f>
        <v>1.6572</v>
      </c>
      <c r="G1268" s="10">
        <f>VLOOKUP(C1268,away!$B$2:$E$405,4,FALSE)</f>
        <v>1.0168999999999999</v>
      </c>
      <c r="H1268" s="10">
        <f>VLOOKUP(A1268,away!$A$2:$E$405,3,FALSE)</f>
        <v>1.3632</v>
      </c>
      <c r="I1268" s="10">
        <f>VLOOKUP(C1268,away!$B$2:$E$405,3,FALSE)</f>
        <v>1.0038</v>
      </c>
      <c r="J1268" s="10">
        <f>VLOOKUP(B1268,home!$B$2:$E$405,4,FALSE)</f>
        <v>0.54049999999999998</v>
      </c>
      <c r="K1268" s="12">
        <f t="shared" si="1568"/>
        <v>2.3549078146319995</v>
      </c>
      <c r="L1268" s="12">
        <f t="shared" si="1569"/>
        <v>0.73960947647999997</v>
      </c>
      <c r="M1268" s="13">
        <f t="shared" si="1570"/>
        <v>4.5296872386739739E-2</v>
      </c>
      <c r="N1268" s="13">
        <f t="shared" si="1571"/>
        <v>0.10666995876192183</v>
      </c>
      <c r="O1268" s="13">
        <f t="shared" si="1572"/>
        <v>3.3501996072137941E-2</v>
      </c>
      <c r="P1268" s="13">
        <f t="shared" si="1573"/>
        <v>7.8894112356048193E-2</v>
      </c>
      <c r="Q1268" s="13">
        <f t="shared" si="1574"/>
        <v>0.12559895973746144</v>
      </c>
      <c r="R1268" s="13">
        <f t="shared" si="1575"/>
        <v>1.2389196887974479E-2</v>
      </c>
      <c r="S1268" s="13">
        <f t="shared" si="1576"/>
        <v>3.4352708236158817E-2</v>
      </c>
      <c r="T1268" s="13">
        <f t="shared" si="1577"/>
        <v>9.2894180857856445E-2</v>
      </c>
      <c r="U1268" s="13">
        <f t="shared" si="1578"/>
        <v>2.9175416568505547E-2</v>
      </c>
      <c r="V1268" s="13">
        <f t="shared" si="1579"/>
        <v>6.6480587596974318E-3</v>
      </c>
      <c r="W1268" s="13">
        <f t="shared" si="1580"/>
        <v>9.8591323931799285E-2</v>
      </c>
      <c r="X1268" s="13">
        <f t="shared" si="1581"/>
        <v>7.2919077478668159E-2</v>
      </c>
      <c r="Y1268" s="13">
        <f t="shared" si="1582"/>
        <v>2.6965820359701156E-2</v>
      </c>
      <c r="Z1268" s="13">
        <f t="shared" si="1583"/>
        <v>3.0543891414408163E-3</v>
      </c>
      <c r="AA1268" s="13">
        <f t="shared" si="1584"/>
        <v>7.1928048581061015E-3</v>
      </c>
      <c r="AB1268" s="13">
        <f t="shared" si="1585"/>
        <v>8.4691961847385352E-3</v>
      </c>
      <c r="AC1268" s="13">
        <f t="shared" si="1586"/>
        <v>7.2368778888738476E-4</v>
      </c>
      <c r="AD1268" s="13">
        <f t="shared" si="1587"/>
        <v>5.804336979547723E-2</v>
      </c>
      <c r="AE1268" s="13">
        <f t="shared" si="1588"/>
        <v>4.292942634756796E-2</v>
      </c>
      <c r="AF1268" s="13">
        <f t="shared" si="1589"/>
        <v>1.5875505273255725E-2</v>
      </c>
      <c r="AG1268" s="13">
        <f t="shared" si="1590"/>
        <v>3.9138913813360487E-3</v>
      </c>
      <c r="AH1268" s="13">
        <f t="shared" si="1591"/>
        <v>5.6476378846680966E-4</v>
      </c>
      <c r="AI1268" s="13">
        <f t="shared" si="1592"/>
        <v>1.3299666588816636E-3</v>
      </c>
      <c r="AJ1268" s="13">
        <f t="shared" si="1593"/>
        <v>1.5659744391002205E-3</v>
      </c>
      <c r="AK1268" s="13">
        <f t="shared" si="1594"/>
        <v>1.2292418147170239E-3</v>
      </c>
      <c r="AL1268" s="13">
        <f t="shared" si="1595"/>
        <v>5.0418232181430207E-5</v>
      </c>
      <c r="AM1268" s="13">
        <f t="shared" si="1596"/>
        <v>2.7337357023788873E-2</v>
      </c>
      <c r="AN1268" s="13">
        <f t="shared" si="1597"/>
        <v>2.0218968316711338E-2</v>
      </c>
      <c r="AO1268" s="13">
        <f t="shared" si="1598"/>
        <v>7.4770702858442898E-3</v>
      </c>
      <c r="AP1268" s="13">
        <f t="shared" si="1599"/>
        <v>1.8433706799058194E-3</v>
      </c>
      <c r="AQ1268" s="13">
        <f t="shared" si="1600"/>
        <v>3.4084360588093122E-4</v>
      </c>
      <c r="AR1268" s="13">
        <f t="shared" si="1601"/>
        <v>8.3540929984559742E-5</v>
      </c>
      <c r="AS1268" s="13">
        <f t="shared" si="1602"/>
        <v>1.9673118886226443E-4</v>
      </c>
      <c r="AT1268" s="13">
        <f t="shared" si="1603"/>
        <v>2.3164190701679518E-4</v>
      </c>
      <c r="AU1268" s="13">
        <f t="shared" si="1604"/>
        <v>1.8183177901003668E-4</v>
      </c>
      <c r="AV1268" s="13">
        <f t="shared" si="1605"/>
        <v>1.0704926933479351E-4</v>
      </c>
      <c r="AW1268" s="13">
        <f t="shared" si="1606"/>
        <v>2.439279079526908E-6</v>
      </c>
      <c r="AX1268" s="13">
        <f t="shared" si="1607"/>
        <v>1.0729492614450895E-2</v>
      </c>
      <c r="AY1268" s="13">
        <f t="shared" si="1608"/>
        <v>7.9356344154700529E-3</v>
      </c>
      <c r="AZ1268" s="13">
        <f t="shared" si="1609"/>
        <v>2.9346352077812381E-3</v>
      </c>
      <c r="BA1268" s="13">
        <f t="shared" si="1610"/>
        <v>7.234946698956191E-4</v>
      </c>
      <c r="BB1268" s="13">
        <f t="shared" si="1611"/>
        <v>1.3377587850939231E-4</v>
      </c>
      <c r="BC1268" s="13">
        <f t="shared" si="1612"/>
        <v>1.9788381493996753E-5</v>
      </c>
      <c r="BD1268" s="13">
        <f t="shared" si="1613"/>
        <v>1.0297943915088754E-5</v>
      </c>
      <c r="BE1268" s="13">
        <f t="shared" si="1614"/>
        <v>2.4250708600284552E-5</v>
      </c>
      <c r="BF1268" s="13">
        <f t="shared" si="1615"/>
        <v>2.8554091596586769E-5</v>
      </c>
      <c r="BG1268" s="13">
        <f t="shared" si="1616"/>
        <v>2.2414084480173365E-5</v>
      </c>
      <c r="BH1268" s="13">
        <f t="shared" si="1617"/>
        <v>1.3195775675045514E-5</v>
      </c>
      <c r="BI1268" s="13">
        <f t="shared" si="1618"/>
        <v>6.2149670514591094E-6</v>
      </c>
      <c r="BJ1268" s="14">
        <f t="shared" si="1619"/>
        <v>0.7240959450047777</v>
      </c>
      <c r="BK1268" s="14">
        <f t="shared" si="1620"/>
        <v>0.17390149217518303</v>
      </c>
      <c r="BL1268" s="14">
        <f t="shared" si="1621"/>
        <v>9.6324279918155384E-2</v>
      </c>
      <c r="BM1268" s="14">
        <f t="shared" si="1622"/>
        <v>0.58709181490088269</v>
      </c>
      <c r="BN1268" s="14">
        <f t="shared" si="1623"/>
        <v>0.4023510962022836</v>
      </c>
    </row>
    <row r="1269" spans="1:66" x14ac:dyDescent="0.25">
      <c r="A1269" t="s">
        <v>340</v>
      </c>
      <c r="B1269" t="s">
        <v>341</v>
      </c>
      <c r="C1269" t="s">
        <v>353</v>
      </c>
      <c r="D1269" s="11">
        <v>44464</v>
      </c>
      <c r="E1269" s="10">
        <f>VLOOKUP(A1269,home!$A$2:$E$405,3,FALSE)</f>
        <v>1.3684000000000001</v>
      </c>
      <c r="F1269" s="10">
        <f>VLOOKUP(B1269,home!$B$2:$E$405,3,FALSE)</f>
        <v>0.80769999999999997</v>
      </c>
      <c r="G1269" s="10">
        <f>VLOOKUP(C1269,away!$B$2:$E$405,4,FALSE)</f>
        <v>0.53849999999999998</v>
      </c>
      <c r="H1269" s="10">
        <f>VLOOKUP(A1269,away!$A$2:$E$405,3,FALSE)</f>
        <v>1.1395</v>
      </c>
      <c r="I1269" s="10">
        <f>VLOOKUP(C1269,away!$B$2:$E$405,3,FALSE)</f>
        <v>1.2009000000000001</v>
      </c>
      <c r="J1269" s="10">
        <f>VLOOKUP(B1269,home!$B$2:$E$405,4,FALSE)</f>
        <v>1.1547000000000001</v>
      </c>
      <c r="K1269" s="12">
        <f t="shared" si="1568"/>
        <v>0.59518072218000007</v>
      </c>
      <c r="L1269" s="12">
        <f t="shared" si="1569"/>
        <v>1.580120982585</v>
      </c>
      <c r="M1269" s="13">
        <f t="shared" si="1570"/>
        <v>0.11357388271957301</v>
      </c>
      <c r="N1269" s="13">
        <f t="shared" si="1571"/>
        <v>6.7596985537822091E-2</v>
      </c>
      <c r="O1269" s="13">
        <f t="shared" si="1572"/>
        <v>0.17946047515884525</v>
      </c>
      <c r="P1269" s="13">
        <f t="shared" si="1573"/>
        <v>0.10681141520780747</v>
      </c>
      <c r="Q1269" s="13">
        <f t="shared" si="1574"/>
        <v>2.0116211334795985E-2</v>
      </c>
      <c r="R1269" s="13">
        <f t="shared" si="1575"/>
        <v>0.1417846311715828</v>
      </c>
      <c r="S1269" s="13">
        <f t="shared" si="1576"/>
        <v>2.5112900399082042E-2</v>
      </c>
      <c r="T1269" s="13">
        <f t="shared" si="1577"/>
        <v>3.1786047620225341E-2</v>
      </c>
      <c r="U1269" s="13">
        <f t="shared" si="1578"/>
        <v>8.4387479174727595E-2</v>
      </c>
      <c r="V1269" s="13">
        <f t="shared" si="1579"/>
        <v>2.6241796356783927E-3</v>
      </c>
      <c r="W1269" s="13">
        <f t="shared" si="1580"/>
        <v>3.99092706325646E-3</v>
      </c>
      <c r="X1269" s="13">
        <f t="shared" si="1581"/>
        <v>6.306147592617866E-3</v>
      </c>
      <c r="Y1269" s="13">
        <f t="shared" si="1582"/>
        <v>4.9822380651866885E-3</v>
      </c>
      <c r="Z1269" s="13">
        <f t="shared" si="1583"/>
        <v>7.4678956907431066E-2</v>
      </c>
      <c r="AA1269" s="13">
        <f t="shared" si="1584"/>
        <v>4.4447475503813921E-2</v>
      </c>
      <c r="AB1269" s="13">
        <f t="shared" si="1585"/>
        <v>1.3227140284718915E-2</v>
      </c>
      <c r="AC1269" s="13">
        <f t="shared" si="1586"/>
        <v>1.542455965307578E-4</v>
      </c>
      <c r="AD1269" s="13">
        <f t="shared" si="1587"/>
        <v>5.9383071291917156E-4</v>
      </c>
      <c r="AE1269" s="13">
        <f t="shared" si="1588"/>
        <v>9.3832436958699234E-4</v>
      </c>
      <c r="AF1269" s="13">
        <f t="shared" si="1589"/>
        <v>7.4133301242762474E-4</v>
      </c>
      <c r="AG1269" s="13">
        <f t="shared" si="1590"/>
        <v>3.9046528267327871E-4</v>
      </c>
      <c r="AH1269" s="13">
        <f t="shared" si="1591"/>
        <v>2.9500446691748221E-2</v>
      </c>
      <c r="AI1269" s="13">
        <f t="shared" si="1592"/>
        <v>1.75580971666273E-2</v>
      </c>
      <c r="AJ1269" s="13">
        <f t="shared" si="1593"/>
        <v>5.225120475869924E-3</v>
      </c>
      <c r="AK1269" s="13">
        <f t="shared" si="1594"/>
        <v>1.0366303261019226E-3</v>
      </c>
      <c r="AL1269" s="13">
        <f t="shared" si="1595"/>
        <v>5.8024574173278339E-6</v>
      </c>
      <c r="AM1269" s="13">
        <f t="shared" si="1596"/>
        <v>7.0687318513579372E-5</v>
      </c>
      <c r="AN1269" s="13">
        <f t="shared" si="1597"/>
        <v>1.1169451518597589E-4</v>
      </c>
      <c r="AO1269" s="13">
        <f t="shared" si="1598"/>
        <v>8.8245423542509746E-5</v>
      </c>
      <c r="AP1269" s="13">
        <f t="shared" si="1599"/>
        <v>4.6479481785539984E-5</v>
      </c>
      <c r="AQ1269" s="13">
        <f t="shared" si="1600"/>
        <v>1.8360801107252269E-5</v>
      </c>
      <c r="AR1269" s="13">
        <f t="shared" si="1601"/>
        <v>9.3228549626523088E-3</v>
      </c>
      <c r="AS1269" s="13">
        <f t="shared" si="1602"/>
        <v>5.5487835494507981E-3</v>
      </c>
      <c r="AT1269" s="13">
        <f t="shared" si="1603"/>
        <v>1.6512645000913151E-3</v>
      </c>
      <c r="AU1269" s="13">
        <f t="shared" si="1604"/>
        <v>3.2760026589151529E-4</v>
      </c>
      <c r="AV1269" s="13">
        <f t="shared" si="1605"/>
        <v>4.8745340709918024E-5</v>
      </c>
      <c r="AW1269" s="13">
        <f t="shared" si="1606"/>
        <v>1.5158235756789913E-7</v>
      </c>
      <c r="AX1269" s="13">
        <f t="shared" si="1607"/>
        <v>7.0119548803133105E-6</v>
      </c>
      <c r="AY1269" s="13">
        <f t="shared" si="1608"/>
        <v>1.1079737035322354E-5</v>
      </c>
      <c r="AZ1269" s="13">
        <f t="shared" si="1609"/>
        <v>8.7536624855184891E-6</v>
      </c>
      <c r="BA1269" s="13">
        <f t="shared" si="1610"/>
        <v>4.6106152559449749E-6</v>
      </c>
      <c r="BB1269" s="13">
        <f t="shared" si="1611"/>
        <v>1.8213324771362918E-6</v>
      </c>
      <c r="BC1269" s="13">
        <f t="shared" si="1612"/>
        <v>5.7558513267731307E-7</v>
      </c>
      <c r="BD1269" s="13">
        <f t="shared" si="1613"/>
        <v>2.4552064573472717E-3</v>
      </c>
      <c r="BE1269" s="13">
        <f t="shared" si="1614"/>
        <v>1.4612915523849485E-3</v>
      </c>
      <c r="BF1269" s="13">
        <f t="shared" si="1615"/>
        <v>4.3486628073200351E-4</v>
      </c>
      <c r="BG1269" s="13">
        <f t="shared" si="1616"/>
        <v>8.6274675672601522E-5</v>
      </c>
      <c r="BH1269" s="13">
        <f t="shared" si="1617"/>
        <v>1.2837255943166062E-5</v>
      </c>
      <c r="BI1269" s="13">
        <f t="shared" si="1618"/>
        <v>1.528097452612615E-6</v>
      </c>
      <c r="BJ1269" s="14">
        <f t="shared" si="1619"/>
        <v>0.13781183101891328</v>
      </c>
      <c r="BK1269" s="14">
        <f t="shared" si="1620"/>
        <v>0.24829350575312434</v>
      </c>
      <c r="BL1269" s="14">
        <f t="shared" si="1621"/>
        <v>0.53797874889236408</v>
      </c>
      <c r="BM1269" s="14">
        <f t="shared" si="1622"/>
        <v>0.36940851328672869</v>
      </c>
      <c r="BN1269" s="14">
        <f t="shared" si="1623"/>
        <v>0.62934360113042653</v>
      </c>
    </row>
    <row r="1270" spans="1:66" x14ac:dyDescent="0.25">
      <c r="A1270" t="s">
        <v>340</v>
      </c>
      <c r="B1270" t="s">
        <v>428</v>
      </c>
      <c r="C1270" t="s">
        <v>352</v>
      </c>
      <c r="D1270" s="11">
        <v>44464</v>
      </c>
      <c r="E1270" s="10">
        <f>VLOOKUP(A1270,home!$A$2:$E$405,3,FALSE)</f>
        <v>1.3684000000000001</v>
      </c>
      <c r="F1270" s="10">
        <f>VLOOKUP(B1270,home!$B$2:$E$405,3,FALSE)</f>
        <v>1.3077000000000001</v>
      </c>
      <c r="G1270" s="10">
        <f>VLOOKUP(C1270,away!$B$2:$E$405,4,FALSE)</f>
        <v>0.88460000000000005</v>
      </c>
      <c r="H1270" s="10">
        <f>VLOOKUP(A1270,away!$A$2:$E$405,3,FALSE)</f>
        <v>1.1395</v>
      </c>
      <c r="I1270" s="10">
        <f>VLOOKUP(C1270,away!$B$2:$E$405,3,FALSE)</f>
        <v>0.78520000000000001</v>
      </c>
      <c r="J1270" s="10">
        <f>VLOOKUP(B1270,home!$B$2:$E$405,4,FALSE)</f>
        <v>1.0623</v>
      </c>
      <c r="K1270" s="12">
        <f t="shared" si="1568"/>
        <v>1.5829533791280004</v>
      </c>
      <c r="L1270" s="12">
        <f t="shared" si="1569"/>
        <v>0.95047741541999997</v>
      </c>
      <c r="M1270" s="13">
        <f t="shared" si="1570"/>
        <v>7.9386194825058154E-2</v>
      </c>
      <c r="N1270" s="13">
        <f t="shared" si="1571"/>
        <v>0.12566464535443958</v>
      </c>
      <c r="O1270" s="13">
        <f t="shared" si="1572"/>
        <v>7.5454785277349862E-2</v>
      </c>
      <c r="P1270" s="13">
        <f t="shared" si="1573"/>
        <v>0.11944140732615866</v>
      </c>
      <c r="Q1270" s="13">
        <f t="shared" si="1574"/>
        <v>9.9460637500365989E-2</v>
      </c>
      <c r="R1270" s="13">
        <f t="shared" si="1575"/>
        <v>3.5859034645743269E-2</v>
      </c>
      <c r="S1270" s="13">
        <f t="shared" si="1576"/>
        <v>4.4926733846771497E-2</v>
      </c>
      <c r="T1270" s="13">
        <f t="shared" si="1577"/>
        <v>9.4535089667373395E-2</v>
      </c>
      <c r="U1270" s="13">
        <f t="shared" si="1578"/>
        <v>5.676318006474735E-2</v>
      </c>
      <c r="V1270" s="13">
        <f t="shared" si="1579"/>
        <v>7.5105590238696797E-3</v>
      </c>
      <c r="W1270" s="13">
        <f t="shared" si="1580"/>
        <v>5.2480517407143143E-2</v>
      </c>
      <c r="X1270" s="13">
        <f t="shared" si="1581"/>
        <v>4.9881546545045737E-2</v>
      </c>
      <c r="Y1270" s="13">
        <f t="shared" si="1582"/>
        <v>2.3705641718643745E-2</v>
      </c>
      <c r="Z1270" s="13">
        <f t="shared" si="1583"/>
        <v>1.1361067523180769E-2</v>
      </c>
      <c r="AA1270" s="13">
        <f t="shared" si="1584"/>
        <v>1.7984040226320382E-2</v>
      </c>
      <c r="AB1270" s="13">
        <f t="shared" si="1585"/>
        <v>1.4233948623313871E-2</v>
      </c>
      <c r="AC1270" s="13">
        <f t="shared" si="1586"/>
        <v>7.0625609212819867E-4</v>
      </c>
      <c r="AD1270" s="13">
        <f t="shared" si="1587"/>
        <v>2.0768553092005766E-2</v>
      </c>
      <c r="AE1270" s="13">
        <f t="shared" si="1588"/>
        <v>1.9740040664902692E-2</v>
      </c>
      <c r="AF1270" s="13">
        <f t="shared" si="1589"/>
        <v>9.3812314157312015E-3</v>
      </c>
      <c r="AG1270" s="13">
        <f t="shared" si="1590"/>
        <v>2.9722161964937008E-3</v>
      </c>
      <c r="AH1270" s="13">
        <f t="shared" si="1591"/>
        <v>2.6996095239612385E-3</v>
      </c>
      <c r="AI1270" s="13">
        <f t="shared" si="1592"/>
        <v>4.2733560182805757E-3</v>
      </c>
      <c r="AJ1270" s="13">
        <f t="shared" si="1593"/>
        <v>3.3822616746771077E-3</v>
      </c>
      <c r="AK1270" s="13">
        <f t="shared" si="1594"/>
        <v>1.7846541823417523E-3</v>
      </c>
      <c r="AL1270" s="13">
        <f t="shared" si="1595"/>
        <v>4.2504227221047369E-5</v>
      </c>
      <c r="AM1270" s="13">
        <f t="shared" si="1596"/>
        <v>6.5751302593179571E-3</v>
      </c>
      <c r="AN1270" s="13">
        <f t="shared" si="1597"/>
        <v>6.2495128149263664E-3</v>
      </c>
      <c r="AO1270" s="13">
        <f t="shared" si="1598"/>
        <v>2.9700103939826901E-3</v>
      </c>
      <c r="AP1270" s="13">
        <f t="shared" si="1599"/>
        <v>9.4097593434773464E-4</v>
      </c>
      <c r="AQ1270" s="13">
        <f t="shared" si="1600"/>
        <v>2.2359409351281354E-4</v>
      </c>
      <c r="AR1270" s="13">
        <f t="shared" si="1601"/>
        <v>5.1318357659557907E-4</v>
      </c>
      <c r="AS1270" s="13">
        <f t="shared" si="1602"/>
        <v>8.1234567668496491E-4</v>
      </c>
      <c r="AT1270" s="13">
        <f t="shared" si="1603"/>
        <v>6.4295266696424384E-4</v>
      </c>
      <c r="AU1270" s="13">
        <f t="shared" si="1604"/>
        <v>3.3925469893013652E-4</v>
      </c>
      <c r="AV1270" s="13">
        <f t="shared" si="1605"/>
        <v>1.3425609301412797E-4</v>
      </c>
      <c r="AW1270" s="13">
        <f t="shared" si="1606"/>
        <v>1.7763950323899702E-6</v>
      </c>
      <c r="AX1270" s="13">
        <f t="shared" si="1607"/>
        <v>1.7346874436990234E-3</v>
      </c>
      <c r="AY1270" s="13">
        <f t="shared" si="1608"/>
        <v>1.6487812380485745E-3</v>
      </c>
      <c r="AZ1270" s="13">
        <f t="shared" si="1609"/>
        <v>7.8356466486669831E-4</v>
      </c>
      <c r="BA1270" s="13">
        <f t="shared" si="1610"/>
        <v>2.48253505825646E-4</v>
      </c>
      <c r="BB1270" s="13">
        <f t="shared" si="1611"/>
        <v>5.8989837646528461E-5</v>
      </c>
      <c r="BC1270" s="13">
        <f t="shared" si="1612"/>
        <v>1.121370168446356E-5</v>
      </c>
      <c r="BD1270" s="13">
        <f t="shared" si="1613"/>
        <v>8.1294899919759573E-5</v>
      </c>
      <c r="BE1270" s="13">
        <f t="shared" si="1614"/>
        <v>1.2868603653385603E-4</v>
      </c>
      <c r="BF1270" s="13">
        <f t="shared" si="1615"/>
        <v>1.0185199818892838E-4</v>
      </c>
      <c r="BG1270" s="13">
        <f t="shared" si="1616"/>
        <v>5.3742321568034375E-5</v>
      </c>
      <c r="BH1270" s="13">
        <f t="shared" si="1617"/>
        <v>2.1267897382075904E-5</v>
      </c>
      <c r="BI1270" s="13">
        <f t="shared" si="1618"/>
        <v>6.7332180055809165E-6</v>
      </c>
      <c r="BJ1270" s="14">
        <f t="shared" si="1619"/>
        <v>0.52003483345000345</v>
      </c>
      <c r="BK1270" s="14">
        <f t="shared" si="1620"/>
        <v>0.2536624365792558</v>
      </c>
      <c r="BL1270" s="14">
        <f t="shared" si="1621"/>
        <v>0.21527043932052273</v>
      </c>
      <c r="BM1270" s="14">
        <f t="shared" si="1622"/>
        <v>0.46341506710083097</v>
      </c>
      <c r="BN1270" s="14">
        <f t="shared" si="1623"/>
        <v>0.53526670492911554</v>
      </c>
    </row>
    <row r="1271" spans="1:66" x14ac:dyDescent="0.25">
      <c r="A1271" t="s">
        <v>340</v>
      </c>
      <c r="B1271" t="s">
        <v>415</v>
      </c>
      <c r="C1271" t="s">
        <v>537</v>
      </c>
      <c r="D1271" s="11">
        <v>44464</v>
      </c>
      <c r="E1271" s="10">
        <f>VLOOKUP(A1271,home!$A$2:$E$405,3,FALSE)</f>
        <v>1.3684000000000001</v>
      </c>
      <c r="F1271" s="10">
        <f>VLOOKUP(B1271,home!$B$2:$E$405,3,FALSE)</f>
        <v>1.0385</v>
      </c>
      <c r="G1271" s="10" t="e">
        <f>VLOOKUP(C1271,away!$B$2:$E$405,4,FALSE)</f>
        <v>#N/A</v>
      </c>
      <c r="H1271" s="10">
        <f>VLOOKUP(A1271,away!$A$2:$E$405,3,FALSE)</f>
        <v>1.1395</v>
      </c>
      <c r="I1271" s="10" t="e">
        <f>VLOOKUP(C1271,away!$B$2:$E$405,3,FALSE)</f>
        <v>#N/A</v>
      </c>
      <c r="J1271" s="10">
        <f>VLOOKUP(B1271,home!$B$2:$E$405,4,FALSE)</f>
        <v>0.5081</v>
      </c>
      <c r="K1271" s="12" t="e">
        <f t="shared" si="1568"/>
        <v>#N/A</v>
      </c>
      <c r="L1271" s="12" t="e">
        <f t="shared" si="1569"/>
        <v>#N/A</v>
      </c>
      <c r="M1271" s="13" t="e">
        <f t="shared" si="1570"/>
        <v>#N/A</v>
      </c>
      <c r="N1271" s="13" t="e">
        <f t="shared" si="1571"/>
        <v>#N/A</v>
      </c>
      <c r="O1271" s="13" t="e">
        <f t="shared" si="1572"/>
        <v>#N/A</v>
      </c>
      <c r="P1271" s="13" t="e">
        <f t="shared" si="1573"/>
        <v>#N/A</v>
      </c>
      <c r="Q1271" s="13" t="e">
        <f t="shared" si="1574"/>
        <v>#N/A</v>
      </c>
      <c r="R1271" s="13" t="e">
        <f t="shared" si="1575"/>
        <v>#N/A</v>
      </c>
      <c r="S1271" s="13" t="e">
        <f t="shared" si="1576"/>
        <v>#N/A</v>
      </c>
      <c r="T1271" s="13" t="e">
        <f t="shared" si="1577"/>
        <v>#N/A</v>
      </c>
      <c r="U1271" s="13" t="e">
        <f t="shared" si="1578"/>
        <v>#N/A</v>
      </c>
      <c r="V1271" s="13" t="e">
        <f t="shared" si="1579"/>
        <v>#N/A</v>
      </c>
      <c r="W1271" s="13" t="e">
        <f t="shared" si="1580"/>
        <v>#N/A</v>
      </c>
      <c r="X1271" s="13" t="e">
        <f t="shared" si="1581"/>
        <v>#N/A</v>
      </c>
      <c r="Y1271" s="13" t="e">
        <f t="shared" si="1582"/>
        <v>#N/A</v>
      </c>
      <c r="Z1271" s="13" t="e">
        <f t="shared" si="1583"/>
        <v>#N/A</v>
      </c>
      <c r="AA1271" s="13" t="e">
        <f t="shared" si="1584"/>
        <v>#N/A</v>
      </c>
      <c r="AB1271" s="13" t="e">
        <f t="shared" si="1585"/>
        <v>#N/A</v>
      </c>
      <c r="AC1271" s="13" t="e">
        <f t="shared" si="1586"/>
        <v>#N/A</v>
      </c>
      <c r="AD1271" s="13" t="e">
        <f t="shared" si="1587"/>
        <v>#N/A</v>
      </c>
      <c r="AE1271" s="13" t="e">
        <f t="shared" si="1588"/>
        <v>#N/A</v>
      </c>
      <c r="AF1271" s="13" t="e">
        <f t="shared" si="1589"/>
        <v>#N/A</v>
      </c>
      <c r="AG1271" s="13" t="e">
        <f t="shared" si="1590"/>
        <v>#N/A</v>
      </c>
      <c r="AH1271" s="13" t="e">
        <f t="shared" si="1591"/>
        <v>#N/A</v>
      </c>
      <c r="AI1271" s="13" t="e">
        <f t="shared" si="1592"/>
        <v>#N/A</v>
      </c>
      <c r="AJ1271" s="13" t="e">
        <f t="shared" si="1593"/>
        <v>#N/A</v>
      </c>
      <c r="AK1271" s="13" t="e">
        <f t="shared" si="1594"/>
        <v>#N/A</v>
      </c>
      <c r="AL1271" s="13" t="e">
        <f t="shared" si="1595"/>
        <v>#N/A</v>
      </c>
      <c r="AM1271" s="13" t="e">
        <f t="shared" si="1596"/>
        <v>#N/A</v>
      </c>
      <c r="AN1271" s="13" t="e">
        <f t="shared" si="1597"/>
        <v>#N/A</v>
      </c>
      <c r="AO1271" s="13" t="e">
        <f t="shared" si="1598"/>
        <v>#N/A</v>
      </c>
      <c r="AP1271" s="13" t="e">
        <f t="shared" si="1599"/>
        <v>#N/A</v>
      </c>
      <c r="AQ1271" s="13" t="e">
        <f t="shared" si="1600"/>
        <v>#N/A</v>
      </c>
      <c r="AR1271" s="13" t="e">
        <f t="shared" si="1601"/>
        <v>#N/A</v>
      </c>
      <c r="AS1271" s="13" t="e">
        <f t="shared" si="1602"/>
        <v>#N/A</v>
      </c>
      <c r="AT1271" s="13" t="e">
        <f t="shared" si="1603"/>
        <v>#N/A</v>
      </c>
      <c r="AU1271" s="13" t="e">
        <f t="shared" si="1604"/>
        <v>#N/A</v>
      </c>
      <c r="AV1271" s="13" t="e">
        <f t="shared" si="1605"/>
        <v>#N/A</v>
      </c>
      <c r="AW1271" s="13" t="e">
        <f t="shared" si="1606"/>
        <v>#N/A</v>
      </c>
      <c r="AX1271" s="13" t="e">
        <f t="shared" si="1607"/>
        <v>#N/A</v>
      </c>
      <c r="AY1271" s="13" t="e">
        <f t="shared" si="1608"/>
        <v>#N/A</v>
      </c>
      <c r="AZ1271" s="13" t="e">
        <f t="shared" si="1609"/>
        <v>#N/A</v>
      </c>
      <c r="BA1271" s="13" t="e">
        <f t="shared" si="1610"/>
        <v>#N/A</v>
      </c>
      <c r="BB1271" s="13" t="e">
        <f t="shared" si="1611"/>
        <v>#N/A</v>
      </c>
      <c r="BC1271" s="13" t="e">
        <f t="shared" si="1612"/>
        <v>#N/A</v>
      </c>
      <c r="BD1271" s="13" t="e">
        <f t="shared" si="1613"/>
        <v>#N/A</v>
      </c>
      <c r="BE1271" s="13" t="e">
        <f t="shared" si="1614"/>
        <v>#N/A</v>
      </c>
      <c r="BF1271" s="13" t="e">
        <f t="shared" si="1615"/>
        <v>#N/A</v>
      </c>
      <c r="BG1271" s="13" t="e">
        <f t="shared" si="1616"/>
        <v>#N/A</v>
      </c>
      <c r="BH1271" s="13" t="e">
        <f t="shared" si="1617"/>
        <v>#N/A</v>
      </c>
      <c r="BI1271" s="13" t="e">
        <f t="shared" si="1618"/>
        <v>#N/A</v>
      </c>
      <c r="BJ1271" s="14" t="e">
        <f t="shared" si="1619"/>
        <v>#N/A</v>
      </c>
      <c r="BK1271" s="14" t="e">
        <f t="shared" si="1620"/>
        <v>#N/A</v>
      </c>
      <c r="BL1271" s="14" t="e">
        <f t="shared" si="1621"/>
        <v>#N/A</v>
      </c>
      <c r="BM1271" s="14" t="e">
        <f t="shared" si="1622"/>
        <v>#N/A</v>
      </c>
      <c r="BN1271" s="14" t="e">
        <f t="shared" si="1623"/>
        <v>#N/A</v>
      </c>
    </row>
    <row r="1272" spans="1:66" x14ac:dyDescent="0.25">
      <c r="A1272" t="s">
        <v>340</v>
      </c>
      <c r="B1272" t="s">
        <v>413</v>
      </c>
      <c r="C1272" t="s">
        <v>431</v>
      </c>
      <c r="D1272" s="11">
        <v>44464</v>
      </c>
      <c r="E1272" s="10">
        <f>VLOOKUP(A1272,home!$A$2:$E$405,3,FALSE)</f>
        <v>1.3684000000000001</v>
      </c>
      <c r="F1272" s="10">
        <f>VLOOKUP(B1272,home!$B$2:$E$405,3,FALSE)</f>
        <v>1.2693000000000001</v>
      </c>
      <c r="G1272" s="10">
        <f>VLOOKUP(C1272,away!$B$2:$E$405,4,FALSE)</f>
        <v>0.80769999999999997</v>
      </c>
      <c r="H1272" s="10">
        <f>VLOOKUP(A1272,away!$A$2:$E$405,3,FALSE)</f>
        <v>1.1395</v>
      </c>
      <c r="I1272" s="10">
        <f>VLOOKUP(C1272,away!$B$2:$E$405,3,FALSE)</f>
        <v>1.4318</v>
      </c>
      <c r="J1272" s="10">
        <f>VLOOKUP(B1272,home!$B$2:$E$405,4,FALSE)</f>
        <v>0.60040000000000004</v>
      </c>
      <c r="K1272" s="12">
        <f t="shared" si="1568"/>
        <v>1.4029023039240001</v>
      </c>
      <c r="L1272" s="12">
        <f t="shared" si="1569"/>
        <v>0.97957427444</v>
      </c>
      <c r="M1272" s="13">
        <f t="shared" si="1570"/>
        <v>9.2321652345069311E-2</v>
      </c>
      <c r="N1272" s="13">
        <f t="shared" si="1571"/>
        <v>0.12951825877696832</v>
      </c>
      <c r="O1272" s="13">
        <f t="shared" si="1572"/>
        <v>9.043591561102321E-2</v>
      </c>
      <c r="P1272" s="13">
        <f t="shared" si="1573"/>
        <v>0.12687275436818091</v>
      </c>
      <c r="Q1272" s="13">
        <f t="shared" si="1574"/>
        <v>9.0850731819216851E-2</v>
      </c>
      <c r="R1272" s="13">
        <f t="shared" si="1575"/>
        <v>4.4294348208992564E-2</v>
      </c>
      <c r="S1272" s="13">
        <f t="shared" si="1576"/>
        <v>4.3588625723477027E-2</v>
      </c>
      <c r="T1272" s="13">
        <f t="shared" si="1577"/>
        <v>8.8995039704152373E-2</v>
      </c>
      <c r="U1272" s="13">
        <f t="shared" si="1578"/>
        <v>6.2140643153207574E-2</v>
      </c>
      <c r="V1272" s="13">
        <f t="shared" si="1579"/>
        <v>6.6557264907683737E-3</v>
      </c>
      <c r="W1272" s="13">
        <f t="shared" si="1580"/>
        <v>4.2484900327453605E-2</v>
      </c>
      <c r="X1272" s="13">
        <f t="shared" si="1581"/>
        <v>4.1617115412921082E-2</v>
      </c>
      <c r="Y1272" s="13">
        <f t="shared" si="1582"/>
        <v>2.0383527817448958E-2</v>
      </c>
      <c r="Z1272" s="13">
        <f t="shared" si="1583"/>
        <v>1.4463201336205536E-2</v>
      </c>
      <c r="AA1272" s="13">
        <f t="shared" si="1584"/>
        <v>2.0290458476679422E-2</v>
      </c>
      <c r="AB1272" s="13">
        <f t="shared" si="1585"/>
        <v>1.4232765472303911E-2</v>
      </c>
      <c r="AC1272" s="13">
        <f t="shared" si="1586"/>
        <v>5.7166326286657218E-4</v>
      </c>
      <c r="AD1272" s="13">
        <f t="shared" si="1587"/>
        <v>1.4900541137841545E-2</v>
      </c>
      <c r="AE1272" s="13">
        <f t="shared" si="1588"/>
        <v>1.4596186773864504E-2</v>
      </c>
      <c r="AF1272" s="13">
        <f t="shared" si="1589"/>
        <v>7.1490245342995234E-3</v>
      </c>
      <c r="AG1272" s="13">
        <f t="shared" si="1590"/>
        <v>2.3343335070467384E-3</v>
      </c>
      <c r="AH1272" s="13">
        <f t="shared" si="1591"/>
        <v>3.5419449887482933E-3</v>
      </c>
      <c r="AI1272" s="13">
        <f t="shared" si="1592"/>
        <v>4.9690027850870476E-3</v>
      </c>
      <c r="AJ1272" s="13">
        <f t="shared" si="1593"/>
        <v>3.4855127277016963E-3</v>
      </c>
      <c r="AK1272" s="13">
        <f t="shared" si="1594"/>
        <v>1.6299446120163789E-3</v>
      </c>
      <c r="AL1272" s="13">
        <f t="shared" si="1595"/>
        <v>3.1424261108280291E-5</v>
      </c>
      <c r="AM1272" s="13">
        <f t="shared" si="1596"/>
        <v>4.1808006983984451E-3</v>
      </c>
      <c r="AN1272" s="13">
        <f t="shared" si="1597"/>
        <v>4.0954048107119025E-3</v>
      </c>
      <c r="AO1272" s="13">
        <f t="shared" si="1598"/>
        <v>2.0058765979955985E-3</v>
      </c>
      <c r="AP1272" s="13">
        <f t="shared" si="1599"/>
        <v>6.5496837103257144E-4</v>
      </c>
      <c r="AQ1272" s="13">
        <f t="shared" si="1600"/>
        <v>1.6039754170884494E-4</v>
      </c>
      <c r="AR1272" s="13">
        <f t="shared" si="1601"/>
        <v>6.9391963849190082E-4</v>
      </c>
      <c r="AS1272" s="13">
        <f t="shared" si="1602"/>
        <v>9.7350145957839692E-4</v>
      </c>
      <c r="AT1272" s="13">
        <f t="shared" si="1603"/>
        <v>6.8286372025795497E-4</v>
      </c>
      <c r="AU1272" s="13">
        <f t="shared" si="1604"/>
        <v>3.1933036213866638E-4</v>
      </c>
      <c r="AV1272" s="13">
        <f t="shared" si="1605"/>
        <v>1.1199732518930512E-4</v>
      </c>
      <c r="AW1272" s="13">
        <f t="shared" si="1606"/>
        <v>1.1995749099664414E-6</v>
      </c>
      <c r="AX1272" s="13">
        <f t="shared" si="1607"/>
        <v>9.7754248867170865E-4</v>
      </c>
      <c r="AY1272" s="13">
        <f t="shared" si="1608"/>
        <v>9.5757547407486097E-4</v>
      </c>
      <c r="AZ1272" s="13">
        <f t="shared" si="1609"/>
        <v>4.690081501192105E-4</v>
      </c>
      <c r="BA1272" s="13">
        <f t="shared" si="1610"/>
        <v>1.5314277278649077E-4</v>
      </c>
      <c r="BB1272" s="13">
        <f t="shared" si="1611"/>
        <v>3.7503680134514107E-5</v>
      </c>
      <c r="BC1272" s="13">
        <f t="shared" si="1612"/>
        <v>7.3475280513193007E-6</v>
      </c>
      <c r="BD1272" s="13">
        <f t="shared" si="1613"/>
        <v>1.132909710658951E-4</v>
      </c>
      <c r="BE1272" s="13">
        <f t="shared" si="1614"/>
        <v>1.5893616432213146E-4</v>
      </c>
      <c r="BF1272" s="13">
        <f t="shared" si="1615"/>
        <v>1.1148595555218086E-4</v>
      </c>
      <c r="BG1272" s="13">
        <f t="shared" si="1616"/>
        <v>5.2134634633107743E-5</v>
      </c>
      <c r="BH1272" s="13">
        <f t="shared" si="1617"/>
        <v>1.8284949760255708E-5</v>
      </c>
      <c r="BI1272" s="13">
        <f t="shared" si="1618"/>
        <v>5.1303996291594602E-6</v>
      </c>
      <c r="BJ1272" s="14">
        <f t="shared" si="1619"/>
        <v>0.46652922792489893</v>
      </c>
      <c r="BK1272" s="14">
        <f t="shared" si="1620"/>
        <v>0.27099942192554538</v>
      </c>
      <c r="BL1272" s="14">
        <f t="shared" si="1621"/>
        <v>0.24826141161637902</v>
      </c>
      <c r="BM1272" s="14">
        <f t="shared" si="1622"/>
        <v>0.42500322577441274</v>
      </c>
      <c r="BN1272" s="14">
        <f t="shared" si="1623"/>
        <v>0.57429366112945124</v>
      </c>
    </row>
    <row r="1273" spans="1:66" x14ac:dyDescent="0.25">
      <c r="A1273" t="s">
        <v>13</v>
      </c>
      <c r="B1273" t="s">
        <v>63</v>
      </c>
      <c r="C1273" t="s">
        <v>61</v>
      </c>
      <c r="D1273" s="11">
        <v>44465</v>
      </c>
      <c r="E1273" s="10">
        <f>VLOOKUP(A1273,home!$A$2:$E$405,3,FALSE)</f>
        <v>1.4837</v>
      </c>
      <c r="F1273" s="10">
        <f>VLOOKUP(B1273,home!$B$2:$E$405,3,FALSE)</f>
        <v>1.4371</v>
      </c>
      <c r="G1273" s="10">
        <f>VLOOKUP(C1273,away!$B$2:$E$405,4,FALSE)</f>
        <v>1.1101000000000001</v>
      </c>
      <c r="H1273" s="10">
        <f>VLOOKUP(A1273,away!$A$2:$E$405,3,FALSE)</f>
        <v>1.2190000000000001</v>
      </c>
      <c r="I1273" s="10">
        <f>VLOOKUP(C1273,away!$B$2:$E$405,3,FALSE)</f>
        <v>1.3028999999999999</v>
      </c>
      <c r="J1273" s="10">
        <f>VLOOKUP(B1273,home!$B$2:$E$405,4,FALSE)</f>
        <v>0.70760000000000001</v>
      </c>
      <c r="K1273" s="12">
        <f t="shared" si="1568"/>
        <v>2.3669832722270003</v>
      </c>
      <c r="L1273" s="12">
        <f t="shared" si="1569"/>
        <v>1.12383515676</v>
      </c>
      <c r="M1273" s="13">
        <f t="shared" si="1570"/>
        <v>3.0475919585656257E-2</v>
      </c>
      <c r="N1273" s="13">
        <f t="shared" si="1571"/>
        <v>7.2135991864983567E-2</v>
      </c>
      <c r="O1273" s="13">
        <f t="shared" si="1572"/>
        <v>3.4249909864951154E-2</v>
      </c>
      <c r="P1273" s="13">
        <f t="shared" si="1573"/>
        <v>8.1068963725621904E-2</v>
      </c>
      <c r="Q1273" s="13">
        <f t="shared" si="1574"/>
        <v>8.5372343034959566E-2</v>
      </c>
      <c r="R1273" s="13">
        <f t="shared" si="1575"/>
        <v>1.9245626411046636E-2</v>
      </c>
      <c r="S1273" s="13">
        <f t="shared" si="1576"/>
        <v>5.3912867674708771E-2</v>
      </c>
      <c r="T1273" s="13">
        <f t="shared" si="1577"/>
        <v>9.594444051766228E-2</v>
      </c>
      <c r="U1273" s="13">
        <f t="shared" si="1578"/>
        <v>4.5554075778477539E-2</v>
      </c>
      <c r="V1273" s="13">
        <f t="shared" si="1579"/>
        <v>1.5934840699322723E-2</v>
      </c>
      <c r="W1273" s="13">
        <f t="shared" si="1580"/>
        <v>6.7358302624858188E-2</v>
      </c>
      <c r="X1273" s="13">
        <f t="shared" si="1581"/>
        <v>7.5699628589495027E-2</v>
      </c>
      <c r="Y1273" s="13">
        <f t="shared" si="1582"/>
        <v>4.2536951981274475E-2</v>
      </c>
      <c r="Z1273" s="13">
        <f t="shared" si="1583"/>
        <v>7.2096371915343262E-3</v>
      </c>
      <c r="AA1273" s="13">
        <f t="shared" si="1584"/>
        <v>1.7065090631187399E-2</v>
      </c>
      <c r="AB1273" s="13">
        <f t="shared" si="1585"/>
        <v>2.0196392031529144E-2</v>
      </c>
      <c r="AC1273" s="13">
        <f t="shared" si="1586"/>
        <v>2.6492658798123762E-3</v>
      </c>
      <c r="AD1273" s="13">
        <f t="shared" si="1587"/>
        <v>3.985899388966084E-2</v>
      </c>
      <c r="AE1273" s="13">
        <f t="shared" si="1588"/>
        <v>4.4794938646282881E-2</v>
      </c>
      <c r="AF1273" s="13">
        <f t="shared" si="1589"/>
        <v>2.5171063447799964E-2</v>
      </c>
      <c r="AG1273" s="13">
        <f t="shared" si="1590"/>
        <v>9.4293753452247206E-3</v>
      </c>
      <c r="AH1273" s="13">
        <f t="shared" si="1591"/>
        <v>2.0256109358326767E-3</v>
      </c>
      <c r="AI1273" s="13">
        <f t="shared" si="1592"/>
        <v>4.7945872011560253E-3</v>
      </c>
      <c r="AJ1273" s="13">
        <f t="shared" si="1593"/>
        <v>5.6743538511849932E-3</v>
      </c>
      <c r="AK1273" s="13">
        <f t="shared" si="1594"/>
        <v>4.477033548817246E-3</v>
      </c>
      <c r="AL1273" s="13">
        <f t="shared" si="1595"/>
        <v>2.8189238248432975E-4</v>
      </c>
      <c r="AM1273" s="13">
        <f t="shared" si="1596"/>
        <v>1.8869114356925086E-2</v>
      </c>
      <c r="AN1273" s="13">
        <f t="shared" si="1597"/>
        <v>2.1205774091237271E-2</v>
      </c>
      <c r="AO1273" s="13">
        <f t="shared" si="1598"/>
        <v>1.1915897225021399E-2</v>
      </c>
      <c r="AP1273" s="13">
        <f t="shared" si="1599"/>
        <v>4.4638347419393223E-3</v>
      </c>
      <c r="AQ1273" s="13">
        <f t="shared" si="1600"/>
        <v>1.2541536042395282E-3</v>
      </c>
      <c r="AR1273" s="13">
        <f t="shared" si="1601"/>
        <v>4.5529055672125716E-4</v>
      </c>
      <c r="AS1273" s="13">
        <f t="shared" si="1602"/>
        <v>1.077665131762134E-3</v>
      </c>
      <c r="AT1273" s="13">
        <f t="shared" si="1603"/>
        <v>1.275407669971639E-3</v>
      </c>
      <c r="AU1273" s="13">
        <f t="shared" si="1604"/>
        <v>1.0062895400309614E-3</v>
      </c>
      <c r="AV1273" s="13">
        <f t="shared" si="1605"/>
        <v>5.9546762706757204E-4</v>
      </c>
      <c r="AW1273" s="13">
        <f t="shared" si="1606"/>
        <v>2.0829490263544077E-5</v>
      </c>
      <c r="AX1273" s="13">
        <f t="shared" si="1607"/>
        <v>7.4438130074299946E-3</v>
      </c>
      <c r="AY1273" s="13">
        <f t="shared" si="1608"/>
        <v>8.3656187580972152E-3</v>
      </c>
      <c r="AZ1273" s="13">
        <f t="shared" si="1609"/>
        <v>4.7007882342002929E-3</v>
      </c>
      <c r="BA1273" s="13">
        <f t="shared" si="1610"/>
        <v>1.7609703606926823E-3</v>
      </c>
      <c r="BB1273" s="13">
        <f t="shared" si="1611"/>
        <v>4.947601003396936E-4</v>
      </c>
      <c r="BC1273" s="13">
        <f t="shared" si="1612"/>
        <v>1.1120575898477056E-4</v>
      </c>
      <c r="BD1273" s="13">
        <f t="shared" si="1613"/>
        <v>8.5278589030696999E-5</v>
      </c>
      <c r="BE1273" s="13">
        <f t="shared" si="1614"/>
        <v>2.0185299371478077E-4</v>
      </c>
      <c r="BF1273" s="13">
        <f t="shared" si="1615"/>
        <v>2.3889132978591399E-4</v>
      </c>
      <c r="BG1273" s="13">
        <f t="shared" si="1616"/>
        <v>1.8848392716110739E-4</v>
      </c>
      <c r="BH1273" s="13">
        <f t="shared" si="1617"/>
        <v>1.115345756684984E-4</v>
      </c>
      <c r="BI1273" s="13">
        <f t="shared" si="1618"/>
        <v>5.2800094976454459E-5</v>
      </c>
      <c r="BJ1273" s="14">
        <f t="shared" si="1619"/>
        <v>0.63888796018130889</v>
      </c>
      <c r="BK1273" s="14">
        <f t="shared" si="1620"/>
        <v>0.19268936870570355</v>
      </c>
      <c r="BL1273" s="14">
        <f t="shared" si="1621"/>
        <v>0.15857164229007384</v>
      </c>
      <c r="BM1273" s="14">
        <f t="shared" si="1622"/>
        <v>0.66646506461356758</v>
      </c>
      <c r="BN1273" s="14">
        <f t="shared" si="1623"/>
        <v>0.32254875448721909</v>
      </c>
    </row>
    <row r="1274" spans="1:66" x14ac:dyDescent="0.25">
      <c r="A1274" t="s">
        <v>13</v>
      </c>
      <c r="B1274" t="s">
        <v>249</v>
      </c>
      <c r="C1274" t="s">
        <v>58</v>
      </c>
      <c r="D1274" s="11">
        <v>44465</v>
      </c>
      <c r="E1274" s="10">
        <f>VLOOKUP(A1274,home!$A$2:$E$405,3,FALSE)</f>
        <v>1.4837</v>
      </c>
      <c r="F1274" s="10">
        <f>VLOOKUP(B1274,home!$B$2:$E$405,3,FALSE)</f>
        <v>1.2290000000000001</v>
      </c>
      <c r="G1274" s="10">
        <f>VLOOKUP(C1274,away!$B$2:$E$405,4,FALSE)</f>
        <v>0.87219999999999998</v>
      </c>
      <c r="H1274" s="10">
        <f>VLOOKUP(A1274,away!$A$2:$E$405,3,FALSE)</f>
        <v>1.2190000000000001</v>
      </c>
      <c r="I1274" s="10">
        <f>VLOOKUP(C1274,away!$B$2:$E$405,3,FALSE)</f>
        <v>0.57909999999999995</v>
      </c>
      <c r="J1274" s="10">
        <f>VLOOKUP(B1274,home!$B$2:$E$405,4,FALSE)</f>
        <v>1.0134000000000001</v>
      </c>
      <c r="K1274" s="12">
        <f t="shared" si="1568"/>
        <v>1.5904281790600001</v>
      </c>
      <c r="L1274" s="12">
        <f t="shared" si="1569"/>
        <v>0.71538226686000006</v>
      </c>
      <c r="M1274" s="13">
        <f t="shared" si="1570"/>
        <v>9.9677984293712885E-2</v>
      </c>
      <c r="N1274" s="13">
        <f t="shared" si="1571"/>
        <v>0.15853067505262108</v>
      </c>
      <c r="O1274" s="13">
        <f t="shared" si="1572"/>
        <v>7.1307862360071791E-2</v>
      </c>
      <c r="P1274" s="13">
        <f t="shared" si="1573"/>
        <v>0.11341003368599011</v>
      </c>
      <c r="Q1274" s="13">
        <f t="shared" si="1574"/>
        <v>0.12606582642454639</v>
      </c>
      <c r="R1274" s="13">
        <f t="shared" si="1575"/>
        <v>2.550619011004452E-2</v>
      </c>
      <c r="S1274" s="13">
        <f t="shared" si="1576"/>
        <v>3.2258466680963639E-2</v>
      </c>
      <c r="T1274" s="13">
        <f t="shared" si="1577"/>
        <v>9.0185256681171277E-2</v>
      </c>
      <c r="U1274" s="13">
        <f t="shared" si="1578"/>
        <v>4.0565763491476288E-2</v>
      </c>
      <c r="V1274" s="13">
        <f t="shared" si="1579"/>
        <v>4.0780584252480588E-3</v>
      </c>
      <c r="W1274" s="13">
        <f t="shared" si="1580"/>
        <v>6.6832880920695101E-2</v>
      </c>
      <c r="X1274" s="13">
        <f t="shared" si="1581"/>
        <v>4.7811057853831301E-2</v>
      </c>
      <c r="Y1274" s="13">
        <f t="shared" si="1582"/>
        <v>1.7101591474224225E-2</v>
      </c>
      <c r="Z1274" s="13">
        <f t="shared" si="1583"/>
        <v>6.0822253666285879E-3</v>
      </c>
      <c r="AA1274" s="13">
        <f t="shared" si="1584"/>
        <v>9.6733426144796457E-3</v>
      </c>
      <c r="AB1274" s="13">
        <f t="shared" si="1585"/>
        <v>7.6923783398851839E-3</v>
      </c>
      <c r="AC1274" s="13">
        <f t="shared" si="1586"/>
        <v>2.8999178370347882E-4</v>
      </c>
      <c r="AD1274" s="13">
        <f t="shared" si="1587"/>
        <v>2.6573224276008743E-2</v>
      </c>
      <c r="AE1274" s="13">
        <f t="shared" si="1588"/>
        <v>1.9010013420350316E-2</v>
      </c>
      <c r="AF1274" s="13">
        <f t="shared" si="1589"/>
        <v>6.7997132468446166E-3</v>
      </c>
      <c r="AG1274" s="13">
        <f t="shared" si="1590"/>
        <v>1.621464758841891E-3</v>
      </c>
      <c r="AH1274" s="13">
        <f t="shared" si="1591"/>
        <v>1.0877790425830385E-3</v>
      </c>
      <c r="AI1274" s="13">
        <f t="shared" si="1592"/>
        <v>1.7300344419149721E-3</v>
      </c>
      <c r="AJ1274" s="13">
        <f t="shared" si="1593"/>
        <v>1.3757477635829567E-3</v>
      </c>
      <c r="AK1274" s="13">
        <f t="shared" si="1594"/>
        <v>7.2934267016036959E-4</v>
      </c>
      <c r="AL1274" s="13">
        <f t="shared" si="1595"/>
        <v>1.3197689817468066E-5</v>
      </c>
      <c r="AM1274" s="13">
        <f t="shared" si="1596"/>
        <v>8.4525609394091126E-3</v>
      </c>
      <c r="AN1274" s="13">
        <f t="shared" si="1597"/>
        <v>6.046812205606782E-3</v>
      </c>
      <c r="AO1274" s="13">
        <f t="shared" si="1598"/>
        <v>2.1628911114618486E-3</v>
      </c>
      <c r="AP1274" s="13">
        <f t="shared" si="1599"/>
        <v>5.1576464876297405E-4</v>
      </c>
      <c r="AQ1274" s="13">
        <f t="shared" si="1600"/>
        <v>9.2242220899577021E-5</v>
      </c>
      <c r="AR1274" s="13">
        <f t="shared" si="1601"/>
        <v>1.5563556746517101E-4</v>
      </c>
      <c r="AS1274" s="13">
        <f t="shared" si="1602"/>
        <v>2.4752719216060171E-4</v>
      </c>
      <c r="AT1274" s="13">
        <f t="shared" si="1603"/>
        <v>1.968371107479103E-4</v>
      </c>
      <c r="AU1274" s="13">
        <f t="shared" si="1604"/>
        <v>1.0435176253941016E-4</v>
      </c>
      <c r="AV1274" s="13">
        <f t="shared" si="1605"/>
        <v>4.149099591931392E-5</v>
      </c>
      <c r="AW1274" s="13">
        <f t="shared" si="1606"/>
        <v>4.1710716357216825E-7</v>
      </c>
      <c r="AX1274" s="13">
        <f t="shared" si="1607"/>
        <v>2.2405318505430215E-3</v>
      </c>
      <c r="AY1274" s="13">
        <f t="shared" si="1608"/>
        <v>1.6028367542134973E-3</v>
      </c>
      <c r="AZ1274" s="13">
        <f t="shared" si="1609"/>
        <v>5.7332049531788826E-4</v>
      </c>
      <c r="BA1274" s="13">
        <f t="shared" si="1610"/>
        <v>1.3671443852593631E-4</v>
      </c>
      <c r="BB1274" s="13">
        <f t="shared" si="1611"/>
        <v>2.4450771236294112E-5</v>
      </c>
      <c r="BC1274" s="13">
        <f t="shared" si="1612"/>
        <v>3.4983296306990755E-6</v>
      </c>
      <c r="BD1274" s="13">
        <f t="shared" si="1613"/>
        <v>1.8556487509546068E-5</v>
      </c>
      <c r="BE1274" s="13">
        <f t="shared" si="1614"/>
        <v>2.9512760639556991E-5</v>
      </c>
      <c r="BF1274" s="13">
        <f t="shared" si="1615"/>
        <v>2.3468963081502141E-5</v>
      </c>
      <c r="BG1274" s="13">
        <f t="shared" si="1616"/>
        <v>1.2441900072713269E-5</v>
      </c>
      <c r="BH1274" s="13">
        <f t="shared" si="1617"/>
        <v>4.9469871191729639E-6</v>
      </c>
      <c r="BI1274" s="13">
        <f t="shared" si="1618"/>
        <v>1.5735655431559061E-6</v>
      </c>
      <c r="BJ1274" s="14">
        <f t="shared" si="1619"/>
        <v>0.58238332787474245</v>
      </c>
      <c r="BK1274" s="14">
        <f t="shared" si="1620"/>
        <v>0.25133056931364917</v>
      </c>
      <c r="BL1274" s="14">
        <f t="shared" si="1621"/>
        <v>0.16050478412699679</v>
      </c>
      <c r="BM1274" s="14">
        <f t="shared" si="1622"/>
        <v>0.40419991510798048</v>
      </c>
      <c r="BN1274" s="14">
        <f t="shared" si="1623"/>
        <v>0.59449857192698674</v>
      </c>
    </row>
    <row r="1275" spans="1:66" x14ac:dyDescent="0.25">
      <c r="A1275" t="s">
        <v>69</v>
      </c>
      <c r="B1275" t="s">
        <v>79</v>
      </c>
      <c r="C1275" t="s">
        <v>70</v>
      </c>
      <c r="D1275" s="11">
        <v>44465</v>
      </c>
      <c r="E1275" s="10">
        <f>VLOOKUP(A1275,home!$A$2:$E$405,3,FALSE)</f>
        <v>1.3526</v>
      </c>
      <c r="F1275" s="10">
        <f>VLOOKUP(B1275,home!$B$2:$E$405,3,FALSE)</f>
        <v>1.0894999999999999</v>
      </c>
      <c r="G1275" s="10">
        <f>VLOOKUP(C1275,away!$B$2:$E$405,4,FALSE)</f>
        <v>1.0506</v>
      </c>
      <c r="H1275" s="10">
        <f>VLOOKUP(A1275,away!$A$2:$E$405,3,FALSE)</f>
        <v>1.3421000000000001</v>
      </c>
      <c r="I1275" s="10">
        <f>VLOOKUP(C1275,away!$B$2:$E$405,3,FALSE)</f>
        <v>0.58819999999999995</v>
      </c>
      <c r="J1275" s="10">
        <f>VLOOKUP(B1275,home!$B$2:$E$405,4,FALSE)</f>
        <v>0.98040000000000005</v>
      </c>
      <c r="K1275" s="12">
        <f t="shared" si="1568"/>
        <v>1.5482247796199999</v>
      </c>
      <c r="L1275" s="12">
        <f t="shared" si="1569"/>
        <v>0.77395052488799998</v>
      </c>
      <c r="M1275" s="13">
        <f t="shared" si="1570"/>
        <v>9.8060042974907363E-2</v>
      </c>
      <c r="N1275" s="13">
        <f t="shared" si="1571"/>
        <v>0.15181898842435371</v>
      </c>
      <c r="O1275" s="13">
        <f t="shared" si="1572"/>
        <v>7.5893621730969391E-2</v>
      </c>
      <c r="P1275" s="13">
        <f t="shared" si="1573"/>
        <v>0.11750038577899374</v>
      </c>
      <c r="Q1275" s="13">
        <f t="shared" si="1574"/>
        <v>0.11752495994771316</v>
      </c>
      <c r="R1275" s="13">
        <f t="shared" si="1575"/>
        <v>2.9368954187167541E-2</v>
      </c>
      <c r="S1275" s="13">
        <f t="shared" si="1576"/>
        <v>3.5198691126785614E-2</v>
      </c>
      <c r="T1275" s="13">
        <f t="shared" si="1577"/>
        <v>9.095850443897377E-2</v>
      </c>
      <c r="U1275" s="13">
        <f t="shared" si="1578"/>
        <v>4.5469742624097344E-2</v>
      </c>
      <c r="V1275" s="13">
        <f t="shared" si="1579"/>
        <v>4.6863122054167025E-3</v>
      </c>
      <c r="W1275" s="13">
        <f t="shared" si="1580"/>
        <v>6.0651685071632516E-2</v>
      </c>
      <c r="X1275" s="13">
        <f t="shared" si="1581"/>
        <v>4.6941403496531656E-2</v>
      </c>
      <c r="Y1275" s="13">
        <f t="shared" si="1582"/>
        <v>1.8165161937560036E-2</v>
      </c>
      <c r="Z1275" s="13">
        <f t="shared" si="1583"/>
        <v>7.5767058361899797E-3</v>
      </c>
      <c r="AA1275" s="13">
        <f t="shared" si="1584"/>
        <v>1.1730443723480801E-2</v>
      </c>
      <c r="AB1275" s="13">
        <f t="shared" si="1585"/>
        <v>9.0806818243154373E-3</v>
      </c>
      <c r="AC1275" s="13">
        <f t="shared" si="1586"/>
        <v>3.5096066865773095E-4</v>
      </c>
      <c r="AD1275" s="13">
        <f t="shared" si="1587"/>
        <v>2.3475610438402465E-2</v>
      </c>
      <c r="AE1275" s="13">
        <f t="shared" si="1588"/>
        <v>1.8168961020867798E-2</v>
      </c>
      <c r="AF1275" s="13">
        <f t="shared" si="1589"/>
        <v>7.0309384593851224E-3</v>
      </c>
      <c r="AG1275" s="13">
        <f t="shared" si="1590"/>
        <v>1.8138661703654469E-3</v>
      </c>
      <c r="AH1275" s="13">
        <f t="shared" si="1591"/>
        <v>1.4659988647103019E-3</v>
      </c>
      <c r="AI1275" s="13">
        <f t="shared" si="1592"/>
        <v>2.2696957692392777E-3</v>
      </c>
      <c r="AJ1275" s="13">
        <f t="shared" si="1593"/>
        <v>1.7569996160674633E-3</v>
      </c>
      <c r="AK1275" s="13">
        <f t="shared" si="1594"/>
        <v>9.0674344779282442E-4</v>
      </c>
      <c r="AL1275" s="13">
        <f t="shared" si="1595"/>
        <v>1.6821536156613515E-5</v>
      </c>
      <c r="AM1275" s="13">
        <f t="shared" si="1596"/>
        <v>7.2691043594881235E-3</v>
      </c>
      <c r="AN1275" s="13">
        <f t="shared" si="1597"/>
        <v>5.6259271344914824E-3</v>
      </c>
      <c r="AO1275" s="13">
        <f t="shared" si="1598"/>
        <v>2.1770946293606622E-3</v>
      </c>
      <c r="AP1275" s="13">
        <f t="shared" si="1599"/>
        <v>5.6165451037484338E-4</v>
      </c>
      <c r="AQ1275" s="13">
        <f t="shared" si="1600"/>
        <v>1.0867320077758066E-4</v>
      </c>
      <c r="AR1275" s="13">
        <f t="shared" si="1601"/>
        <v>2.2692211816555011E-4</v>
      </c>
      <c r="AS1275" s="13">
        <f t="shared" si="1602"/>
        <v>3.5132644638776248E-4</v>
      </c>
      <c r="AT1275" s="13">
        <f t="shared" si="1603"/>
        <v>2.7196615501668564E-4</v>
      </c>
      <c r="AU1275" s="13">
        <f t="shared" si="1604"/>
        <v>1.4035491347160229E-4</v>
      </c>
      <c r="AV1275" s="13">
        <f t="shared" si="1605"/>
        <v>5.4325238744538881E-5</v>
      </c>
      <c r="AW1275" s="13">
        <f t="shared" si="1606"/>
        <v>5.598998690082487E-7</v>
      </c>
      <c r="AX1275" s="13">
        <f t="shared" si="1607"/>
        <v>1.8757012491672142E-3</v>
      </c>
      <c r="AY1275" s="13">
        <f t="shared" si="1608"/>
        <v>1.4516999663260427E-3</v>
      </c>
      <c r="AZ1275" s="13">
        <f t="shared" si="1609"/>
        <v>5.6177197545896629E-4</v>
      </c>
      <c r="BA1275" s="13">
        <f t="shared" si="1610"/>
        <v>1.4492790509127853E-4</v>
      </c>
      <c r="BB1275" s="13">
        <f t="shared" si="1611"/>
        <v>2.8041757054078312E-5</v>
      </c>
      <c r="BC1275" s="13">
        <f t="shared" si="1612"/>
        <v>4.3405865181571382E-6</v>
      </c>
      <c r="BD1275" s="13">
        <f t="shared" si="1613"/>
        <v>2.9271082077154028E-5</v>
      </c>
      <c r="BE1275" s="13">
        <f t="shared" si="1614"/>
        <v>4.5318214598140733E-5</v>
      </c>
      <c r="BF1275" s="13">
        <f t="shared" si="1615"/>
        <v>3.5081391404489147E-5</v>
      </c>
      <c r="BG1275" s="13">
        <f t="shared" si="1616"/>
        <v>1.8104626491992728E-5</v>
      </c>
      <c r="BH1275" s="13">
        <f t="shared" si="1617"/>
        <v>7.0075078401669602E-6</v>
      </c>
      <c r="BI1275" s="13">
        <f t="shared" si="1618"/>
        <v>2.1698394563055823E-6</v>
      </c>
      <c r="BJ1275" s="14">
        <f t="shared" si="1619"/>
        <v>0.55635901667989407</v>
      </c>
      <c r="BK1275" s="14">
        <f t="shared" si="1620"/>
        <v>0.25726491425724385</v>
      </c>
      <c r="BL1275" s="14">
        <f t="shared" si="1621"/>
        <v>0.17912472932149473</v>
      </c>
      <c r="BM1275" s="14">
        <f t="shared" si="1622"/>
        <v>0.40870727298426074</v>
      </c>
      <c r="BN1275" s="14">
        <f t="shared" si="1623"/>
        <v>0.59016695304410494</v>
      </c>
    </row>
    <row r="1276" spans="1:66" x14ac:dyDescent="0.25">
      <c r="A1276" t="s">
        <v>69</v>
      </c>
      <c r="B1276" t="s">
        <v>324</v>
      </c>
      <c r="C1276" t="s">
        <v>259</v>
      </c>
      <c r="D1276" s="11">
        <v>44465</v>
      </c>
      <c r="E1276" s="10">
        <f>VLOOKUP(A1276,home!$A$2:$E$405,3,FALSE)</f>
        <v>1.3526</v>
      </c>
      <c r="F1276" s="10">
        <f>VLOOKUP(B1276,home!$B$2:$E$405,3,FALSE)</f>
        <v>0.93389999999999995</v>
      </c>
      <c r="G1276" s="10">
        <f>VLOOKUP(C1276,away!$B$2:$E$405,4,FALSE)</f>
        <v>0.9728</v>
      </c>
      <c r="H1276" s="10">
        <f>VLOOKUP(A1276,away!$A$2:$E$405,3,FALSE)</f>
        <v>1.3421000000000001</v>
      </c>
      <c r="I1276" s="10">
        <f>VLOOKUP(C1276,away!$B$2:$E$405,3,FALSE)</f>
        <v>1.2941</v>
      </c>
      <c r="J1276" s="10">
        <f>VLOOKUP(B1276,home!$B$2:$E$405,4,FALSE)</f>
        <v>0.82350000000000001</v>
      </c>
      <c r="K1276" s="12">
        <f t="shared" si="1568"/>
        <v>1.2288342865920001</v>
      </c>
      <c r="L1276" s="12">
        <f t="shared" si="1569"/>
        <v>1.4302643608350001</v>
      </c>
      <c r="M1276" s="13">
        <f t="shared" si="1570"/>
        <v>7.0011298177083528E-2</v>
      </c>
      <c r="N1276" s="13">
        <f t="shared" si="1571"/>
        <v>8.6032283648816252E-2</v>
      </c>
      <c r="O1276" s="13">
        <f t="shared" si="1572"/>
        <v>0.10013466463847498</v>
      </c>
      <c r="P1276" s="13">
        <f t="shared" si="1573"/>
        <v>0.1230489091841496</v>
      </c>
      <c r="Q1276" s="13">
        <f t="shared" si="1574"/>
        <v>5.2859709950736862E-2</v>
      </c>
      <c r="R1276" s="13">
        <f t="shared" si="1575"/>
        <v>7.1609521058287773E-2</v>
      </c>
      <c r="S1276" s="13">
        <f t="shared" si="1576"/>
        <v>5.4066395159221403E-2</v>
      </c>
      <c r="T1276" s="13">
        <f t="shared" si="1577"/>
        <v>7.5603359266614156E-2</v>
      </c>
      <c r="U1276" s="13">
        <f t="shared" si="1578"/>
        <v>8.7996234722855879E-2</v>
      </c>
      <c r="V1276" s="13">
        <f t="shared" si="1579"/>
        <v>1.0558313239090908E-2</v>
      </c>
      <c r="W1276" s="13">
        <f t="shared" si="1580"/>
        <v>2.165194132225793E-2</v>
      </c>
      <c r="X1276" s="13">
        <f t="shared" si="1581"/>
        <v>3.0968000016116159E-2</v>
      </c>
      <c r="Y1276" s="13">
        <f t="shared" si="1582"/>
        <v>2.2146213374694333E-2</v>
      </c>
      <c r="Z1276" s="13">
        <f t="shared" si="1583"/>
        <v>3.4140181955377484E-2</v>
      </c>
      <c r="AA1276" s="13">
        <f t="shared" si="1584"/>
        <v>4.1952626137257365E-2</v>
      </c>
      <c r="AB1276" s="13">
        <f t="shared" si="1585"/>
        <v>2.5776412705018781E-2</v>
      </c>
      <c r="AC1276" s="13">
        <f t="shared" si="1586"/>
        <v>1.1598029181738186E-3</v>
      </c>
      <c r="AD1276" s="13">
        <f t="shared" si="1587"/>
        <v>6.6516619670171709E-3</v>
      </c>
      <c r="AE1276" s="13">
        <f t="shared" si="1588"/>
        <v>9.5136350517462925E-3</v>
      </c>
      <c r="AF1276" s="13">
        <f t="shared" si="1589"/>
        <v>6.8035065782516843E-3</v>
      </c>
      <c r="AG1276" s="13">
        <f t="shared" si="1590"/>
        <v>3.2436043291932878E-3</v>
      </c>
      <c r="AH1276" s="13">
        <f t="shared" si="1591"/>
        <v>1.2207371380799636E-2</v>
      </c>
      <c r="AI1276" s="13">
        <f t="shared" si="1592"/>
        <v>1.5000836501888522E-2</v>
      </c>
      <c r="AJ1276" s="13">
        <f t="shared" si="1593"/>
        <v>9.2167711105407106E-3</v>
      </c>
      <c r="AK1276" s="13">
        <f t="shared" si="1594"/>
        <v>3.775294784101017E-3</v>
      </c>
      <c r="AL1276" s="13">
        <f t="shared" si="1595"/>
        <v>8.1536830577779663E-5</v>
      </c>
      <c r="AM1276" s="13">
        <f t="shared" si="1596"/>
        <v>1.6347580575781365E-3</v>
      </c>
      <c r="AN1276" s="13">
        <f t="shared" si="1597"/>
        <v>2.3381361883418597E-3</v>
      </c>
      <c r="AO1276" s="13">
        <f t="shared" si="1598"/>
        <v>1.6720764304819771E-3</v>
      </c>
      <c r="AP1276" s="13">
        <f t="shared" si="1599"/>
        <v>7.9717044237019119E-4</v>
      </c>
      <c r="AQ1276" s="13">
        <f t="shared" si="1600"/>
        <v>2.8504111830828877E-4</v>
      </c>
      <c r="AR1276" s="13">
        <f t="shared" si="1601"/>
        <v>3.4919536450869733E-3</v>
      </c>
      <c r="AS1276" s="13">
        <f t="shared" si="1602"/>
        <v>4.2910323662727857E-3</v>
      </c>
      <c r="AT1276" s="13">
        <f t="shared" si="1603"/>
        <v>2.6364838482760009E-3</v>
      </c>
      <c r="AU1276" s="13">
        <f t="shared" si="1604"/>
        <v>1.0799339162691902E-3</v>
      </c>
      <c r="AV1276" s="13">
        <f t="shared" si="1605"/>
        <v>3.3176495589128894E-4</v>
      </c>
      <c r="AW1276" s="13">
        <f t="shared" si="1606"/>
        <v>3.9807138760944939E-6</v>
      </c>
      <c r="AX1276" s="13">
        <f t="shared" si="1607"/>
        <v>3.3480779190575913E-4</v>
      </c>
      <c r="AY1276" s="13">
        <f t="shared" si="1608"/>
        <v>4.7886365249266824E-4</v>
      </c>
      <c r="AZ1276" s="13">
        <f t="shared" si="1609"/>
        <v>3.4245080792977002E-4</v>
      </c>
      <c r="BA1276" s="13">
        <f t="shared" si="1610"/>
        <v>1.6326506197370062E-4</v>
      </c>
      <c r="BB1276" s="13">
        <f t="shared" si="1611"/>
        <v>5.8378049877625361E-5</v>
      </c>
      <c r="BC1276" s="13">
        <f t="shared" si="1612"/>
        <v>1.6699208839003122E-5</v>
      </c>
      <c r="BD1276" s="13">
        <f t="shared" si="1613"/>
        <v>8.3240280804262737E-4</v>
      </c>
      <c r="BE1276" s="13">
        <f t="shared" si="1614"/>
        <v>1.0228851107782397E-3</v>
      </c>
      <c r="BF1276" s="13">
        <f t="shared" si="1615"/>
        <v>6.2847814768437875E-4</v>
      </c>
      <c r="BG1276" s="13">
        <f t="shared" si="1616"/>
        <v>2.5743183208279841E-4</v>
      </c>
      <c r="BH1276" s="13">
        <f t="shared" si="1617"/>
        <v>7.9085265430884323E-5</v>
      </c>
      <c r="BI1276" s="13">
        <f t="shared" si="1618"/>
        <v>1.9436537145139936E-5</v>
      </c>
      <c r="BJ1276" s="14">
        <f t="shared" si="1619"/>
        <v>0.32359556231554315</v>
      </c>
      <c r="BK1276" s="14">
        <f t="shared" si="1620"/>
        <v>0.25940511916078968</v>
      </c>
      <c r="BL1276" s="14">
        <f t="shared" si="1621"/>
        <v>0.382340621472185</v>
      </c>
      <c r="BM1276" s="14">
        <f t="shared" si="1622"/>
        <v>0.49531021530772973</v>
      </c>
      <c r="BN1276" s="14">
        <f t="shared" si="1623"/>
        <v>0.50369638665754901</v>
      </c>
    </row>
    <row r="1277" spans="1:66" x14ac:dyDescent="0.25">
      <c r="A1277" t="s">
        <v>21</v>
      </c>
      <c r="B1277" t="s">
        <v>269</v>
      </c>
      <c r="C1277" t="s">
        <v>265</v>
      </c>
      <c r="D1277" s="11">
        <v>44465</v>
      </c>
      <c r="E1277" s="10">
        <f>VLOOKUP(A1277,home!$A$2:$E$405,3,FALSE)</f>
        <v>1.3974</v>
      </c>
      <c r="F1277" s="10">
        <f>VLOOKUP(B1277,home!$B$2:$E$405,3,FALSE)</f>
        <v>0.71560000000000001</v>
      </c>
      <c r="G1277" s="10">
        <f>VLOOKUP(C1277,away!$B$2:$E$405,4,FALSE)</f>
        <v>0.71560000000000001</v>
      </c>
      <c r="H1277" s="10">
        <f>VLOOKUP(A1277,away!$A$2:$E$405,3,FALSE)</f>
        <v>1.3632</v>
      </c>
      <c r="I1277" s="10">
        <f>VLOOKUP(C1277,away!$B$2:$E$405,3,FALSE)</f>
        <v>1.0038</v>
      </c>
      <c r="J1277" s="10">
        <f>VLOOKUP(B1277,home!$B$2:$E$405,4,FALSE)</f>
        <v>0.81079999999999997</v>
      </c>
      <c r="K1277" s="12">
        <f t="shared" si="1568"/>
        <v>0.71558528726400006</v>
      </c>
      <c r="L1277" s="12">
        <f t="shared" si="1569"/>
        <v>1.1094826337279999</v>
      </c>
      <c r="M1277" s="13">
        <f t="shared" si="1570"/>
        <v>0.16120669443932067</v>
      </c>
      <c r="N1277" s="13">
        <f t="shared" si="1571"/>
        <v>0.11535713874924118</v>
      </c>
      <c r="O1277" s="13">
        <f t="shared" si="1572"/>
        <v>0.17885602792112243</v>
      </c>
      <c r="P1277" s="13">
        <f t="shared" si="1573"/>
        <v>0.12798674211883443</v>
      </c>
      <c r="Q1277" s="13">
        <f t="shared" si="1574"/>
        <v>4.1273935634914424E-2</v>
      </c>
      <c r="R1277" s="13">
        <f t="shared" si="1575"/>
        <v>9.9218828458027819E-2</v>
      </c>
      <c r="S1277" s="13">
        <f t="shared" si="1576"/>
        <v>2.5403110917888709E-2</v>
      </c>
      <c r="T1277" s="13">
        <f t="shared" si="1577"/>
        <v>4.5792714812544807E-2</v>
      </c>
      <c r="U1277" s="13">
        <f t="shared" si="1578"/>
        <v>7.0999533864135392E-2</v>
      </c>
      <c r="V1277" s="13">
        <f t="shared" si="1579"/>
        <v>2.2409197620289799E-3</v>
      </c>
      <c r="W1277" s="13">
        <f t="shared" si="1580"/>
        <v>9.8450070292753645E-3</v>
      </c>
      <c r="X1277" s="13">
        <f t="shared" si="1581"/>
        <v>1.0922864327911104E-2</v>
      </c>
      <c r="Y1277" s="13">
        <f t="shared" si="1582"/>
        <v>6.059364141192217E-3</v>
      </c>
      <c r="Z1277" s="13">
        <f t="shared" si="1583"/>
        <v>3.6693855704339771E-2</v>
      </c>
      <c r="AA1277" s="13">
        <f t="shared" si="1584"/>
        <v>2.6257583275013745E-2</v>
      </c>
      <c r="AB1277" s="13">
        <f t="shared" si="1585"/>
        <v>9.3947701353545559E-3</v>
      </c>
      <c r="AC1277" s="13">
        <f t="shared" si="1586"/>
        <v>1.1119576201895858E-4</v>
      </c>
      <c r="AD1277" s="13">
        <f t="shared" si="1587"/>
        <v>1.7612355457900274E-3</v>
      </c>
      <c r="AE1277" s="13">
        <f t="shared" si="1588"/>
        <v>1.954060251958491E-3</v>
      </c>
      <c r="AF1277" s="13">
        <f t="shared" si="1589"/>
        <v>1.0839979574030533E-3</v>
      </c>
      <c r="AG1277" s="13">
        <f t="shared" si="1590"/>
        <v>4.0089230291177045E-4</v>
      </c>
      <c r="AH1277" s="13">
        <f t="shared" si="1591"/>
        <v>1.0177798917121523E-2</v>
      </c>
      <c r="AI1277" s="13">
        <f t="shared" si="1592"/>
        <v>7.2830831618236336E-3</v>
      </c>
      <c r="AJ1277" s="13">
        <f t="shared" si="1593"/>
        <v>2.6058335782605832E-3</v>
      </c>
      <c r="AK1277" s="13">
        <f t="shared" si="1594"/>
        <v>6.215653898872589E-4</v>
      </c>
      <c r="AL1277" s="13">
        <f t="shared" si="1595"/>
        <v>3.5312636035929923E-6</v>
      </c>
      <c r="AM1277" s="13">
        <f t="shared" si="1596"/>
        <v>2.5206284879474499E-4</v>
      </c>
      <c r="AN1277" s="13">
        <f t="shared" si="1597"/>
        <v>2.7965935334577633E-4</v>
      </c>
      <c r="AO1277" s="13">
        <f t="shared" si="1598"/>
        <v>1.5513859794837067E-4</v>
      </c>
      <c r="AP1277" s="13">
        <f t="shared" si="1599"/>
        <v>5.7374526748209175E-5</v>
      </c>
      <c r="AQ1277" s="13">
        <f t="shared" si="1600"/>
        <v>1.5914010261375175E-5</v>
      </c>
      <c r="AR1277" s="13">
        <f t="shared" si="1601"/>
        <v>2.2584182296243962E-3</v>
      </c>
      <c r="AS1277" s="13">
        <f t="shared" si="1602"/>
        <v>1.6160908576080281E-3</v>
      </c>
      <c r="AT1277" s="13">
        <f t="shared" si="1603"/>
        <v>5.7822542029308248E-4</v>
      </c>
      <c r="AU1277" s="13">
        <f t="shared" si="1604"/>
        <v>1.3792320116125755E-4</v>
      </c>
      <c r="AV1277" s="13">
        <f t="shared" si="1605"/>
        <v>2.4673953380837234E-5</v>
      </c>
      <c r="AW1277" s="13">
        <f t="shared" si="1606"/>
        <v>7.787706021325044E-8</v>
      </c>
      <c r="AX1277" s="13">
        <f t="shared" si="1607"/>
        <v>3.0062077677228291E-5</v>
      </c>
      <c r="AY1277" s="13">
        <f t="shared" si="1608"/>
        <v>3.335335311666696E-5</v>
      </c>
      <c r="AZ1277" s="13">
        <f t="shared" si="1609"/>
        <v>1.8502483029769831E-5</v>
      </c>
      <c r="BA1277" s="13">
        <f t="shared" si="1610"/>
        <v>6.8427278674588836E-6</v>
      </c>
      <c r="BB1277" s="13">
        <f t="shared" si="1611"/>
        <v>1.897971934068066E-6</v>
      </c>
      <c r="BC1277" s="13">
        <f t="shared" si="1612"/>
        <v>4.2115338003033306E-7</v>
      </c>
      <c r="BD1277" s="13">
        <f t="shared" si="1613"/>
        <v>4.1761263424383322E-4</v>
      </c>
      <c r="BE1277" s="13">
        <f t="shared" si="1614"/>
        <v>2.9883745684044919E-4</v>
      </c>
      <c r="BF1277" s="13">
        <f t="shared" si="1615"/>
        <v>1.0692184369920802E-4</v>
      </c>
      <c r="BG1277" s="13">
        <f t="shared" si="1616"/>
        <v>2.5503899412764765E-5</v>
      </c>
      <c r="BH1277" s="13">
        <f t="shared" si="1617"/>
        <v>4.5625537969088586E-6</v>
      </c>
      <c r="BI1277" s="13">
        <f t="shared" si="1618"/>
        <v>6.5297927388369605E-7</v>
      </c>
      <c r="BJ1277" s="14">
        <f t="shared" si="1619"/>
        <v>0.23530243985724611</v>
      </c>
      <c r="BK1277" s="14">
        <f t="shared" si="1620"/>
        <v>0.31698554761681202</v>
      </c>
      <c r="BL1277" s="14">
        <f t="shared" si="1621"/>
        <v>0.41088444773008159</v>
      </c>
      <c r="BM1277" s="14">
        <f t="shared" si="1622"/>
        <v>0.27593364811096199</v>
      </c>
      <c r="BN1277" s="14">
        <f t="shared" si="1623"/>
        <v>0.7238993673214611</v>
      </c>
    </row>
    <row r="1278" spans="1:66" x14ac:dyDescent="0.25">
      <c r="A1278" t="s">
        <v>21</v>
      </c>
      <c r="B1278" t="s">
        <v>264</v>
      </c>
      <c r="C1278" t="s">
        <v>275</v>
      </c>
      <c r="D1278" s="11">
        <v>44465</v>
      </c>
      <c r="E1278" s="10">
        <f>VLOOKUP(A1278,home!$A$2:$E$405,3,FALSE)</f>
        <v>1.3974</v>
      </c>
      <c r="F1278" s="10">
        <f>VLOOKUP(B1278,home!$B$2:$E$405,3,FALSE)</f>
        <v>1.2052</v>
      </c>
      <c r="G1278" s="10">
        <f>VLOOKUP(C1278,away!$B$2:$E$405,4,FALSE)</f>
        <v>0.8286</v>
      </c>
      <c r="H1278" s="10">
        <f>VLOOKUP(A1278,away!$A$2:$E$405,3,FALSE)</f>
        <v>1.3632</v>
      </c>
      <c r="I1278" s="10">
        <f>VLOOKUP(C1278,away!$B$2:$E$405,3,FALSE)</f>
        <v>0.96519999999999995</v>
      </c>
      <c r="J1278" s="10">
        <f>VLOOKUP(B1278,home!$B$2:$E$405,4,FALSE)</f>
        <v>1.2741</v>
      </c>
      <c r="K1278" s="12">
        <f t="shared" si="1568"/>
        <v>1.3954837733280001</v>
      </c>
      <c r="L1278" s="12">
        <f t="shared" si="1569"/>
        <v>1.6764106314239999</v>
      </c>
      <c r="M1278" s="13">
        <f t="shared" si="1570"/>
        <v>4.6333297645910453E-2</v>
      </c>
      <c r="N1278" s="13">
        <f t="shared" si="1571"/>
        <v>6.4657365029644476E-2</v>
      </c>
      <c r="O1278" s="13">
        <f t="shared" si="1572"/>
        <v>7.7673632762536873E-2</v>
      </c>
      <c r="P1278" s="13">
        <f t="shared" si="1573"/>
        <v>0.10839229413555836</v>
      </c>
      <c r="Q1278" s="13">
        <f t="shared" si="1574"/>
        <v>4.5114151862507078E-2</v>
      </c>
      <c r="R1278" s="13">
        <f t="shared" si="1575"/>
        <v>6.5106451872220167E-2</v>
      </c>
      <c r="S1278" s="13">
        <f t="shared" si="1576"/>
        <v>6.3393337107996661E-2</v>
      </c>
      <c r="T1278" s="13">
        <f t="shared" si="1577"/>
        <v>7.5629843809983721E-2</v>
      </c>
      <c r="U1278" s="13">
        <f t="shared" si="1578"/>
        <v>9.0854997126643647E-2</v>
      </c>
      <c r="V1278" s="13">
        <f t="shared" si="1579"/>
        <v>1.6478068428255978E-2</v>
      </c>
      <c r="W1278" s="13">
        <f t="shared" si="1580"/>
        <v>2.0985355623861265E-2</v>
      </c>
      <c r="X1278" s="13">
        <f t="shared" si="1581"/>
        <v>3.5180073272054455E-2</v>
      </c>
      <c r="Y1278" s="13">
        <f t="shared" si="1582"/>
        <v>2.9488124423773698E-2</v>
      </c>
      <c r="Z1278" s="13">
        <f t="shared" si="1583"/>
        <v>3.6381716030961624E-2</v>
      </c>
      <c r="AA1278" s="13">
        <f t="shared" si="1584"/>
        <v>5.077009436703412E-2</v>
      </c>
      <c r="AB1278" s="13">
        <f t="shared" si="1585"/>
        <v>3.5424421429763715E-2</v>
      </c>
      <c r="AC1278" s="13">
        <f t="shared" si="1586"/>
        <v>2.409303528197914E-3</v>
      </c>
      <c r="AD1278" s="13">
        <f t="shared" si="1587"/>
        <v>7.3211808126539667E-3</v>
      </c>
      <c r="AE1278" s="13">
        <f t="shared" si="1588"/>
        <v>1.2273305348910512E-2</v>
      </c>
      <c r="AF1278" s="13">
        <f t="shared" si="1589"/>
        <v>1.0287549784813313E-2</v>
      </c>
      <c r="AG1278" s="13">
        <f t="shared" si="1590"/>
        <v>5.7487192768549064E-3</v>
      </c>
      <c r="AH1278" s="13">
        <f t="shared" si="1591"/>
        <v>1.5247673885938262E-2</v>
      </c>
      <c r="AI1278" s="13">
        <f t="shared" si="1592"/>
        <v>2.1277881488823938E-2</v>
      </c>
      <c r="AJ1278" s="13">
        <f t="shared" si="1593"/>
        <v>1.4846469174225021E-2</v>
      </c>
      <c r="AK1278" s="13">
        <f t="shared" si="1594"/>
        <v>6.9060022746151228E-3</v>
      </c>
      <c r="AL1278" s="13">
        <f t="shared" si="1595"/>
        <v>2.2545335640561032E-4</v>
      </c>
      <c r="AM1278" s="13">
        <f t="shared" si="1596"/>
        <v>2.0433178051317822E-3</v>
      </c>
      <c r="AN1278" s="13">
        <f t="shared" si="1597"/>
        <v>3.4254396919008736E-3</v>
      </c>
      <c r="AO1278" s="13">
        <f t="shared" si="1598"/>
        <v>2.8712217584021876E-3</v>
      </c>
      <c r="AP1278" s="13">
        <f t="shared" si="1599"/>
        <v>1.6044488936537793E-3</v>
      </c>
      <c r="AQ1278" s="13">
        <f t="shared" si="1600"/>
        <v>6.7242879572441776E-4</v>
      </c>
      <c r="AR1278" s="13">
        <f t="shared" si="1601"/>
        <v>5.1122725213746016E-3</v>
      </c>
      <c r="AS1278" s="13">
        <f t="shared" si="1602"/>
        <v>7.1340933484088792E-3</v>
      </c>
      <c r="AT1278" s="13">
        <f t="shared" si="1603"/>
        <v>4.977755752555906E-3</v>
      </c>
      <c r="AU1278" s="13">
        <f t="shared" si="1604"/>
        <v>2.3154591267606243E-3</v>
      </c>
      <c r="AV1278" s="13">
        <f t="shared" si="1605"/>
        <v>8.0779640979966746E-4</v>
      </c>
      <c r="AW1278" s="13">
        <f t="shared" si="1606"/>
        <v>1.4650734618618931E-5</v>
      </c>
      <c r="AX1278" s="13">
        <f t="shared" si="1607"/>
        <v>4.7523614013559738E-4</v>
      </c>
      <c r="AY1278" s="13">
        <f t="shared" si="1608"/>
        <v>7.9669091776022152E-4</v>
      </c>
      <c r="AZ1278" s="13">
        <f t="shared" si="1609"/>
        <v>6.6779056224608945E-4</v>
      </c>
      <c r="BA1278" s="13">
        <f t="shared" si="1610"/>
        <v>3.7316373270465154E-4</v>
      </c>
      <c r="BB1278" s="13">
        <f t="shared" si="1611"/>
        <v>1.5639391219198545E-4</v>
      </c>
      <c r="BC1278" s="13">
        <f t="shared" si="1612"/>
        <v>5.2436083417727204E-5</v>
      </c>
      <c r="BD1278" s="13">
        <f t="shared" si="1613"/>
        <v>1.428378000928193E-3</v>
      </c>
      <c r="BE1278" s="13">
        <f t="shared" si="1614"/>
        <v>1.9932783224739809E-3</v>
      </c>
      <c r="BF1278" s="13">
        <f t="shared" si="1615"/>
        <v>1.3907937773694487E-3</v>
      </c>
      <c r="BG1278" s="13">
        <f t="shared" si="1616"/>
        <v>6.4694338278820681E-4</v>
      </c>
      <c r="BH1278" s="13">
        <f t="shared" si="1617"/>
        <v>2.2569974823571676E-4</v>
      </c>
      <c r="BI1278" s="13">
        <f t="shared" si="1618"/>
        <v>6.2992067261431528E-5</v>
      </c>
      <c r="BJ1278" s="14">
        <f t="shared" si="1619"/>
        <v>0.31982423753832678</v>
      </c>
      <c r="BK1278" s="14">
        <f t="shared" si="1620"/>
        <v>0.23802844512008517</v>
      </c>
      <c r="BL1278" s="14">
        <f t="shared" si="1621"/>
        <v>0.40420308683975747</v>
      </c>
      <c r="BM1278" s="14">
        <f t="shared" si="1622"/>
        <v>0.59037825203761207</v>
      </c>
      <c r="BN1278" s="14">
        <f t="shared" si="1623"/>
        <v>0.40727719330837742</v>
      </c>
    </row>
    <row r="1279" spans="1:66" x14ac:dyDescent="0.25">
      <c r="A1279" t="s">
        <v>21</v>
      </c>
      <c r="B1279" t="s">
        <v>273</v>
      </c>
      <c r="C1279" t="s">
        <v>266</v>
      </c>
      <c r="D1279" s="11">
        <v>44465</v>
      </c>
      <c r="E1279" s="10">
        <f>VLOOKUP(A1279,home!$A$2:$E$405,3,FALSE)</f>
        <v>1.3974</v>
      </c>
      <c r="F1279" s="10">
        <f>VLOOKUP(B1279,home!$B$2:$E$405,3,FALSE)</f>
        <v>0.60260000000000002</v>
      </c>
      <c r="G1279" s="10">
        <f>VLOOKUP(C1279,away!$B$2:$E$405,4,FALSE)</f>
        <v>0.97929999999999995</v>
      </c>
      <c r="H1279" s="10">
        <f>VLOOKUP(A1279,away!$A$2:$E$405,3,FALSE)</f>
        <v>1.3632</v>
      </c>
      <c r="I1279" s="10">
        <f>VLOOKUP(C1279,away!$B$2:$E$405,3,FALSE)</f>
        <v>1.0038</v>
      </c>
      <c r="J1279" s="10">
        <f>VLOOKUP(B1279,home!$B$2:$E$405,4,FALSE)</f>
        <v>0.81079999999999997</v>
      </c>
      <c r="K1279" s="12">
        <f t="shared" si="1568"/>
        <v>0.82464232393199999</v>
      </c>
      <c r="L1279" s="12">
        <f t="shared" si="1569"/>
        <v>1.1094826337279999</v>
      </c>
      <c r="M1279" s="13">
        <f t="shared" si="1570"/>
        <v>0.14455070148258359</v>
      </c>
      <c r="N1279" s="13">
        <f t="shared" si="1571"/>
        <v>0.1192026263965985</v>
      </c>
      <c r="O1279" s="13">
        <f t="shared" si="1572"/>
        <v>0.16037649298812676</v>
      </c>
      <c r="P1279" s="13">
        <f t="shared" si="1573"/>
        <v>0.13225324388179291</v>
      </c>
      <c r="Q1279" s="13">
        <f t="shared" si="1574"/>
        <v>4.9149765425244483E-2</v>
      </c>
      <c r="R1279" s="13">
        <f t="shared" si="1575"/>
        <v>8.8967466914263507E-2</v>
      </c>
      <c r="S1279" s="13">
        <f t="shared" si="1576"/>
        <v>3.0250494009820533E-2</v>
      </c>
      <c r="T1279" s="13">
        <f t="shared" si="1577"/>
        <v>5.4530811191113644E-2</v>
      </c>
      <c r="U1279" s="13">
        <f t="shared" si="1578"/>
        <v>7.3366338670521572E-2</v>
      </c>
      <c r="V1279" s="13">
        <f t="shared" si="1579"/>
        <v>3.0752192989050315E-3</v>
      </c>
      <c r="W1279" s="13">
        <f t="shared" si="1580"/>
        <v>1.3510325593662092E-2</v>
      </c>
      <c r="X1279" s="13">
        <f t="shared" si="1581"/>
        <v>1.4989471622179023E-2</v>
      </c>
      <c r="Y1279" s="13">
        <f t="shared" si="1582"/>
        <v>8.3152792267831496E-3</v>
      </c>
      <c r="Z1279" s="13">
        <f t="shared" si="1583"/>
        <v>3.2902619836048579E-2</v>
      </c>
      <c r="AA1279" s="13">
        <f t="shared" si="1584"/>
        <v>2.7132892885050216E-2</v>
      </c>
      <c r="AB1279" s="13">
        <f t="shared" si="1585"/>
        <v>1.118746592186292E-2</v>
      </c>
      <c r="AC1279" s="13">
        <f t="shared" si="1586"/>
        <v>1.7584994562318254E-4</v>
      </c>
      <c r="AD1279" s="13">
        <f t="shared" si="1587"/>
        <v>2.7852965736588713E-3</v>
      </c>
      <c r="AE1279" s="13">
        <f t="shared" si="1588"/>
        <v>3.0902381782566186E-3</v>
      </c>
      <c r="AF1279" s="13">
        <f t="shared" si="1589"/>
        <v>1.7142827964294852E-3</v>
      </c>
      <c r="AG1279" s="13">
        <f t="shared" si="1590"/>
        <v>6.3398899731239515E-4</v>
      </c>
      <c r="AH1279" s="13">
        <f t="shared" si="1591"/>
        <v>9.1262213280625792E-3</v>
      </c>
      <c r="AI1279" s="13">
        <f t="shared" si="1592"/>
        <v>7.5258683646913073E-3</v>
      </c>
      <c r="AJ1279" s="13">
        <f t="shared" si="1593"/>
        <v>3.1030747889326804E-3</v>
      </c>
      <c r="AK1279" s="13">
        <f t="shared" si="1594"/>
        <v>8.5297560176008204E-4</v>
      </c>
      <c r="AL1279" s="13">
        <f t="shared" si="1595"/>
        <v>6.4355898675192334E-6</v>
      </c>
      <c r="AM1279" s="13">
        <f t="shared" si="1596"/>
        <v>4.5937468786837773E-4</v>
      </c>
      <c r="AN1279" s="13">
        <f t="shared" si="1597"/>
        <v>5.0966823856418567E-4</v>
      </c>
      <c r="AO1279" s="13">
        <f t="shared" si="1598"/>
        <v>2.8273402982485172E-4</v>
      </c>
      <c r="AP1279" s="13">
        <f t="shared" si="1599"/>
        <v>1.0456283201820241E-4</v>
      </c>
      <c r="AQ1279" s="13">
        <f t="shared" si="1600"/>
        <v>2.9002661564403419E-5</v>
      </c>
      <c r="AR1279" s="13">
        <f t="shared" si="1601"/>
        <v>2.0250768150087048E-3</v>
      </c>
      <c r="AS1279" s="13">
        <f t="shared" si="1602"/>
        <v>1.669964050869591E-3</v>
      </c>
      <c r="AT1279" s="13">
        <f t="shared" si="1603"/>
        <v>6.8856151789599808E-4</v>
      </c>
      <c r="AU1279" s="13">
        <f t="shared" si="1604"/>
        <v>1.8927232342930044E-4</v>
      </c>
      <c r="AV1279" s="13">
        <f t="shared" si="1605"/>
        <v>3.9020492162186862E-5</v>
      </c>
      <c r="AW1279" s="13">
        <f t="shared" si="1606"/>
        <v>1.6355807407647531E-7</v>
      </c>
      <c r="AX1279" s="13">
        <f t="shared" si="1607"/>
        <v>6.3136635026552677E-5</v>
      </c>
      <c r="AY1279" s="13">
        <f t="shared" si="1608"/>
        <v>7.0049000113983157E-5</v>
      </c>
      <c r="AZ1279" s="13">
        <f t="shared" si="1609"/>
        <v>3.8859074568237512E-5</v>
      </c>
      <c r="BA1279" s="13">
        <f t="shared" si="1610"/>
        <v>1.4371156132066962E-5</v>
      </c>
      <c r="BB1279" s="13">
        <f t="shared" si="1611"/>
        <v>3.9861370387804881E-6</v>
      </c>
      <c r="BC1279" s="13">
        <f t="shared" si="1612"/>
        <v>8.8450996403738189E-7</v>
      </c>
      <c r="BD1279" s="13">
        <f t="shared" si="1613"/>
        <v>3.7446459303622752E-4</v>
      </c>
      <c r="BE1279" s="13">
        <f t="shared" si="1614"/>
        <v>3.0879935223164523E-4</v>
      </c>
      <c r="BF1279" s="13">
        <f t="shared" si="1615"/>
        <v>1.2732450772650009E-4</v>
      </c>
      <c r="BG1279" s="13">
        <f t="shared" si="1616"/>
        <v>3.4999059315026308E-5</v>
      </c>
      <c r="BH1279" s="13">
        <f t="shared" si="1617"/>
        <v>7.2154264022443015E-6</v>
      </c>
      <c r="BI1279" s="13">
        <f t="shared" si="1618"/>
        <v>1.1900291993014101E-6</v>
      </c>
      <c r="BJ1279" s="14">
        <f t="shared" si="1619"/>
        <v>0.26949871496392197</v>
      </c>
      <c r="BK1279" s="14">
        <f t="shared" si="1620"/>
        <v>0.31038199320870674</v>
      </c>
      <c r="BL1279" s="14">
        <f t="shared" si="1621"/>
        <v>0.3871046856305484</v>
      </c>
      <c r="BM1279" s="14">
        <f t="shared" si="1622"/>
        <v>0.30531783110857608</v>
      </c>
      <c r="BN1279" s="14">
        <f t="shared" si="1623"/>
        <v>0.69450029708860983</v>
      </c>
    </row>
    <row r="1280" spans="1:66" x14ac:dyDescent="0.25">
      <c r="A1280" t="s">
        <v>21</v>
      </c>
      <c r="B1280" t="s">
        <v>157</v>
      </c>
      <c r="C1280" t="s">
        <v>152</v>
      </c>
      <c r="D1280" s="11">
        <v>44465</v>
      </c>
      <c r="E1280" s="10">
        <f>VLOOKUP(A1280,home!$A$2:$E$405,3,FALSE)</f>
        <v>1.3974</v>
      </c>
      <c r="F1280" s="10">
        <f>VLOOKUP(B1280,home!$B$2:$E$405,3,FALSE)</f>
        <v>1.2524999999999999</v>
      </c>
      <c r="G1280" s="10">
        <f>VLOOKUP(C1280,away!$B$2:$E$405,4,FALSE)</f>
        <v>1.1676</v>
      </c>
      <c r="H1280" s="10">
        <f>VLOOKUP(A1280,away!$A$2:$E$405,3,FALSE)</f>
        <v>1.3632</v>
      </c>
      <c r="I1280" s="10">
        <f>VLOOKUP(C1280,away!$B$2:$E$405,3,FALSE)</f>
        <v>0.7722</v>
      </c>
      <c r="J1280" s="10">
        <f>VLOOKUP(B1280,home!$B$2:$E$405,4,FALSE)</f>
        <v>0.75190000000000001</v>
      </c>
      <c r="K1280" s="12">
        <f t="shared" si="1568"/>
        <v>2.0435843105999996</v>
      </c>
      <c r="L1280" s="12">
        <f t="shared" si="1569"/>
        <v>0.7914973397759999</v>
      </c>
      <c r="M1280" s="13">
        <f t="shared" si="1570"/>
        <v>5.8713731639886337E-2</v>
      </c>
      <c r="N1280" s="13">
        <f t="shared" si="1571"/>
        <v>0.11998646079605052</v>
      </c>
      <c r="O1280" s="13">
        <f t="shared" si="1572"/>
        <v>4.6471762401291992E-2</v>
      </c>
      <c r="P1280" s="13">
        <f t="shared" si="1573"/>
        <v>9.4968964529211289E-2</v>
      </c>
      <c r="Q1280" s="13">
        <f t="shared" si="1574"/>
        <v>0.12260122438361541</v>
      </c>
      <c r="R1280" s="13">
        <f t="shared" si="1575"/>
        <v>1.8391138157662475E-2</v>
      </c>
      <c r="S1280" s="13">
        <f t="shared" si="1576"/>
        <v>3.8402874301484494E-2</v>
      </c>
      <c r="T1280" s="13">
        <f t="shared" si="1577"/>
        <v>9.7038542952912046E-2</v>
      </c>
      <c r="U1280" s="13">
        <f t="shared" si="1578"/>
        <v>3.7583841393076016E-2</v>
      </c>
      <c r="V1280" s="13">
        <f t="shared" si="1579"/>
        <v>6.9018138337276057E-3</v>
      </c>
      <c r="W1280" s="13">
        <f t="shared" si="1580"/>
        <v>8.3515312870235503E-2</v>
      </c>
      <c r="X1280" s="13">
        <f t="shared" si="1581"/>
        <v>6.6102147967351726E-2</v>
      </c>
      <c r="Y1280" s="13">
        <f t="shared" si="1582"/>
        <v>2.6159837134819206E-2</v>
      </c>
      <c r="Z1280" s="13">
        <f t="shared" si="1583"/>
        <v>4.8521789757475769E-3</v>
      </c>
      <c r="AA1280" s="13">
        <f t="shared" si="1584"/>
        <v>9.9158368270609257E-3</v>
      </c>
      <c r="AB1280" s="13">
        <f t="shared" si="1585"/>
        <v>1.0131924283125697E-2</v>
      </c>
      <c r="AC1280" s="13">
        <f t="shared" si="1586"/>
        <v>6.9772659526934734E-4</v>
      </c>
      <c r="AD1280" s="13">
        <f t="shared" si="1587"/>
        <v>4.2667645769115886E-2</v>
      </c>
      <c r="AE1280" s="13">
        <f t="shared" si="1588"/>
        <v>3.3771328120759919E-2</v>
      </c>
      <c r="AF1280" s="13">
        <f t="shared" si="1589"/>
        <v>1.3364958184141948E-2</v>
      </c>
      <c r="AG1280" s="13">
        <f t="shared" si="1590"/>
        <v>3.5261096163219435E-3</v>
      </c>
      <c r="AH1280" s="13">
        <f t="shared" si="1591"/>
        <v>9.6012168785531067E-4</v>
      </c>
      <c r="AI1280" s="13">
        <f t="shared" si="1592"/>
        <v>1.9620896175679033E-3</v>
      </c>
      <c r="AJ1280" s="13">
        <f t="shared" si="1593"/>
        <v>2.0048477792264604E-3</v>
      </c>
      <c r="AK1280" s="13">
        <f t="shared" si="1594"/>
        <v>1.3656918222561486E-3</v>
      </c>
      <c r="AL1280" s="13">
        <f t="shared" si="1595"/>
        <v>4.514267475529192E-5</v>
      </c>
      <c r="AM1280" s="13">
        <f t="shared" si="1596"/>
        <v>1.7438986292800739E-2</v>
      </c>
      <c r="AN1280" s="13">
        <f t="shared" si="1597"/>
        <v>1.3802911259141912E-2</v>
      </c>
      <c r="AO1280" s="13">
        <f t="shared" si="1598"/>
        <v>5.46248377138751E-3</v>
      </c>
      <c r="AP1280" s="13">
        <f t="shared" si="1599"/>
        <v>1.441180457874262E-3</v>
      </c>
      <c r="AQ1280" s="13">
        <f t="shared" si="1600"/>
        <v>2.8517262463615892E-4</v>
      </c>
      <c r="AR1280" s="13">
        <f t="shared" si="1601"/>
        <v>1.5198675235974431E-4</v>
      </c>
      <c r="AS1280" s="13">
        <f t="shared" si="1602"/>
        <v>3.1059774254142095E-4</v>
      </c>
      <c r="AT1280" s="13">
        <f t="shared" si="1603"/>
        <v>3.1736633678271302E-4</v>
      </c>
      <c r="AU1280" s="13">
        <f t="shared" si="1604"/>
        <v>2.1618828885391588E-4</v>
      </c>
      <c r="AV1280" s="13">
        <f t="shared" si="1605"/>
        <v>1.1044974880933087E-4</v>
      </c>
      <c r="AW1280" s="13">
        <f t="shared" si="1606"/>
        <v>2.0282748543218782E-6</v>
      </c>
      <c r="AX1280" s="13">
        <f t="shared" si="1607"/>
        <v>5.9396731301226708E-3</v>
      </c>
      <c r="AY1280" s="13">
        <f t="shared" si="1608"/>
        <v>4.7012354816310803E-3</v>
      </c>
      <c r="AZ1280" s="13">
        <f t="shared" si="1609"/>
        <v>1.8605076886857709E-3</v>
      </c>
      <c r="BA1280" s="13">
        <f t="shared" si="1610"/>
        <v>4.9086229540919396E-4</v>
      </c>
      <c r="BB1280" s="13">
        <f t="shared" si="1611"/>
        <v>9.7129050253179491E-5</v>
      </c>
      <c r="BC1280" s="13">
        <f t="shared" si="1612"/>
        <v>1.53754769780722E-5</v>
      </c>
      <c r="BD1280" s="13">
        <f t="shared" si="1613"/>
        <v>2.0049518362321871E-5</v>
      </c>
      <c r="BE1280" s="13">
        <f t="shared" si="1614"/>
        <v>4.0972881160327579E-5</v>
      </c>
      <c r="BF1280" s="13">
        <f t="shared" si="1615"/>
        <v>4.1865768549661879E-5</v>
      </c>
      <c r="BG1280" s="13">
        <f t="shared" si="1616"/>
        <v>2.8518742586433297E-5</v>
      </c>
      <c r="BH1280" s="13">
        <f t="shared" si="1617"/>
        <v>1.457011372691879E-5</v>
      </c>
      <c r="BI1280" s="13">
        <f t="shared" si="1618"/>
        <v>5.9550511631977864E-6</v>
      </c>
      <c r="BJ1280" s="14">
        <f t="shared" si="1619"/>
        <v>0.66026908532424433</v>
      </c>
      <c r="BK1280" s="14">
        <f t="shared" si="1620"/>
        <v>0.20443148905596542</v>
      </c>
      <c r="BL1280" s="14">
        <f t="shared" si="1621"/>
        <v>0.13004577491401897</v>
      </c>
      <c r="BM1280" s="14">
        <f t="shared" si="1622"/>
        <v>0.53376603915548171</v>
      </c>
      <c r="BN1280" s="14">
        <f t="shared" si="1623"/>
        <v>0.46113328190771802</v>
      </c>
    </row>
    <row r="1281" spans="1:66" x14ac:dyDescent="0.25">
      <c r="A1281" t="s">
        <v>21</v>
      </c>
      <c r="B1281" t="s">
        <v>167</v>
      </c>
      <c r="C1281" t="s">
        <v>23</v>
      </c>
      <c r="D1281" s="11">
        <v>44465</v>
      </c>
      <c r="E1281" s="10">
        <f>VLOOKUP(A1281,home!$A$2:$E$405,3,FALSE)</f>
        <v>1.3974</v>
      </c>
      <c r="F1281" s="10">
        <f>VLOOKUP(B1281,home!$B$2:$E$405,3,FALSE)</f>
        <v>1.4481999999999999</v>
      </c>
      <c r="G1281" s="10">
        <f>VLOOKUP(C1281,away!$B$2:$E$405,4,FALSE)</f>
        <v>0.79090000000000005</v>
      </c>
      <c r="H1281" s="10">
        <f>VLOOKUP(A1281,away!$A$2:$E$405,3,FALSE)</f>
        <v>1.3632</v>
      </c>
      <c r="I1281" s="10">
        <f>VLOOKUP(C1281,away!$B$2:$E$405,3,FALSE)</f>
        <v>1.2741</v>
      </c>
      <c r="J1281" s="10">
        <f>VLOOKUP(B1281,home!$B$2:$E$405,4,FALSE)</f>
        <v>0.4511</v>
      </c>
      <c r="K1281" s="12">
        <f t="shared" si="1568"/>
        <v>1.600555940412</v>
      </c>
      <c r="L1281" s="12">
        <f t="shared" si="1569"/>
        <v>0.78349444243199995</v>
      </c>
      <c r="M1281" s="13">
        <f t="shared" si="1570"/>
        <v>9.21764703889804E-2</v>
      </c>
      <c r="N1281" s="13">
        <f t="shared" si="1571"/>
        <v>0.14753359724729337</v>
      </c>
      <c r="O1281" s="13">
        <f t="shared" si="1572"/>
        <v>7.2219752272763948E-2</v>
      </c>
      <c r="P1281" s="13">
        <f t="shared" si="1573"/>
        <v>0.11559175351525536</v>
      </c>
      <c r="Q1281" s="13">
        <f t="shared" si="1574"/>
        <v>0.11806788774225349</v>
      </c>
      <c r="R1281" s="13">
        <f t="shared" si="1575"/>
        <v>2.8291887269763172E-2</v>
      </c>
      <c r="S1281" s="13">
        <f t="shared" si="1576"/>
        <v>3.6238785842924032E-2</v>
      </c>
      <c r="T1281" s="13">
        <f t="shared" si="1577"/>
        <v>9.2505533875740856E-2</v>
      </c>
      <c r="U1281" s="13">
        <f t="shared" si="1578"/>
        <v>4.528274823508608E-2</v>
      </c>
      <c r="V1281" s="13">
        <f t="shared" si="1579"/>
        <v>5.0493782718812425E-3</v>
      </c>
      <c r="W1281" s="13">
        <f t="shared" si="1580"/>
        <v>6.2991419699253662E-2</v>
      </c>
      <c r="X1281" s="13">
        <f t="shared" si="1581"/>
        <v>4.9353427255266841E-2</v>
      </c>
      <c r="Y1281" s="13">
        <f t="shared" si="1582"/>
        <v>1.9334067984736778E-2</v>
      </c>
      <c r="Z1281" s="13">
        <f t="shared" si="1583"/>
        <v>7.3888454805906998E-3</v>
      </c>
      <c r="AA1281" s="13">
        <f t="shared" si="1584"/>
        <v>1.1826260526745801E-2</v>
      </c>
      <c r="AB1281" s="13">
        <f t="shared" si="1585"/>
        <v>9.4642957694714737E-3</v>
      </c>
      <c r="AC1281" s="13">
        <f t="shared" si="1586"/>
        <v>3.9575344319538484E-4</v>
      </c>
      <c r="AD1281" s="13">
        <f t="shared" si="1587"/>
        <v>2.520532274865649E-2</v>
      </c>
      <c r="AE1281" s="13">
        <f t="shared" si="1588"/>
        <v>1.9748230293277221E-2</v>
      </c>
      <c r="AF1281" s="13">
        <f t="shared" si="1589"/>
        <v>7.7363143413249824E-3</v>
      </c>
      <c r="AG1281" s="13">
        <f t="shared" si="1590"/>
        <v>2.0204530971117012E-3</v>
      </c>
      <c r="AH1281" s="13">
        <f t="shared" si="1591"/>
        <v>1.447279842507903E-3</v>
      </c>
      <c r="AI1281" s="13">
        <f t="shared" si="1592"/>
        <v>2.3164523493645678E-3</v>
      </c>
      <c r="AJ1281" s="13">
        <f t="shared" si="1593"/>
        <v>1.8538057842283967E-3</v>
      </c>
      <c r="AK1281" s="13">
        <f t="shared" si="1594"/>
        <v>9.8903995343896205E-4</v>
      </c>
      <c r="AL1281" s="13">
        <f t="shared" si="1595"/>
        <v>1.9851415123885408E-5</v>
      </c>
      <c r="AM1281" s="13">
        <f t="shared" si="1596"/>
        <v>8.0685058110727681E-3</v>
      </c>
      <c r="AN1281" s="13">
        <f t="shared" si="1597"/>
        <v>6.3216294617058095E-3</v>
      </c>
      <c r="AO1281" s="13">
        <f t="shared" si="1598"/>
        <v>2.4764807751804486E-3</v>
      </c>
      <c r="AP1281" s="13">
        <f t="shared" si="1599"/>
        <v>6.4676964138119094E-4</v>
      </c>
      <c r="AQ1281" s="13">
        <f t="shared" si="1600"/>
        <v>1.2668510488897516E-4</v>
      </c>
      <c r="AR1281" s="13">
        <f t="shared" si="1601"/>
        <v>2.2678714264976046E-4</v>
      </c>
      <c r="AS1281" s="13">
        <f t="shared" si="1602"/>
        <v>3.6298550837713772E-4</v>
      </c>
      <c r="AT1281" s="13">
        <f t="shared" si="1603"/>
        <v>2.9048930585824883E-4</v>
      </c>
      <c r="AU1281" s="13">
        <f t="shared" si="1604"/>
        <v>1.549814613725262E-4</v>
      </c>
      <c r="AV1281" s="13">
        <f t="shared" si="1605"/>
        <v>6.2014124663382447E-5</v>
      </c>
      <c r="AW1281" s="13">
        <f t="shared" si="1606"/>
        <v>6.9150567452174964E-7</v>
      </c>
      <c r="AX1281" s="13">
        <f t="shared" si="1607"/>
        <v>2.1523491510268777E-3</v>
      </c>
      <c r="AY1281" s="13">
        <f t="shared" si="1608"/>
        <v>1.6863535980027918E-3</v>
      </c>
      <c r="AZ1281" s="13">
        <f t="shared" si="1609"/>
        <v>6.6062433600519715E-4</v>
      </c>
      <c r="BA1281" s="13">
        <f t="shared" si="1610"/>
        <v>1.7253183193180073E-4</v>
      </c>
      <c r="BB1281" s="13">
        <f t="shared" si="1611"/>
        <v>3.3794432865294433E-5</v>
      </c>
      <c r="BC1281" s="13">
        <f t="shared" si="1612"/>
        <v>5.2955500670199036E-6</v>
      </c>
      <c r="BD1281" s="13">
        <f t="shared" si="1613"/>
        <v>2.9614410980186743E-5</v>
      </c>
      <c r="BE1281" s="13">
        <f t="shared" si="1614"/>
        <v>4.7399521416140243E-5</v>
      </c>
      <c r="BF1281" s="13">
        <f t="shared" si="1615"/>
        <v>3.7932792787644555E-5</v>
      </c>
      <c r="BG1281" s="13">
        <f t="shared" si="1616"/>
        <v>2.0237852277560652E-5</v>
      </c>
      <c r="BH1281" s="13">
        <f t="shared" si="1617"/>
        <v>8.0979536710075585E-6</v>
      </c>
      <c r="BI1281" s="13">
        <f t="shared" si="1618"/>
        <v>2.5922455706624609E-6</v>
      </c>
      <c r="BJ1281" s="14">
        <f t="shared" si="1619"/>
        <v>0.56684727397904366</v>
      </c>
      <c r="BK1281" s="14">
        <f t="shared" si="1620"/>
        <v>0.25115834647536311</v>
      </c>
      <c r="BL1281" s="14">
        <f t="shared" si="1621"/>
        <v>0.17493465432299452</v>
      </c>
      <c r="BM1281" s="14">
        <f t="shared" si="1622"/>
        <v>0.42476210972935402</v>
      </c>
      <c r="BN1281" s="14">
        <f t="shared" si="1623"/>
        <v>0.57388134843630978</v>
      </c>
    </row>
    <row r="1282" spans="1:66" x14ac:dyDescent="0.25">
      <c r="A1282" t="s">
        <v>21</v>
      </c>
      <c r="B1282" t="s">
        <v>150</v>
      </c>
      <c r="C1282" t="s">
        <v>267</v>
      </c>
      <c r="D1282" s="11">
        <v>44465</v>
      </c>
      <c r="E1282" s="10">
        <f>VLOOKUP(A1282,home!$A$2:$E$405,3,FALSE)</f>
        <v>1.3974</v>
      </c>
      <c r="F1282" s="10">
        <f>VLOOKUP(B1282,home!$B$2:$E$405,3,FALSE)</f>
        <v>1.2052</v>
      </c>
      <c r="G1282" s="10">
        <f>VLOOKUP(C1282,away!$B$2:$E$405,4,FALSE)</f>
        <v>1.0546</v>
      </c>
      <c r="H1282" s="10">
        <f>VLOOKUP(A1282,away!$A$2:$E$405,3,FALSE)</f>
        <v>1.3632</v>
      </c>
      <c r="I1282" s="10">
        <f>VLOOKUP(C1282,away!$B$2:$E$405,3,FALSE)</f>
        <v>1.0424</v>
      </c>
      <c r="J1282" s="10">
        <f>VLOOKUP(B1282,home!$B$2:$E$405,4,FALSE)</f>
        <v>0.88800000000000001</v>
      </c>
      <c r="K1282" s="12">
        <f t="shared" si="1568"/>
        <v>1.7761008778080001</v>
      </c>
      <c r="L1282" s="12">
        <f t="shared" si="1569"/>
        <v>1.2618477158400001</v>
      </c>
      <c r="M1282" s="13">
        <f t="shared" si="1570"/>
        <v>4.793311901023254E-2</v>
      </c>
      <c r="N1282" s="13">
        <f t="shared" si="1571"/>
        <v>8.5134054750149346E-2</v>
      </c>
      <c r="O1282" s="13">
        <f t="shared" si="1572"/>
        <v>6.0484296736148815E-2</v>
      </c>
      <c r="P1282" s="13">
        <f t="shared" si="1573"/>
        <v>0.10742621252667346</v>
      </c>
      <c r="Q1282" s="13">
        <f t="shared" si="1574"/>
        <v>7.5603334686547313E-2</v>
      </c>
      <c r="R1282" s="13">
        <f t="shared" si="1575"/>
        <v>3.816098584034909E-2</v>
      </c>
      <c r="S1282" s="13">
        <f t="shared" si="1576"/>
        <v>6.0190069914720305E-2</v>
      </c>
      <c r="T1282" s="13">
        <f t="shared" si="1577"/>
        <v>9.5399895184106784E-2</v>
      </c>
      <c r="U1282" s="13">
        <f t="shared" si="1578"/>
        <v>6.7777760449062682E-2</v>
      </c>
      <c r="V1282" s="13">
        <f t="shared" si="1579"/>
        <v>1.4988456546143772E-2</v>
      </c>
      <c r="W1282" s="13">
        <f t="shared" si="1580"/>
        <v>4.4759716367329568E-2</v>
      </c>
      <c r="X1282" s="13">
        <f t="shared" si="1581"/>
        <v>5.6479945859761078E-2</v>
      </c>
      <c r="Y1282" s="13">
        <f t="shared" si="1582"/>
        <v>3.5634545336953212E-2</v>
      </c>
      <c r="Z1282" s="13">
        <f t="shared" si="1583"/>
        <v>1.605111760561569E-2</v>
      </c>
      <c r="AA1282" s="13">
        <f t="shared" si="1584"/>
        <v>2.8508404069133467E-2</v>
      </c>
      <c r="AB1282" s="13">
        <f t="shared" si="1585"/>
        <v>2.5316900746046565E-2</v>
      </c>
      <c r="AC1282" s="13">
        <f t="shared" si="1586"/>
        <v>2.0994788567132538E-3</v>
      </c>
      <c r="AD1282" s="13">
        <f t="shared" si="1587"/>
        <v>1.9874442882612801E-2</v>
      </c>
      <c r="AE1282" s="13">
        <f t="shared" si="1588"/>
        <v>2.5078520355017512E-2</v>
      </c>
      <c r="AF1282" s="13">
        <f t="shared" si="1589"/>
        <v>1.5822636813312904E-2</v>
      </c>
      <c r="AG1282" s="13">
        <f t="shared" si="1590"/>
        <v>6.6552527071482587E-3</v>
      </c>
      <c r="AH1282" s="13">
        <f t="shared" si="1591"/>
        <v>5.063516521831346E-3</v>
      </c>
      <c r="AI1282" s="13">
        <f t="shared" si="1592"/>
        <v>8.9933161392199649E-3</v>
      </c>
      <c r="AJ1282" s="13">
        <f t="shared" si="1593"/>
        <v>7.9865183446367199E-3</v>
      </c>
      <c r="AK1282" s="13">
        <f t="shared" si="1594"/>
        <v>4.728287414179657E-3</v>
      </c>
      <c r="AL1282" s="13">
        <f t="shared" si="1595"/>
        <v>1.8821146340039998E-4</v>
      </c>
      <c r="AM1282" s="13">
        <f t="shared" si="1596"/>
        <v>7.0598030899507074E-3</v>
      </c>
      <c r="AN1282" s="13">
        <f t="shared" si="1597"/>
        <v>8.9083964033344759E-3</v>
      </c>
      <c r="AO1282" s="13">
        <f t="shared" si="1598"/>
        <v>5.6205198266724423E-3</v>
      </c>
      <c r="AP1282" s="13">
        <f t="shared" si="1599"/>
        <v>2.3640800350400171E-3</v>
      </c>
      <c r="AQ1282" s="13">
        <f t="shared" si="1600"/>
        <v>7.4577724806954883E-4</v>
      </c>
      <c r="AR1282" s="13">
        <f t="shared" si="1601"/>
        <v>1.2778773514381953E-3</v>
      </c>
      <c r="AS1282" s="13">
        <f t="shared" si="1602"/>
        <v>2.2696390856203406E-3</v>
      </c>
      <c r="AT1282" s="13">
        <f t="shared" si="1603"/>
        <v>2.0155539861388175E-3</v>
      </c>
      <c r="AU1282" s="13">
        <f t="shared" si="1604"/>
        <v>1.1932757346835223E-3</v>
      </c>
      <c r="AV1282" s="13">
        <f t="shared" si="1605"/>
        <v>5.2984451995959797E-4</v>
      </c>
      <c r="AW1282" s="13">
        <f t="shared" si="1606"/>
        <v>1.1717046286289122E-5</v>
      </c>
      <c r="AX1282" s="13">
        <f t="shared" si="1607"/>
        <v>2.0898204108688446E-3</v>
      </c>
      <c r="AY1282" s="13">
        <f t="shared" si="1608"/>
        <v>2.6370351119706617E-3</v>
      </c>
      <c r="AZ1282" s="13">
        <f t="shared" si="1609"/>
        <v>1.6637683663150299E-3</v>
      </c>
      <c r="BA1282" s="13">
        <f t="shared" si="1610"/>
        <v>6.9980743757382276E-4</v>
      </c>
      <c r="BB1282" s="13">
        <f t="shared" si="1611"/>
        <v>2.2076260415759309E-4</v>
      </c>
      <c r="BC1282" s="13">
        <f t="shared" si="1612"/>
        <v>5.5713757559829707E-5</v>
      </c>
      <c r="BD1282" s="13">
        <f t="shared" si="1613"/>
        <v>2.6874776950599295E-4</v>
      </c>
      <c r="BE1282" s="13">
        <f t="shared" si="1614"/>
        <v>4.7732314932853612E-4</v>
      </c>
      <c r="BF1282" s="13">
        <f t="shared" si="1615"/>
        <v>4.2388703226024619E-4</v>
      </c>
      <c r="BG1282" s="13">
        <f t="shared" si="1616"/>
        <v>2.5095537669628373E-4</v>
      </c>
      <c r="BH1282" s="13">
        <f t="shared" si="1617"/>
        <v>1.1143051621022681E-4</v>
      </c>
      <c r="BI1282" s="13">
        <f t="shared" si="1618"/>
        <v>3.9582367531116457E-5</v>
      </c>
      <c r="BJ1282" s="14">
        <f t="shared" si="1619"/>
        <v>0.49250782923445174</v>
      </c>
      <c r="BK1282" s="14">
        <f t="shared" si="1620"/>
        <v>0.23546258342985441</v>
      </c>
      <c r="BL1282" s="14">
        <f t="shared" si="1621"/>
        <v>0.25587810314998116</v>
      </c>
      <c r="BM1282" s="14">
        <f t="shared" si="1622"/>
        <v>0.58253231180411824</v>
      </c>
      <c r="BN1282" s="14">
        <f t="shared" si="1623"/>
        <v>0.4147420035501006</v>
      </c>
    </row>
    <row r="1283" spans="1:66" x14ac:dyDescent="0.25">
      <c r="A1283" t="s">
        <v>24</v>
      </c>
      <c r="B1283" t="s">
        <v>298</v>
      </c>
      <c r="C1283" t="s">
        <v>180</v>
      </c>
      <c r="D1283" s="11">
        <v>44465</v>
      </c>
      <c r="E1283" s="10">
        <f>VLOOKUP(A1283,home!$A$2:$E$405,3,FALSE)</f>
        <v>1.6263000000000001</v>
      </c>
      <c r="F1283" s="10">
        <f>VLOOKUP(B1283,home!$B$2:$E$405,3,FALSE)</f>
        <v>1.5354000000000001</v>
      </c>
      <c r="G1283" s="10">
        <f>VLOOKUP(C1283,away!$B$2:$E$405,4,FALSE)</f>
        <v>1.0356000000000001</v>
      </c>
      <c r="H1283" s="10">
        <f>VLOOKUP(A1283,away!$A$2:$E$405,3,FALSE)</f>
        <v>1.4262999999999999</v>
      </c>
      <c r="I1283" s="10">
        <f>VLOOKUP(C1283,away!$B$2:$E$405,3,FALSE)</f>
        <v>0.66420000000000001</v>
      </c>
      <c r="J1283" s="10">
        <f>VLOOKUP(B1283,home!$B$2:$E$405,4,FALSE)</f>
        <v>0.7177</v>
      </c>
      <c r="K1283" s="12">
        <f t="shared" si="1568"/>
        <v>2.5859149683120006</v>
      </c>
      <c r="L1283" s="12">
        <f t="shared" si="1569"/>
        <v>0.67991198974199996</v>
      </c>
      <c r="M1283" s="13">
        <f t="shared" si="1570"/>
        <v>3.8165360877645695E-2</v>
      </c>
      <c r="N1283" s="13">
        <f t="shared" si="1571"/>
        <v>9.8692377964533229E-2</v>
      </c>
      <c r="O1283" s="13">
        <f t="shared" si="1572"/>
        <v>2.5949086453541562E-2</v>
      </c>
      <c r="P1283" s="13">
        <f t="shared" si="1573"/>
        <v>6.7102131074235294E-2</v>
      </c>
      <c r="Q1283" s="13">
        <f t="shared" si="1574"/>
        <v>0.12760504871839601</v>
      </c>
      <c r="R1283" s="13">
        <f t="shared" si="1575"/>
        <v>8.8215475013073107E-3</v>
      </c>
      <c r="S1283" s="13">
        <f t="shared" si="1576"/>
        <v>2.949465098167842E-2</v>
      </c>
      <c r="T1283" s="13">
        <f t="shared" si="1577"/>
        <v>8.6760202575249454E-2</v>
      </c>
      <c r="U1283" s="13">
        <f t="shared" si="1578"/>
        <v>2.2811771727305901E-2</v>
      </c>
      <c r="V1283" s="13">
        <f t="shared" si="1579"/>
        <v>5.7619262034969256E-3</v>
      </c>
      <c r="W1283" s="13">
        <f t="shared" si="1580"/>
        <v>0.10999193517102743</v>
      </c>
      <c r="X1283" s="13">
        <f t="shared" si="1581"/>
        <v>7.4784835497706315E-2</v>
      </c>
      <c r="Y1283" s="13">
        <f t="shared" si="1582"/>
        <v>2.5423553152886823E-2</v>
      </c>
      <c r="Z1283" s="13">
        <f t="shared" si="1583"/>
        <v>1.9992919714058072E-3</v>
      </c>
      <c r="AA1283" s="13">
        <f t="shared" si="1584"/>
        <v>5.1699990348842853E-3</v>
      </c>
      <c r="AB1283" s="13">
        <f t="shared" si="1585"/>
        <v>6.6845889452329362E-3</v>
      </c>
      <c r="AC1283" s="13">
        <f t="shared" si="1586"/>
        <v>6.3316171794274825E-4</v>
      </c>
      <c r="AD1283" s="13">
        <f t="shared" si="1587"/>
        <v>7.1107447888090758E-2</v>
      </c>
      <c r="AE1283" s="13">
        <f t="shared" si="1588"/>
        <v>4.8346806379067346E-2</v>
      </c>
      <c r="AF1283" s="13">
        <f t="shared" si="1589"/>
        <v>1.6435786661431449E-2</v>
      </c>
      <c r="AG1283" s="13">
        <f t="shared" si="1590"/>
        <v>3.7249628039829597E-3</v>
      </c>
      <c r="AH1283" s="13">
        <f t="shared" si="1591"/>
        <v>3.3983564558843192E-4</v>
      </c>
      <c r="AI1283" s="13">
        <f t="shared" si="1592"/>
        <v>8.7878608269309824E-4</v>
      </c>
      <c r="AJ1283" s="13">
        <f t="shared" si="1593"/>
        <v>1.1362330425901753E-3</v>
      </c>
      <c r="AK1283" s="13">
        <f t="shared" si="1594"/>
        <v>9.7940067744154043E-4</v>
      </c>
      <c r="AL1283" s="13">
        <f t="shared" si="1595"/>
        <v>4.4528860318957558E-5</v>
      </c>
      <c r="AM1283" s="13">
        <f t="shared" si="1596"/>
        <v>3.6775562770455891E-2</v>
      </c>
      <c r="AN1283" s="13">
        <f t="shared" si="1597"/>
        <v>2.5004146057142476E-2</v>
      </c>
      <c r="AO1283" s="13">
        <f t="shared" si="1598"/>
        <v>8.5003093487556625E-3</v>
      </c>
      <c r="AP1283" s="13">
        <f t="shared" si="1599"/>
        <v>1.9264874142449955E-3</v>
      </c>
      <c r="AQ1283" s="13">
        <f t="shared" si="1600"/>
        <v>3.2746047275805879E-4</v>
      </c>
      <c r="AR1283" s="13">
        <f t="shared" si="1601"/>
        <v>4.621166599545759E-5</v>
      </c>
      <c r="AS1283" s="13">
        <f t="shared" si="1602"/>
        <v>1.1949943880828847E-4</v>
      </c>
      <c r="AT1283" s="13">
        <f t="shared" si="1603"/>
        <v>1.5450769375961859E-4</v>
      </c>
      <c r="AU1283" s="13">
        <f t="shared" si="1604"/>
        <v>1.3318125267078814E-4</v>
      </c>
      <c r="AV1283" s="13">
        <f t="shared" si="1605"/>
        <v>8.6098848694983419E-5</v>
      </c>
      <c r="AW1283" s="13">
        <f t="shared" si="1606"/>
        <v>2.1747333715106014E-6</v>
      </c>
      <c r="AX1283" s="13">
        <f t="shared" si="1607"/>
        <v>1.5849746372703241E-2</v>
      </c>
      <c r="AY1283" s="13">
        <f t="shared" si="1608"/>
        <v>1.0776432593170706E-2</v>
      </c>
      <c r="AZ1283" s="13">
        <f t="shared" si="1609"/>
        <v>3.6635128633716171E-3</v>
      </c>
      <c r="BA1283" s="13">
        <f t="shared" si="1610"/>
        <v>8.302887734601361E-4</v>
      </c>
      <c r="BB1283" s="13">
        <f t="shared" si="1611"/>
        <v>1.4113082300593139E-4</v>
      </c>
      <c r="BC1283" s="13">
        <f t="shared" si="1612"/>
        <v>1.9191307736777775E-5</v>
      </c>
      <c r="BD1283" s="13">
        <f t="shared" si="1613"/>
        <v>5.2366442960440454E-6</v>
      </c>
      <c r="BE1283" s="13">
        <f t="shared" si="1614"/>
        <v>1.3541516868865956E-5</v>
      </c>
      <c r="BF1283" s="13">
        <f t="shared" si="1615"/>
        <v>1.7508605582424968E-5</v>
      </c>
      <c r="BG1283" s="13">
        <f t="shared" si="1616"/>
        <v>1.5091921749954592E-5</v>
      </c>
      <c r="BH1283" s="13">
        <f t="shared" si="1617"/>
        <v>9.756606588450257E-6</v>
      </c>
      <c r="BI1283" s="13">
        <f t="shared" si="1618"/>
        <v>5.0459510034010005E-6</v>
      </c>
      <c r="BJ1283" s="14">
        <f t="shared" si="1619"/>
        <v>0.76668722560917724</v>
      </c>
      <c r="BK1283" s="14">
        <f t="shared" si="1620"/>
        <v>0.15197819230848875</v>
      </c>
      <c r="BL1283" s="14">
        <f t="shared" si="1621"/>
        <v>7.3376929256603496E-2</v>
      </c>
      <c r="BM1283" s="14">
        <f t="shared" si="1622"/>
        <v>0.6169318286962171</v>
      </c>
      <c r="BN1283" s="14">
        <f t="shared" si="1623"/>
        <v>0.36633555258965911</v>
      </c>
    </row>
    <row r="1284" spans="1:66" x14ac:dyDescent="0.25">
      <c r="A1284" t="s">
        <v>24</v>
      </c>
      <c r="B1284" t="s">
        <v>293</v>
      </c>
      <c r="C1284" t="s">
        <v>181</v>
      </c>
      <c r="D1284" s="11">
        <v>44465</v>
      </c>
      <c r="E1284" s="10">
        <f>VLOOKUP(A1284,home!$A$2:$E$405,3,FALSE)</f>
        <v>1.6263000000000001</v>
      </c>
      <c r="F1284" s="10">
        <f>VLOOKUP(B1284,home!$B$2:$E$405,3,FALSE)</f>
        <v>0.9385</v>
      </c>
      <c r="G1284" s="10">
        <f>VLOOKUP(C1284,away!$B$2:$E$405,4,FALSE)</f>
        <v>0.80910000000000004</v>
      </c>
      <c r="H1284" s="10">
        <f>VLOOKUP(A1284,away!$A$2:$E$405,3,FALSE)</f>
        <v>1.4262999999999999</v>
      </c>
      <c r="I1284" s="10">
        <f>VLOOKUP(C1284,away!$B$2:$E$405,3,FALSE)</f>
        <v>0.84870000000000001</v>
      </c>
      <c r="J1284" s="10">
        <f>VLOOKUP(B1284,home!$B$2:$E$405,4,FALSE)</f>
        <v>1.107</v>
      </c>
      <c r="K1284" s="12">
        <f t="shared" si="1568"/>
        <v>1.2349152112050001</v>
      </c>
      <c r="L1284" s="12">
        <f t="shared" si="1569"/>
        <v>1.3400243966699998</v>
      </c>
      <c r="M1284" s="13">
        <f t="shared" si="1570"/>
        <v>7.6158422028673248E-2</v>
      </c>
      <c r="N1284" s="13">
        <f t="shared" si="1571"/>
        <v>9.4049193824578575E-2</v>
      </c>
      <c r="O1284" s="13">
        <f t="shared" si="1572"/>
        <v>0.1020541435303121</v>
      </c>
      <c r="P1284" s="13">
        <f t="shared" si="1573"/>
        <v>0.1260282142120808</v>
      </c>
      <c r="Q1284" s="13">
        <f t="shared" si="1574"/>
        <v>5.8071390027769738E-2</v>
      </c>
      <c r="R1284" s="13">
        <f t="shared" si="1575"/>
        <v>6.8377521055940027E-2</v>
      </c>
      <c r="S1284" s="13">
        <f t="shared" si="1576"/>
        <v>5.2138392427255827E-2</v>
      </c>
      <c r="T1284" s="13">
        <f t="shared" si="1577"/>
        <v>7.7817079385750387E-2</v>
      </c>
      <c r="U1284" s="13">
        <f t="shared" si="1578"/>
        <v>8.4440440856470539E-2</v>
      </c>
      <c r="V1284" s="13">
        <f t="shared" si="1579"/>
        <v>9.5866080707715292E-3</v>
      </c>
      <c r="W1284" s="13">
        <f t="shared" si="1580"/>
        <v>2.3904414293703734E-2</v>
      </c>
      <c r="X1284" s="13">
        <f t="shared" si="1581"/>
        <v>3.2032498341670067E-2</v>
      </c>
      <c r="Y1284" s="13">
        <f t="shared" si="1582"/>
        <v>2.1462164632064604E-2</v>
      </c>
      <c r="Z1284" s="13">
        <f t="shared" si="1583"/>
        <v>3.0542515466258757E-2</v>
      </c>
      <c r="AA1284" s="13">
        <f t="shared" si="1584"/>
        <v>3.7717416937746918E-2</v>
      </c>
      <c r="AB1284" s="13">
        <f t="shared" si="1585"/>
        <v>2.32889059518924E-2</v>
      </c>
      <c r="AC1284" s="13">
        <f t="shared" si="1586"/>
        <v>9.9150483240020197E-4</v>
      </c>
      <c r="AD1284" s="13">
        <f t="shared" si="1587"/>
        <v>7.3799812065602462E-3</v>
      </c>
      <c r="AE1284" s="13">
        <f t="shared" si="1588"/>
        <v>9.8893548637568312E-3</v>
      </c>
      <c r="AF1284" s="13">
        <f t="shared" si="1589"/>
        <v>6.6259883923806395E-3</v>
      </c>
      <c r="AG1284" s="13">
        <f t="shared" si="1590"/>
        <v>2.9596620326140968E-3</v>
      </c>
      <c r="AH1284" s="13">
        <f t="shared" si="1591"/>
        <v>1.0231928965114375E-2</v>
      </c>
      <c r="AI1284" s="13">
        <f t="shared" si="1592"/>
        <v>1.263556471898878E-2</v>
      </c>
      <c r="AJ1284" s="13">
        <f t="shared" si="1593"/>
        <v>7.8019255368222398E-3</v>
      </c>
      <c r="AK1284" s="13">
        <f t="shared" si="1594"/>
        <v>3.2115721740368403E-3</v>
      </c>
      <c r="AL1284" s="13">
        <f t="shared" si="1595"/>
        <v>6.5630342689085584E-5</v>
      </c>
      <c r="AM1284" s="13">
        <f t="shared" si="1596"/>
        <v>1.8227302100776535E-3</v>
      </c>
      <c r="AN1284" s="13">
        <f t="shared" si="1597"/>
        <v>2.4425029500514898E-3</v>
      </c>
      <c r="AO1284" s="13">
        <f t="shared" si="1598"/>
        <v>1.6365067710037212E-3</v>
      </c>
      <c r="AP1284" s="13">
        <f t="shared" si="1599"/>
        <v>7.309863328202105E-4</v>
      </c>
      <c r="AQ1284" s="13">
        <f t="shared" si="1600"/>
        <v>2.4488487990285442E-4</v>
      </c>
      <c r="AR1284" s="13">
        <f t="shared" si="1601"/>
        <v>2.7422068876495373E-3</v>
      </c>
      <c r="AS1284" s="13">
        <f t="shared" si="1602"/>
        <v>3.3863929978295354E-3</v>
      </c>
      <c r="AT1284" s="13">
        <f t="shared" si="1603"/>
        <v>2.0909541120688975E-3</v>
      </c>
      <c r="AU1284" s="13">
        <f t="shared" si="1604"/>
        <v>8.6071701297517529E-4</v>
      </c>
      <c r="AV1284" s="13">
        <f t="shared" si="1605"/>
        <v>2.65728132966494E-4</v>
      </c>
      <c r="AW1284" s="13">
        <f t="shared" si="1606"/>
        <v>3.0168381859323668E-6</v>
      </c>
      <c r="AX1284" s="13">
        <f t="shared" si="1607"/>
        <v>3.7515287705796322E-4</v>
      </c>
      <c r="AY1284" s="13">
        <f t="shared" si="1608"/>
        <v>5.0271400773861175E-4</v>
      </c>
      <c r="AZ1284" s="13">
        <f t="shared" si="1609"/>
        <v>3.3682451745874545E-4</v>
      </c>
      <c r="BA1284" s="13">
        <f t="shared" si="1610"/>
        <v>1.5045102359710643E-4</v>
      </c>
      <c r="BB1284" s="13">
        <f t="shared" si="1611"/>
        <v>5.0402010531024088E-5</v>
      </c>
      <c r="BC1284" s="13">
        <f t="shared" si="1612"/>
        <v>1.3507984750558107E-5</v>
      </c>
      <c r="BD1284" s="13">
        <f t="shared" si="1613"/>
        <v>6.1243735502781549E-4</v>
      </c>
      <c r="BE1284" s="13">
        <f t="shared" si="1614"/>
        <v>7.5630820563400648E-4</v>
      </c>
      <c r="BF1284" s="13">
        <f t="shared" si="1615"/>
        <v>4.66988253748297E-4</v>
      </c>
      <c r="BG1284" s="13">
        <f t="shared" si="1616"/>
        <v>1.9223029933594413E-4</v>
      </c>
      <c r="BH1284" s="13">
        <f t="shared" si="1617"/>
        <v>5.9347030176111988E-5</v>
      </c>
      <c r="BI1284" s="13">
        <f t="shared" si="1618"/>
        <v>1.4657710060864553E-5</v>
      </c>
      <c r="BJ1284" s="14">
        <f t="shared" si="1619"/>
        <v>0.34249839056583897</v>
      </c>
      <c r="BK1284" s="14">
        <f t="shared" si="1620"/>
        <v>0.2654714859216093</v>
      </c>
      <c r="BL1284" s="14">
        <f t="shared" si="1621"/>
        <v>0.36120738772479699</v>
      </c>
      <c r="BM1284" s="14">
        <f t="shared" si="1622"/>
        <v>0.47448119782959686</v>
      </c>
      <c r="BN1284" s="14">
        <f t="shared" si="1623"/>
        <v>0.52473888467935459</v>
      </c>
    </row>
    <row r="1285" spans="1:66" x14ac:dyDescent="0.25">
      <c r="A1285" t="s">
        <v>24</v>
      </c>
      <c r="B1285" t="s">
        <v>294</v>
      </c>
      <c r="C1285" t="s">
        <v>292</v>
      </c>
      <c r="D1285" s="11">
        <v>44465</v>
      </c>
      <c r="E1285" s="10">
        <f>VLOOKUP(A1285,home!$A$2:$E$405,3,FALSE)</f>
        <v>1.6263000000000001</v>
      </c>
      <c r="F1285" s="10">
        <f>VLOOKUP(B1285,home!$B$2:$E$405,3,FALSE)</f>
        <v>1.7152000000000001</v>
      </c>
      <c r="G1285" s="10">
        <f>VLOOKUP(C1285,away!$B$2:$E$405,4,FALSE)</f>
        <v>0.74429999999999996</v>
      </c>
      <c r="H1285" s="10">
        <f>VLOOKUP(A1285,away!$A$2:$E$405,3,FALSE)</f>
        <v>1.4262999999999999</v>
      </c>
      <c r="I1285" s="10">
        <f>VLOOKUP(C1285,away!$B$2:$E$405,3,FALSE)</f>
        <v>1.5128999999999999</v>
      </c>
      <c r="J1285" s="10">
        <f>VLOOKUP(B1285,home!$B$2:$E$405,4,FALSE)</f>
        <v>0.66420000000000001</v>
      </c>
      <c r="K1285" s="12">
        <f t="shared" si="1568"/>
        <v>2.0761725703680001</v>
      </c>
      <c r="L1285" s="12">
        <f t="shared" si="1569"/>
        <v>1.4332434851339999</v>
      </c>
      <c r="M1285" s="13">
        <f t="shared" si="1570"/>
        <v>2.9914377673903283E-2</v>
      </c>
      <c r="N1285" s="13">
        <f t="shared" si="1571"/>
        <v>6.2107410386186876E-2</v>
      </c>
      <c r="O1285" s="13">
        <f t="shared" si="1572"/>
        <v>4.2874586912959846E-2</v>
      </c>
      <c r="P1285" s="13">
        <f t="shared" si="1573"/>
        <v>8.9015041314546031E-2</v>
      </c>
      <c r="Q1285" s="13">
        <f t="shared" si="1574"/>
        <v>6.4472850930194933E-2</v>
      </c>
      <c r="R1285" s="13">
        <f t="shared" si="1575"/>
        <v>3.0724861185405586E-2</v>
      </c>
      <c r="S1285" s="13">
        <f t="shared" si="1576"/>
        <v>6.621964249604638E-2</v>
      </c>
      <c r="T1285" s="13">
        <f t="shared" si="1577"/>
        <v>9.2405293563717406E-2</v>
      </c>
      <c r="U1285" s="13">
        <f t="shared" si="1578"/>
        <v>6.3790114021503502E-2</v>
      </c>
      <c r="V1285" s="13">
        <f t="shared" si="1579"/>
        <v>2.1894132784488676E-2</v>
      </c>
      <c r="W1285" s="13">
        <f t="shared" si="1580"/>
        <v>4.461892154489857E-2</v>
      </c>
      <c r="X1285" s="13">
        <f t="shared" si="1581"/>
        <v>6.3949778617930927E-2</v>
      </c>
      <c r="Y1285" s="13">
        <f t="shared" si="1582"/>
        <v>4.5827801789955554E-2</v>
      </c>
      <c r="Z1285" s="13">
        <f t="shared" si="1583"/>
        <v>1.4678735708543016E-2</v>
      </c>
      <c r="AA1285" s="13">
        <f t="shared" si="1584"/>
        <v>3.0475588445758293E-2</v>
      </c>
      <c r="AB1285" s="13">
        <f t="shared" si="1585"/>
        <v>3.1636290398453663E-2</v>
      </c>
      <c r="AC1285" s="13">
        <f t="shared" si="1586"/>
        <v>4.0718445566594675E-3</v>
      </c>
      <c r="AD1285" s="13">
        <f t="shared" si="1587"/>
        <v>2.3159145257730045E-2</v>
      </c>
      <c r="AE1285" s="13">
        <f t="shared" si="1588"/>
        <v>3.3192694061913545E-2</v>
      </c>
      <c r="AF1285" s="13">
        <f t="shared" si="1589"/>
        <v>2.3786606259141807E-2</v>
      </c>
      <c r="AG1285" s="13">
        <f t="shared" si="1590"/>
        <v>1.1363999484787536E-2</v>
      </c>
      <c r="AH1285" s="13">
        <f t="shared" si="1591"/>
        <v>5.2595505810682725E-3</v>
      </c>
      <c r="AI1285" s="13">
        <f t="shared" si="1592"/>
        <v>1.091973464887702E-2</v>
      </c>
      <c r="AJ1285" s="13">
        <f t="shared" si="1593"/>
        <v>1.1335626776847761E-2</v>
      </c>
      <c r="AK1285" s="13">
        <f t="shared" si="1594"/>
        <v>7.8449057940067814E-3</v>
      </c>
      <c r="AL1285" s="13">
        <f t="shared" si="1595"/>
        <v>4.8465713094697044E-4</v>
      </c>
      <c r="AM1285" s="13">
        <f t="shared" si="1596"/>
        <v>9.6164764274534516E-3</v>
      </c>
      <c r="AN1285" s="13">
        <f t="shared" si="1597"/>
        <v>1.3782752189592339E-2</v>
      </c>
      <c r="AO1285" s="13">
        <f t="shared" si="1598"/>
        <v>9.8770198914747993E-3</v>
      </c>
      <c r="AP1285" s="13">
        <f t="shared" si="1599"/>
        <v>4.7187248039983927E-3</v>
      </c>
      <c r="AQ1285" s="13">
        <f t="shared" si="1600"/>
        <v>1.6907703958677271E-3</v>
      </c>
      <c r="AR1285" s="13">
        <f t="shared" si="1601"/>
        <v>1.5076433210097679E-3</v>
      </c>
      <c r="AS1285" s="13">
        <f t="shared" si="1602"/>
        <v>3.1301277089789969E-3</v>
      </c>
      <c r="AT1285" s="13">
        <f t="shared" si="1603"/>
        <v>3.2493426455655126E-3</v>
      </c>
      <c r="AU1285" s="13">
        <f t="shared" si="1604"/>
        <v>2.248732024150036E-3</v>
      </c>
      <c r="AV1285" s="13">
        <f t="shared" si="1605"/>
        <v>1.1671889366621038E-3</v>
      </c>
      <c r="AW1285" s="13">
        <f t="shared" si="1606"/>
        <v>4.0060423085702404E-5</v>
      </c>
      <c r="AX1285" s="13">
        <f t="shared" si="1607"/>
        <v>3.3275774303782191E-3</v>
      </c>
      <c r="AY1285" s="13">
        <f t="shared" si="1608"/>
        <v>4.7692286733685176E-3</v>
      </c>
      <c r="AZ1285" s="13">
        <f t="shared" si="1609"/>
        <v>3.4177329626098496E-3</v>
      </c>
      <c r="BA1285" s="13">
        <f t="shared" si="1610"/>
        <v>1.6328145008627634E-3</v>
      </c>
      <c r="BB1285" s="13">
        <f t="shared" si="1611"/>
        <v>5.8505518644846996E-4</v>
      </c>
      <c r="BC1285" s="13">
        <f t="shared" si="1612"/>
        <v>1.6770530688422534E-4</v>
      </c>
      <c r="BD1285" s="13">
        <f t="shared" si="1613"/>
        <v>3.6013666129050678E-4</v>
      </c>
      <c r="BE1285" s="13">
        <f t="shared" si="1614"/>
        <v>7.4770585775526101E-4</v>
      </c>
      <c r="BF1285" s="13">
        <f t="shared" si="1615"/>
        <v>7.7618319628747548E-4</v>
      </c>
      <c r="BG1285" s="13">
        <f t="shared" si="1616"/>
        <v>5.3716342057087262E-4</v>
      </c>
      <c r="BH1285" s="13">
        <f t="shared" si="1617"/>
        <v>2.7881098989857386E-4</v>
      </c>
      <c r="BI1285" s="13">
        <f t="shared" si="1618"/>
        <v>1.157719459089137E-4</v>
      </c>
      <c r="BJ1285" s="14">
        <f t="shared" si="1619"/>
        <v>0.51847035966539601</v>
      </c>
      <c r="BK1285" s="14">
        <f t="shared" si="1620"/>
        <v>0.21636892462995932</v>
      </c>
      <c r="BL1285" s="14">
        <f t="shared" si="1621"/>
        <v>0.24898006547295878</v>
      </c>
      <c r="BM1285" s="14">
        <f t="shared" si="1622"/>
        <v>0.67465978882337752</v>
      </c>
      <c r="BN1285" s="14">
        <f t="shared" si="1623"/>
        <v>0.31910912840319655</v>
      </c>
    </row>
    <row r="1286" spans="1:66" x14ac:dyDescent="0.25">
      <c r="A1286" t="s">
        <v>24</v>
      </c>
      <c r="B1286" t="s">
        <v>295</v>
      </c>
      <c r="C1286" t="s">
        <v>184</v>
      </c>
      <c r="D1286" s="11">
        <v>44465</v>
      </c>
      <c r="E1286" s="10">
        <f>VLOOKUP(A1286,home!$A$2:$E$405,3,FALSE)</f>
        <v>1.6263000000000001</v>
      </c>
      <c r="F1286" s="10">
        <f>VLOOKUP(B1286,home!$B$2:$E$405,3,FALSE)</f>
        <v>1.2945</v>
      </c>
      <c r="G1286" s="10">
        <f>VLOOKUP(C1286,away!$B$2:$E$405,4,FALSE)</f>
        <v>0.90620000000000001</v>
      </c>
      <c r="H1286" s="10">
        <f>VLOOKUP(A1286,away!$A$2:$E$405,3,FALSE)</f>
        <v>1.4262999999999999</v>
      </c>
      <c r="I1286" s="10">
        <f>VLOOKUP(C1286,away!$B$2:$E$405,3,FALSE)</f>
        <v>0.73799999999999999</v>
      </c>
      <c r="J1286" s="10">
        <f>VLOOKUP(B1286,home!$B$2:$E$405,4,FALSE)</f>
        <v>0.66420000000000001</v>
      </c>
      <c r="K1286" s="12">
        <f t="shared" si="1568"/>
        <v>1.9077733361700002</v>
      </c>
      <c r="L1286" s="12">
        <f t="shared" si="1569"/>
        <v>0.69914316347999994</v>
      </c>
      <c r="M1286" s="13">
        <f t="shared" si="1570"/>
        <v>7.3761637496357196E-2</v>
      </c>
      <c r="N1286" s="13">
        <f t="shared" si="1571"/>
        <v>0.14072048524778755</v>
      </c>
      <c r="O1286" s="13">
        <f t="shared" si="1572"/>
        <v>5.1569944582668149E-2</v>
      </c>
      <c r="P1286" s="13">
        <f t="shared" si="1573"/>
        <v>9.8383765222578828E-2</v>
      </c>
      <c r="Q1286" s="13">
        <f t="shared" si="1574"/>
        <v>0.13423139480431648</v>
      </c>
      <c r="R1286" s="13">
        <f t="shared" si="1575"/>
        <v>1.8027387098007445E-2</v>
      </c>
      <c r="S1286" s="13">
        <f t="shared" si="1576"/>
        <v>3.2806230948470815E-2</v>
      </c>
      <c r="T1286" s="13">
        <f t="shared" si="1577"/>
        <v>9.3846962001822645E-2</v>
      </c>
      <c r="U1286" s="13">
        <f t="shared" si="1578"/>
        <v>3.4392168426393678E-2</v>
      </c>
      <c r="V1286" s="13">
        <f t="shared" si="1579"/>
        <v>4.8619077959528032E-3</v>
      </c>
      <c r="W1286" s="13">
        <f t="shared" si="1580"/>
        <v>8.5361025294861101E-2</v>
      </c>
      <c r="X1286" s="13">
        <f t="shared" si="1581"/>
        <v>5.9679577262545476E-2</v>
      </c>
      <c r="Y1286" s="13">
        <f t="shared" si="1582"/>
        <v>2.0862284221242561E-2</v>
      </c>
      <c r="Z1286" s="13">
        <f t="shared" si="1583"/>
        <v>4.2012414816598202E-3</v>
      </c>
      <c r="AA1286" s="13">
        <f t="shared" si="1584"/>
        <v>8.0150164775219506E-3</v>
      </c>
      <c r="AB1286" s="13">
        <f t="shared" si="1585"/>
        <v>7.6454173623897873E-3</v>
      </c>
      <c r="AC1286" s="13">
        <f t="shared" si="1586"/>
        <v>4.0530282014352435E-4</v>
      </c>
      <c r="AD1286" s="13">
        <f t="shared" si="1587"/>
        <v>4.0712372001417245E-2</v>
      </c>
      <c r="AE1286" s="13">
        <f t="shared" si="1588"/>
        <v>2.8463776553845424E-2</v>
      </c>
      <c r="AF1286" s="13">
        <f t="shared" si="1589"/>
        <v>9.9501273922216697E-3</v>
      </c>
      <c r="AG1286" s="13">
        <f t="shared" si="1590"/>
        <v>2.3188545140089534E-3</v>
      </c>
      <c r="AH1286" s="13">
        <f t="shared" si="1591"/>
        <v>7.3431731500776213E-4</v>
      </c>
      <c r="AI1286" s="13">
        <f t="shared" si="1592"/>
        <v>1.4009109938597553E-3</v>
      </c>
      <c r="AJ1286" s="13">
        <f t="shared" si="1593"/>
        <v>1.336310320216528E-3</v>
      </c>
      <c r="AK1286" s="13">
        <f t="shared" si="1594"/>
        <v>8.4979239925262904E-4</v>
      </c>
      <c r="AL1286" s="13">
        <f t="shared" si="1595"/>
        <v>2.1623824445610424E-5</v>
      </c>
      <c r="AM1286" s="13">
        <f t="shared" si="1596"/>
        <v>1.5533995551307564E-2</v>
      </c>
      <c r="AN1286" s="13">
        <f t="shared" si="1597"/>
        <v>1.0860486791225414E-2</v>
      </c>
      <c r="AO1286" s="13">
        <f t="shared" si="1598"/>
        <v>3.7965175460750451E-3</v>
      </c>
      <c r="AP1286" s="13">
        <f t="shared" si="1599"/>
        <v>8.8476976245674443E-4</v>
      </c>
      <c r="AQ1286" s="13">
        <f t="shared" si="1600"/>
        <v>1.5464518266886408E-4</v>
      </c>
      <c r="AR1286" s="13">
        <f t="shared" si="1601"/>
        <v>1.0267858612253333E-4</v>
      </c>
      <c r="AS1286" s="13">
        <f t="shared" si="1602"/>
        <v>1.9588746880020406E-4</v>
      </c>
      <c r="AT1286" s="13">
        <f t="shared" si="1603"/>
        <v>1.8685444493343108E-4</v>
      </c>
      <c r="AU1286" s="13">
        <f t="shared" si="1604"/>
        <v>1.1882530926294848E-4</v>
      </c>
      <c r="AV1286" s="13">
        <f t="shared" si="1605"/>
        <v>5.6672939168501827E-5</v>
      </c>
      <c r="AW1286" s="13">
        <f t="shared" si="1606"/>
        <v>8.0116671140584578E-7</v>
      </c>
      <c r="AX1286" s="13">
        <f t="shared" si="1607"/>
        <v>4.9392237528280009E-3</v>
      </c>
      <c r="AY1286" s="13">
        <f t="shared" si="1608"/>
        <v>3.4532245196877255E-3</v>
      </c>
      <c r="AZ1286" s="13">
        <f t="shared" si="1609"/>
        <v>1.2071491574505899E-3</v>
      </c>
      <c r="BA1286" s="13">
        <f t="shared" si="1610"/>
        <v>2.8132336024407398E-4</v>
      </c>
      <c r="BB1286" s="13">
        <f t="shared" si="1611"/>
        <v>4.9171326010466372E-5</v>
      </c>
      <c r="BC1286" s="13">
        <f t="shared" si="1612"/>
        <v>6.8755592838927749E-6</v>
      </c>
      <c r="BD1286" s="13">
        <f t="shared" si="1613"/>
        <v>1.1964505253893587E-5</v>
      </c>
      <c r="BE1286" s="13">
        <f t="shared" si="1614"/>
        <v>2.2825564103844063E-5</v>
      </c>
      <c r="BF1286" s="13">
        <f t="shared" si="1615"/>
        <v>2.1773001290176397E-5</v>
      </c>
      <c r="BG1286" s="13">
        <f t="shared" si="1616"/>
        <v>1.3845983769931181E-5</v>
      </c>
      <c r="BH1286" s="13">
        <f t="shared" si="1617"/>
        <v>6.6037496623293229E-6</v>
      </c>
      <c r="BI1286" s="13">
        <f t="shared" si="1618"/>
        <v>2.5196915049067029E-6</v>
      </c>
      <c r="BJ1286" s="14">
        <f t="shared" si="1619"/>
        <v>0.65731424180330744</v>
      </c>
      <c r="BK1286" s="14">
        <f t="shared" si="1620"/>
        <v>0.21369369262763652</v>
      </c>
      <c r="BL1286" s="14">
        <f t="shared" si="1621"/>
        <v>0.12471171621919039</v>
      </c>
      <c r="BM1286" s="14">
        <f t="shared" si="1622"/>
        <v>0.47977385432710212</v>
      </c>
      <c r="BN1286" s="14">
        <f t="shared" si="1623"/>
        <v>0.51669461445171561</v>
      </c>
    </row>
    <row r="1287" spans="1:66" x14ac:dyDescent="0.25">
      <c r="A1287" t="s">
        <v>24</v>
      </c>
      <c r="B1287" t="s">
        <v>25</v>
      </c>
      <c r="C1287" t="s">
        <v>26</v>
      </c>
      <c r="D1287" s="11">
        <v>44465</v>
      </c>
      <c r="E1287" s="10">
        <f>VLOOKUP(A1287,home!$A$2:$E$405,3,FALSE)</f>
        <v>1.6263000000000001</v>
      </c>
      <c r="F1287" s="10">
        <f>VLOOKUP(B1287,home!$B$2:$E$405,3,FALSE)</f>
        <v>1.1651</v>
      </c>
      <c r="G1287" s="10">
        <f>VLOOKUP(C1287,away!$B$2:$E$405,4,FALSE)</f>
        <v>1.1974</v>
      </c>
      <c r="H1287" s="10">
        <f>VLOOKUP(A1287,away!$A$2:$E$405,3,FALSE)</f>
        <v>1.4262999999999999</v>
      </c>
      <c r="I1287" s="10">
        <f>VLOOKUP(C1287,away!$B$2:$E$405,3,FALSE)</f>
        <v>0.95940000000000003</v>
      </c>
      <c r="J1287" s="10">
        <f>VLOOKUP(B1287,home!$B$2:$E$405,4,FALSE)</f>
        <v>0.84870000000000001</v>
      </c>
      <c r="K1287" s="12">
        <f t="shared" si="1568"/>
        <v>2.2688360704620001</v>
      </c>
      <c r="L1287" s="12">
        <f t="shared" si="1569"/>
        <v>1.1613544771140001</v>
      </c>
      <c r="M1287" s="13">
        <f t="shared" si="1570"/>
        <v>3.2380770107770018E-2</v>
      </c>
      <c r="N1287" s="13">
        <f t="shared" si="1571"/>
        <v>7.3466659209846324E-2</v>
      </c>
      <c r="O1287" s="13">
        <f t="shared" si="1572"/>
        <v>3.7605552337057896E-2</v>
      </c>
      <c r="P1287" s="13">
        <f t="shared" si="1573"/>
        <v>8.5320833591963519E-2</v>
      </c>
      <c r="Q1287" s="13">
        <f t="shared" si="1574"/>
        <v>8.3341903195819328E-2</v>
      </c>
      <c r="R1287" s="13">
        <f t="shared" si="1575"/>
        <v>2.1836688285493518E-2</v>
      </c>
      <c r="S1287" s="13">
        <f t="shared" si="1576"/>
        <v>5.6203455172617441E-2</v>
      </c>
      <c r="T1287" s="13">
        <f t="shared" si="1577"/>
        <v>9.6789492407666378E-2</v>
      </c>
      <c r="U1287" s="13">
        <f t="shared" si="1578"/>
        <v>4.9543866041562711E-2</v>
      </c>
      <c r="V1287" s="13">
        <f t="shared" si="1579"/>
        <v>1.6454641409139575E-2</v>
      </c>
      <c r="W1287" s="13">
        <f t="shared" si="1580"/>
        <v>6.3029705383875714E-2</v>
      </c>
      <c r="X1287" s="13">
        <f t="shared" si="1581"/>
        <v>7.3199830538740462E-2</v>
      </c>
      <c r="Y1287" s="13">
        <f t="shared" si="1582"/>
        <v>4.2505475460076173E-2</v>
      </c>
      <c r="Z1287" s="13">
        <f t="shared" si="1583"/>
        <v>8.4533785685669115E-3</v>
      </c>
      <c r="AA1287" s="13">
        <f t="shared" si="1584"/>
        <v>1.9179330213635042E-2</v>
      </c>
      <c r="AB1287" s="13">
        <f t="shared" si="1585"/>
        <v>2.1757378097998423E-2</v>
      </c>
      <c r="AC1287" s="13">
        <f t="shared" si="1586"/>
        <v>2.7097944953364218E-3</v>
      </c>
      <c r="AD1287" s="13">
        <f t="shared" si="1587"/>
        <v>3.5751017271382544E-2</v>
      </c>
      <c r="AE1287" s="13">
        <f t="shared" si="1588"/>
        <v>4.1519603969500066E-2</v>
      </c>
      <c r="AF1287" s="13">
        <f t="shared" si="1589"/>
        <v>2.4109488978989558E-2</v>
      </c>
      <c r="AG1287" s="13">
        <f t="shared" si="1590"/>
        <v>9.3332209888933888E-3</v>
      </c>
      <c r="AH1287" s="13">
        <f t="shared" si="1591"/>
        <v>2.454342261836179E-3</v>
      </c>
      <c r="AI1287" s="13">
        <f t="shared" si="1592"/>
        <v>5.5685002529132143E-3</v>
      </c>
      <c r="AJ1287" s="13">
        <f t="shared" si="1593"/>
        <v>6.3170071160931363E-3</v>
      </c>
      <c r="AK1287" s="13">
        <f t="shared" si="1594"/>
        <v>4.7774178674524145E-3</v>
      </c>
      <c r="AL1287" s="13">
        <f t="shared" si="1595"/>
        <v>2.8560398586633832E-4</v>
      </c>
      <c r="AM1287" s="13">
        <f t="shared" si="1596"/>
        <v>1.6222639508204517E-2</v>
      </c>
      <c r="AN1287" s="13">
        <f t="shared" si="1597"/>
        <v>1.8840235023459776E-2</v>
      </c>
      <c r="AO1287" s="13">
        <f t="shared" si="1598"/>
        <v>1.09400956471875E-2</v>
      </c>
      <c r="AP1287" s="13">
        <f t="shared" si="1599"/>
        <v>4.2351096866388629E-3</v>
      </c>
      <c r="AQ1287" s="13">
        <f t="shared" si="1600"/>
        <v>1.2296158989117277E-3</v>
      </c>
      <c r="AR1287" s="13">
        <f t="shared" si="1601"/>
        <v>5.7007227483070997E-4</v>
      </c>
      <c r="AS1287" s="13">
        <f t="shared" si="1602"/>
        <v>1.2934005399062416E-3</v>
      </c>
      <c r="AT1287" s="13">
        <f t="shared" si="1603"/>
        <v>1.4672568992471534E-3</v>
      </c>
      <c r="AU1287" s="13">
        <f t="shared" si="1604"/>
        <v>1.1096551258820567E-3</v>
      </c>
      <c r="AV1287" s="13">
        <f t="shared" si="1605"/>
        <v>6.2940639384356561E-4</v>
      </c>
      <c r="AW1287" s="13">
        <f t="shared" si="1606"/>
        <v>2.0904013632337963E-5</v>
      </c>
      <c r="AX1287" s="13">
        <f t="shared" si="1607"/>
        <v>6.1344182790527245E-3</v>
      </c>
      <c r="AY1287" s="13">
        <f t="shared" si="1608"/>
        <v>7.1242341328678419E-3</v>
      </c>
      <c r="AZ1287" s="13">
        <f t="shared" si="1609"/>
        <v>4.1368806031072229E-3</v>
      </c>
      <c r="BA1287" s="13">
        <f t="shared" si="1610"/>
        <v>1.6014616032348794E-3</v>
      </c>
      <c r="BB1287" s="13">
        <f t="shared" si="1611"/>
        <v>4.6496615071074768E-4</v>
      </c>
      <c r="BC1287" s="13">
        <f t="shared" si="1612"/>
        <v>1.0799810416687801E-4</v>
      </c>
      <c r="BD1287" s="13">
        <f t="shared" si="1613"/>
        <v>1.103426647755345E-4</v>
      </c>
      <c r="BE1287" s="13">
        <f t="shared" si="1614"/>
        <v>2.5034941795362947E-4</v>
      </c>
      <c r="BF1287" s="13">
        <f t="shared" si="1615"/>
        <v>2.8400089483618081E-4</v>
      </c>
      <c r="BG1287" s="13">
        <f t="shared" si="1616"/>
        <v>2.1478382474927074E-4</v>
      </c>
      <c r="BH1287" s="13">
        <f t="shared" si="1617"/>
        <v>1.2182732223573362E-4</v>
      </c>
      <c r="BI1287" s="13">
        <f t="shared" si="1618"/>
        <v>5.5281244611245879E-5</v>
      </c>
      <c r="BJ1287" s="14">
        <f t="shared" si="1619"/>
        <v>0.61408405204233263</v>
      </c>
      <c r="BK1287" s="14">
        <f t="shared" si="1620"/>
        <v>0.20047933289556114</v>
      </c>
      <c r="BL1287" s="14">
        <f t="shared" si="1621"/>
        <v>0.1751464590769139</v>
      </c>
      <c r="BM1287" s="14">
        <f t="shared" si="1622"/>
        <v>0.65710748573618849</v>
      </c>
      <c r="BN1287" s="14">
        <f t="shared" si="1623"/>
        <v>0.33395240672795062</v>
      </c>
    </row>
    <row r="1288" spans="1:66" x14ac:dyDescent="0.25">
      <c r="A1288" t="s">
        <v>24</v>
      </c>
      <c r="B1288" t="s">
        <v>286</v>
      </c>
      <c r="C1288" t="s">
        <v>326</v>
      </c>
      <c r="D1288" s="11">
        <v>44465</v>
      </c>
      <c r="E1288" s="10">
        <f>VLOOKUP(A1288,home!$A$2:$E$405,3,FALSE)</f>
        <v>1.6263000000000001</v>
      </c>
      <c r="F1288" s="10">
        <f>VLOOKUP(B1288,home!$B$2:$E$405,3,FALSE)</f>
        <v>1.6181000000000001</v>
      </c>
      <c r="G1288" s="10">
        <f>VLOOKUP(C1288,away!$B$2:$E$405,4,FALSE)</f>
        <v>0.87380000000000002</v>
      </c>
      <c r="H1288" s="10">
        <f>VLOOKUP(A1288,away!$A$2:$E$405,3,FALSE)</f>
        <v>1.4262999999999999</v>
      </c>
      <c r="I1288" s="10">
        <f>VLOOKUP(C1288,away!$B$2:$E$405,3,FALSE)</f>
        <v>0.77490000000000003</v>
      </c>
      <c r="J1288" s="10">
        <f>VLOOKUP(B1288,home!$B$2:$E$405,4,FALSE)</f>
        <v>0.73799999999999999</v>
      </c>
      <c r="K1288" s="12">
        <f t="shared" si="1568"/>
        <v>2.2994187070140004</v>
      </c>
      <c r="L1288" s="12">
        <f t="shared" si="1569"/>
        <v>0.81566702405999991</v>
      </c>
      <c r="M1288" s="13">
        <f t="shared" si="1570"/>
        <v>4.437470269349067E-2</v>
      </c>
      <c r="N1288" s="13">
        <f t="shared" si="1571"/>
        <v>0.102036021491597</v>
      </c>
      <c r="O1288" s="13">
        <f t="shared" si="1572"/>
        <v>3.6194981689546796E-2</v>
      </c>
      <c r="P1288" s="13">
        <f t="shared" si="1573"/>
        <v>8.3227417996973113E-2</v>
      </c>
      <c r="Q1288" s="13">
        <f t="shared" si="1574"/>
        <v>0.11731176830353041</v>
      </c>
      <c r="R1288" s="13">
        <f t="shared" si="1575"/>
        <v>1.4761526500309412E-2</v>
      </c>
      <c r="S1288" s="13">
        <f t="shared" si="1576"/>
        <v>3.9024504312109902E-2</v>
      </c>
      <c r="T1288" s="13">
        <f t="shared" si="1577"/>
        <v>9.5687340939356866E-2</v>
      </c>
      <c r="U1288" s="13">
        <f t="shared" si="1578"/>
        <v>3.3942930178894368E-2</v>
      </c>
      <c r="V1288" s="13">
        <f t="shared" si="1579"/>
        <v>8.1325333163179483E-3</v>
      </c>
      <c r="W1288" s="13">
        <f t="shared" si="1580"/>
        <v>8.9916291530009948E-2</v>
      </c>
      <c r="X1288" s="13">
        <f t="shared" si="1581"/>
        <v>7.3341753926794581E-2</v>
      </c>
      <c r="Y1288" s="13">
        <f t="shared" si="1582"/>
        <v>2.9911225082404676E-2</v>
      </c>
      <c r="Z1288" s="13">
        <f t="shared" si="1583"/>
        <v>4.0134967970300679E-3</v>
      </c>
      <c r="AA1288" s="13">
        <f t="shared" si="1584"/>
        <v>9.2287096156317104E-3</v>
      </c>
      <c r="AB1288" s="13">
        <f t="shared" si="1585"/>
        <v>1.0610333765891773E-2</v>
      </c>
      <c r="AC1288" s="13">
        <f t="shared" si="1586"/>
        <v>9.5331589369554144E-4</v>
      </c>
      <c r="AD1288" s="13">
        <f t="shared" si="1587"/>
        <v>5.1688800702357367E-2</v>
      </c>
      <c r="AE1288" s="13">
        <f t="shared" si="1588"/>
        <v>4.2160850246122261E-2</v>
      </c>
      <c r="AF1288" s="13">
        <f t="shared" si="1589"/>
        <v>1.719460762604693E-2</v>
      </c>
      <c r="AG1288" s="13">
        <f t="shared" si="1590"/>
        <v>4.6750248107390261E-3</v>
      </c>
      <c r="AH1288" s="13">
        <f t="shared" si="1591"/>
        <v>8.184192471269641E-4</v>
      </c>
      <c r="AI1288" s="13">
        <f t="shared" si="1592"/>
        <v>1.8818885270240554E-3</v>
      </c>
      <c r="AJ1288" s="13">
        <f t="shared" si="1593"/>
        <v>2.1636248417770685E-3</v>
      </c>
      <c r="AK1288" s="13">
        <f t="shared" si="1594"/>
        <v>1.6583598120474656E-3</v>
      </c>
      <c r="AL1288" s="13">
        <f t="shared" si="1595"/>
        <v>7.1520046830101232E-5</v>
      </c>
      <c r="AM1288" s="13">
        <f t="shared" si="1596"/>
        <v>2.3770839055623775E-2</v>
      </c>
      <c r="AN1288" s="13">
        <f t="shared" si="1597"/>
        <v>1.9389089551909863E-2</v>
      </c>
      <c r="AO1288" s="13">
        <f t="shared" si="1598"/>
        <v>7.9075204870195769E-3</v>
      </c>
      <c r="AP1288" s="13">
        <f t="shared" si="1599"/>
        <v>2.14996790111358E-3</v>
      </c>
      <c r="AQ1288" s="13">
        <f t="shared" si="1600"/>
        <v>4.3841447993145941E-4</v>
      </c>
      <c r="AR1288" s="13">
        <f t="shared" si="1601"/>
        <v>1.3351151834749533E-4</v>
      </c>
      <c r="AS1288" s="13">
        <f t="shared" si="1602"/>
        <v>3.0699888289007372E-4</v>
      </c>
      <c r="AT1288" s="13">
        <f t="shared" si="1603"/>
        <v>3.5295948717491799E-4</v>
      </c>
      <c r="AU1288" s="13">
        <f t="shared" si="1604"/>
        <v>2.7053388254269148E-4</v>
      </c>
      <c r="AV1288" s="13">
        <f t="shared" si="1605"/>
        <v>1.5551766759994834E-4</v>
      </c>
      <c r="AW1288" s="13">
        <f t="shared" si="1606"/>
        <v>3.7261150005813555E-6</v>
      </c>
      <c r="AX1288" s="13">
        <f t="shared" si="1607"/>
        <v>9.1098520009867193E-3</v>
      </c>
      <c r="AY1288" s="13">
        <f t="shared" si="1608"/>
        <v>7.4306058712718731E-3</v>
      </c>
      <c r="AZ1288" s="13">
        <f t="shared" si="1609"/>
        <v>3.0304500889915455E-3</v>
      </c>
      <c r="BA1288" s="13">
        <f t="shared" si="1610"/>
        <v>8.2394606855003196E-4</v>
      </c>
      <c r="BB1288" s="13">
        <f t="shared" si="1611"/>
        <v>1.6801640943003528E-4</v>
      </c>
      <c r="BC1288" s="13">
        <f t="shared" si="1612"/>
        <v>2.7409088934608689E-5</v>
      </c>
      <c r="BD1288" s="13">
        <f t="shared" si="1613"/>
        <v>1.8150157141372259E-5</v>
      </c>
      <c r="BE1288" s="13">
        <f t="shared" si="1614"/>
        <v>4.1734810866115122E-5</v>
      </c>
      <c r="BF1288" s="13">
        <f t="shared" si="1615"/>
        <v>4.798290241961816E-5</v>
      </c>
      <c r="BG1288" s="13">
        <f t="shared" si="1616"/>
        <v>3.6777594480165775E-5</v>
      </c>
      <c r="BH1288" s="13">
        <f t="shared" si="1617"/>
        <v>2.1141772186667015E-5</v>
      </c>
      <c r="BI1288" s="13">
        <f t="shared" si="1618"/>
        <v>9.7227572930900797E-6</v>
      </c>
      <c r="BJ1288" s="14">
        <f t="shared" si="1619"/>
        <v>0.69816979566272208</v>
      </c>
      <c r="BK1288" s="14">
        <f t="shared" si="1620"/>
        <v>0.18321460013068916</v>
      </c>
      <c r="BL1288" s="14">
        <f t="shared" si="1621"/>
        <v>0.11265580561119175</v>
      </c>
      <c r="BM1288" s="14">
        <f t="shared" si="1622"/>
        <v>0.59272039976991431</v>
      </c>
      <c r="BN1288" s="14">
        <f t="shared" si="1623"/>
        <v>0.3979064186754474</v>
      </c>
    </row>
    <row r="1289" spans="1:66" x14ac:dyDescent="0.25">
      <c r="A1289" t="s">
        <v>24</v>
      </c>
      <c r="B1289" t="s">
        <v>290</v>
      </c>
      <c r="C1289" t="s">
        <v>299</v>
      </c>
      <c r="D1289" s="11">
        <v>44465</v>
      </c>
      <c r="E1289" s="10">
        <f>VLOOKUP(A1289,home!$A$2:$E$405,3,FALSE)</f>
        <v>1.6263000000000001</v>
      </c>
      <c r="F1289" s="10">
        <f>VLOOKUP(B1289,home!$B$2:$E$405,3,FALSE)</f>
        <v>1.0032000000000001</v>
      </c>
      <c r="G1289" s="10">
        <f>VLOOKUP(C1289,away!$B$2:$E$405,4,FALSE)</f>
        <v>0.84850000000000003</v>
      </c>
      <c r="H1289" s="10">
        <f>VLOOKUP(A1289,away!$A$2:$E$405,3,FALSE)</f>
        <v>1.4262999999999999</v>
      </c>
      <c r="I1289" s="10">
        <f>VLOOKUP(C1289,away!$B$2:$E$405,3,FALSE)</f>
        <v>0.95689999999999997</v>
      </c>
      <c r="J1289" s="10">
        <f>VLOOKUP(B1289,home!$B$2:$E$405,4,FALSE)</f>
        <v>0.99629999999999996</v>
      </c>
      <c r="K1289" s="12">
        <f t="shared" si="1568"/>
        <v>1.3843312797600003</v>
      </c>
      <c r="L1289" s="12">
        <f t="shared" si="1569"/>
        <v>1.3597766120609998</v>
      </c>
      <c r="M1289" s="13">
        <f t="shared" si="1570"/>
        <v>6.4305642953096959E-2</v>
      </c>
      <c r="N1289" s="13">
        <f t="shared" si="1571"/>
        <v>8.9020313005050367E-2</v>
      </c>
      <c r="O1289" s="13">
        <f t="shared" si="1572"/>
        <v>8.7441309311166476E-2</v>
      </c>
      <c r="P1289" s="13">
        <f t="shared" si="1573"/>
        <v>0.12104773962261713</v>
      </c>
      <c r="Q1289" s="13">
        <f t="shared" si="1574"/>
        <v>6.1616801913458585E-2</v>
      </c>
      <c r="R1289" s="13">
        <f t="shared" si="1575"/>
        <v>5.9450323664657967E-2</v>
      </c>
      <c r="S1289" s="13">
        <f t="shared" si="1576"/>
        <v>5.6964500294445976E-2</v>
      </c>
      <c r="T1289" s="13">
        <f t="shared" si="1577"/>
        <v>8.3785086151916432E-2</v>
      </c>
      <c r="U1289" s="13">
        <f t="shared" si="1578"/>
        <v>8.2298942640842199E-2</v>
      </c>
      <c r="V1289" s="13">
        <f t="shared" si="1579"/>
        <v>1.1914323331026341E-2</v>
      </c>
      <c r="W1289" s="13">
        <f t="shared" si="1580"/>
        <v>2.8432688749192195E-2</v>
      </c>
      <c r="X1289" s="13">
        <f t="shared" si="1581"/>
        <v>3.8662105179161466E-2</v>
      </c>
      <c r="Y1289" s="13">
        <f t="shared" si="1582"/>
        <v>2.6285913197833109E-2</v>
      </c>
      <c r="Z1289" s="13">
        <f t="shared" si="1583"/>
        <v>2.6946386566219498E-2</v>
      </c>
      <c r="AA1289" s="13">
        <f t="shared" si="1584"/>
        <v>3.7302725800122317E-2</v>
      </c>
      <c r="AB1289" s="13">
        <f t="shared" si="1585"/>
        <v>2.5819665072709854E-2</v>
      </c>
      <c r="AC1289" s="13">
        <f t="shared" si="1586"/>
        <v>1.4017062132145005E-3</v>
      </c>
      <c r="AD1289" s="13">
        <f t="shared" si="1587"/>
        <v>9.8400651007967428E-3</v>
      </c>
      <c r="AE1289" s="13">
        <f t="shared" si="1588"/>
        <v>1.3380290385221075E-2</v>
      </c>
      <c r="AF1289" s="13">
        <f t="shared" si="1589"/>
        <v>9.0971029642041429E-3</v>
      </c>
      <c r="AG1289" s="13">
        <f t="shared" si="1590"/>
        <v>4.1233426160785288E-3</v>
      </c>
      <c r="AH1289" s="13">
        <f t="shared" si="1591"/>
        <v>9.1602665580749962E-3</v>
      </c>
      <c r="AI1289" s="13">
        <f t="shared" si="1592"/>
        <v>1.2680843527282692E-2</v>
      </c>
      <c r="AJ1289" s="13">
        <f t="shared" si="1593"/>
        <v>8.7772441742797833E-3</v>
      </c>
      <c r="AK1289" s="13">
        <f t="shared" si="1594"/>
        <v>4.0502045535155814E-3</v>
      </c>
      <c r="AL1289" s="13">
        <f t="shared" si="1595"/>
        <v>1.0554182241726385E-4</v>
      </c>
      <c r="AM1289" s="13">
        <f t="shared" si="1596"/>
        <v>2.7243819827815333E-3</v>
      </c>
      <c r="AN1289" s="13">
        <f t="shared" si="1597"/>
        <v>3.7045509025067018E-3</v>
      </c>
      <c r="AO1289" s="13">
        <f t="shared" si="1598"/>
        <v>2.5186808377090416E-3</v>
      </c>
      <c r="AP1289" s="13">
        <f t="shared" si="1599"/>
        <v>1.1416144321209872E-3</v>
      </c>
      <c r="AQ1289" s="13">
        <f t="shared" si="1600"/>
        <v>3.8808515119735453E-4</v>
      </c>
      <c r="AR1289" s="13">
        <f t="shared" si="1601"/>
        <v>2.4911832451829773E-3</v>
      </c>
      <c r="AS1289" s="13">
        <f t="shared" si="1602"/>
        <v>3.4486228899208216E-3</v>
      </c>
      <c r="AT1289" s="13">
        <f t="shared" si="1603"/>
        <v>2.387018269306861E-3</v>
      </c>
      <c r="AU1289" s="13">
        <f t="shared" si="1604"/>
        <v>1.1014746851866896E-3</v>
      </c>
      <c r="AV1289" s="13">
        <f t="shared" si="1605"/>
        <v>3.8120146514193312E-4</v>
      </c>
      <c r="AW1289" s="13">
        <f t="shared" si="1606"/>
        <v>5.5186097952466721E-6</v>
      </c>
      <c r="AX1289" s="13">
        <f t="shared" si="1607"/>
        <v>6.2857453279650821E-4</v>
      </c>
      <c r="AY1289" s="13">
        <f t="shared" si="1608"/>
        <v>8.5472094863386157E-4</v>
      </c>
      <c r="AZ1289" s="13">
        <f t="shared" si="1609"/>
        <v>5.8111477789545821E-4</v>
      </c>
      <c r="BA1289" s="13">
        <f t="shared" si="1610"/>
        <v>2.6339542796842213E-4</v>
      </c>
      <c r="BB1289" s="13">
        <f t="shared" si="1611"/>
        <v>8.9539735668814547E-5</v>
      </c>
      <c r="BC1289" s="13">
        <f t="shared" si="1612"/>
        <v>2.4350807682515605E-5</v>
      </c>
      <c r="BD1289" s="13">
        <f t="shared" si="1613"/>
        <v>5.6457545219300591E-4</v>
      </c>
      <c r="BE1289" s="13">
        <f t="shared" si="1614"/>
        <v>7.8155945825542474E-4</v>
      </c>
      <c r="BF1289" s="13">
        <f t="shared" si="1615"/>
        <v>5.4096860252763235E-4</v>
      </c>
      <c r="BG1289" s="13">
        <f t="shared" si="1616"/>
        <v>2.4962658594901882E-4</v>
      </c>
      <c r="BH1289" s="13">
        <f t="shared" si="1617"/>
        <v>8.6391472797231182E-5</v>
      </c>
      <c r="BI1289" s="13">
        <f t="shared" si="1618"/>
        <v>2.3918883619548449E-5</v>
      </c>
      <c r="BJ1289" s="14">
        <f t="shared" si="1619"/>
        <v>0.37716271879987401</v>
      </c>
      <c r="BK1289" s="14">
        <f t="shared" si="1620"/>
        <v>0.25659417518545208</v>
      </c>
      <c r="BL1289" s="14">
        <f t="shared" si="1621"/>
        <v>0.33903806631273292</v>
      </c>
      <c r="BM1289" s="14">
        <f t="shared" si="1622"/>
        <v>0.51601001405539249</v>
      </c>
      <c r="BN1289" s="14">
        <f t="shared" si="1623"/>
        <v>0.48288213047004747</v>
      </c>
    </row>
    <row r="1290" spans="1:66" x14ac:dyDescent="0.25">
      <c r="A1290" t="s">
        <v>24</v>
      </c>
      <c r="B1290" t="s">
        <v>183</v>
      </c>
      <c r="C1290" t="s">
        <v>327</v>
      </c>
      <c r="D1290" s="11">
        <v>44465</v>
      </c>
      <c r="E1290" s="10">
        <f>VLOOKUP(A1290,home!$A$2:$E$405,3,FALSE)</f>
        <v>1.6263000000000001</v>
      </c>
      <c r="F1290" s="10">
        <f>VLOOKUP(B1290,home!$B$2:$E$405,3,FALSE)</f>
        <v>0.90620000000000001</v>
      </c>
      <c r="G1290" s="10">
        <f>VLOOKUP(C1290,away!$B$2:$E$405,4,FALSE)</f>
        <v>0.55020000000000002</v>
      </c>
      <c r="H1290" s="10">
        <f>VLOOKUP(A1290,away!$A$2:$E$405,3,FALSE)</f>
        <v>1.4262999999999999</v>
      </c>
      <c r="I1290" s="10">
        <f>VLOOKUP(C1290,away!$B$2:$E$405,3,FALSE)</f>
        <v>1.5867</v>
      </c>
      <c r="J1290" s="10">
        <f>VLOOKUP(B1290,home!$B$2:$E$405,4,FALSE)</f>
        <v>1.2177</v>
      </c>
      <c r="K1290" s="12">
        <f t="shared" si="1568"/>
        <v>0.81085893361200012</v>
      </c>
      <c r="L1290" s="12">
        <f t="shared" si="1569"/>
        <v>2.755789302717</v>
      </c>
      <c r="M1290" s="13">
        <f t="shared" si="1570"/>
        <v>2.8250383780571243E-2</v>
      </c>
      <c r="N1290" s="13">
        <f t="shared" si="1571"/>
        <v>2.2907076066443741E-2</v>
      </c>
      <c r="O1290" s="13">
        <f t="shared" si="1572"/>
        <v>7.785210542014806E-2</v>
      </c>
      <c r="P1290" s="13">
        <f t="shared" si="1573"/>
        <v>6.3127075180430273E-2</v>
      </c>
      <c r="Q1290" s="13">
        <f t="shared" si="1574"/>
        <v>9.2872036357027708E-3</v>
      </c>
      <c r="R1290" s="13">
        <f t="shared" si="1575"/>
        <v>0.10727199965542013</v>
      </c>
      <c r="S1290" s="13">
        <f t="shared" si="1576"/>
        <v>3.5265252073994273E-2</v>
      </c>
      <c r="T1290" s="13">
        <f t="shared" si="1577"/>
        <v>2.5593576431424125E-2</v>
      </c>
      <c r="U1290" s="13">
        <f t="shared" si="1578"/>
        <v>8.6982459247020805E-2</v>
      </c>
      <c r="V1290" s="13">
        <f t="shared" si="1579"/>
        <v>8.7557993163456891E-3</v>
      </c>
      <c r="W1290" s="13">
        <f t="shared" si="1580"/>
        <v>2.5102040120944798E-3</v>
      </c>
      <c r="X1290" s="13">
        <f t="shared" si="1581"/>
        <v>6.917593364167262E-3</v>
      </c>
      <c r="Y1290" s="13">
        <f t="shared" si="1582"/>
        <v>9.5317148967591237E-3</v>
      </c>
      <c r="Z1290" s="13">
        <f t="shared" si="1583"/>
        <v>9.853967637715616E-2</v>
      </c>
      <c r="AA1290" s="13">
        <f t="shared" si="1584"/>
        <v>7.9901776905652436E-2</v>
      </c>
      <c r="AB1290" s="13">
        <f t="shared" si="1585"/>
        <v>3.2394534807710637E-2</v>
      </c>
      <c r="AC1290" s="13">
        <f t="shared" si="1586"/>
        <v>1.222832948927592E-3</v>
      </c>
      <c r="AD1290" s="13">
        <f t="shared" si="1587"/>
        <v>5.0885533709887356E-4</v>
      </c>
      <c r="AE1290" s="13">
        <f t="shared" si="1588"/>
        <v>1.4022980946075286E-3</v>
      </c>
      <c r="AF1290" s="13">
        <f t="shared" si="1589"/>
        <v>1.9322190441699296E-3</v>
      </c>
      <c r="AG1290" s="13">
        <f t="shared" si="1590"/>
        <v>1.7749295241431863E-3</v>
      </c>
      <c r="AH1290" s="13">
        <f t="shared" si="1591"/>
        <v>6.7888646513340506E-2</v>
      </c>
      <c r="AI1290" s="13">
        <f t="shared" si="1592"/>
        <v>5.504811551616931E-2</v>
      </c>
      <c r="AJ1290" s="13">
        <f t="shared" si="1593"/>
        <v>2.2318128122395621E-2</v>
      </c>
      <c r="AK1290" s="13">
        <f t="shared" si="1594"/>
        <v>6.032284523180568E-3</v>
      </c>
      <c r="AL1290" s="13">
        <f t="shared" si="1595"/>
        <v>1.0929956647618817E-4</v>
      </c>
      <c r="AM1290" s="13">
        <f t="shared" si="1596"/>
        <v>8.2521979200553505E-5</v>
      </c>
      <c r="AN1290" s="13">
        <f t="shared" si="1597"/>
        <v>2.274131875199201E-4</v>
      </c>
      <c r="AO1290" s="13">
        <f t="shared" si="1598"/>
        <v>3.1335141473208555E-4</v>
      </c>
      <c r="AP1290" s="13">
        <f t="shared" si="1599"/>
        <v>2.8784349223663982E-4</v>
      </c>
      <c r="AQ1290" s="13">
        <f t="shared" si="1600"/>
        <v>1.9830900419060899E-4</v>
      </c>
      <c r="AR1290" s="13">
        <f t="shared" si="1601"/>
        <v>3.7417361167479894E-2</v>
      </c>
      <c r="AS1290" s="13">
        <f t="shared" si="1602"/>
        <v>3.0340201574837813E-2</v>
      </c>
      <c r="AT1290" s="13">
        <f t="shared" si="1603"/>
        <v>1.2300811747273056E-2</v>
      </c>
      <c r="AU1290" s="13">
        <f t="shared" si="1604"/>
        <v>3.3247410319852651E-3</v>
      </c>
      <c r="AV1290" s="13">
        <f t="shared" si="1605"/>
        <v>6.7397399193290812E-4</v>
      </c>
      <c r="AW1290" s="13">
        <f t="shared" si="1606"/>
        <v>6.7843345300714151E-6</v>
      </c>
      <c r="AX1290" s="13">
        <f t="shared" si="1607"/>
        <v>1.1152280675685406E-5</v>
      </c>
      <c r="AY1290" s="13">
        <f t="shared" si="1608"/>
        <v>3.0733335786951357E-5</v>
      </c>
      <c r="AZ1290" s="13">
        <f t="shared" si="1609"/>
        <v>4.2347298999245054E-5</v>
      </c>
      <c r="BA1290" s="13">
        <f t="shared" si="1610"/>
        <v>3.8900077860359284E-5</v>
      </c>
      <c r="BB1290" s="13">
        <f t="shared" si="1611"/>
        <v>2.680010461060913E-5</v>
      </c>
      <c r="BC1290" s="13">
        <f t="shared" si="1612"/>
        <v>1.4771088319522634E-5</v>
      </c>
      <c r="BD1290" s="13">
        <f t="shared" si="1613"/>
        <v>1.7185727273539925E-2</v>
      </c>
      <c r="BE1290" s="13">
        <f t="shared" si="1614"/>
        <v>1.3935200490369249E-2</v>
      </c>
      <c r="BF1290" s="13">
        <f t="shared" si="1615"/>
        <v>5.6497409046451143E-3</v>
      </c>
      <c r="BG1290" s="13">
        <f t="shared" si="1616"/>
        <v>1.5270476283748783E-3</v>
      </c>
      <c r="BH1290" s="13">
        <f t="shared" si="1617"/>
        <v>3.0955505287969692E-4</v>
      </c>
      <c r="BI1290" s="13">
        <f t="shared" si="1618"/>
        <v>5.020109601444748E-5</v>
      </c>
      <c r="BJ1290" s="14">
        <f t="shared" si="1619"/>
        <v>8.3639813670743218E-2</v>
      </c>
      <c r="BK1290" s="14">
        <f t="shared" si="1620"/>
        <v>0.1367613762025322</v>
      </c>
      <c r="BL1290" s="14">
        <f t="shared" si="1621"/>
        <v>0.65840461267037032</v>
      </c>
      <c r="BM1290" s="14">
        <f t="shared" si="1622"/>
        <v>0.66862568618082874</v>
      </c>
      <c r="BN1290" s="14">
        <f t="shared" si="1623"/>
        <v>0.30869584373871622</v>
      </c>
    </row>
    <row r="1291" spans="1:66" x14ac:dyDescent="0.25">
      <c r="A1291" t="s">
        <v>24</v>
      </c>
      <c r="B1291" t="s">
        <v>185</v>
      </c>
      <c r="C1291" t="s">
        <v>287</v>
      </c>
      <c r="D1291" s="11">
        <v>44465</v>
      </c>
      <c r="E1291" s="10">
        <f>VLOOKUP(A1291,home!$A$2:$E$405,3,FALSE)</f>
        <v>1.6263000000000001</v>
      </c>
      <c r="F1291" s="10">
        <f>VLOOKUP(B1291,home!$B$2:$E$405,3,FALSE)</f>
        <v>0.4531</v>
      </c>
      <c r="G1291" s="10">
        <f>VLOOKUP(C1291,away!$B$2:$E$405,4,FALSE)</f>
        <v>1.1003000000000001</v>
      </c>
      <c r="H1291" s="10">
        <f>VLOOKUP(A1291,away!$A$2:$E$405,3,FALSE)</f>
        <v>1.4262999999999999</v>
      </c>
      <c r="I1291" s="10">
        <f>VLOOKUP(C1291,away!$B$2:$E$405,3,FALSE)</f>
        <v>0.81179999999999997</v>
      </c>
      <c r="J1291" s="10">
        <f>VLOOKUP(B1291,home!$B$2:$E$405,4,FALSE)</f>
        <v>0.70109999999999995</v>
      </c>
      <c r="K1291" s="12">
        <f t="shared" si="1568"/>
        <v>0.81078524595900014</v>
      </c>
      <c r="L1291" s="12">
        <f t="shared" si="1569"/>
        <v>0.81178289537399984</v>
      </c>
      <c r="M1291" s="13">
        <f t="shared" si="1570"/>
        <v>0.19739111930203174</v>
      </c>
      <c r="N1291" s="13">
        <f t="shared" si="1571"/>
        <v>0.16004180721342015</v>
      </c>
      <c r="O1291" s="13">
        <f t="shared" si="1572"/>
        <v>0.16023873434811794</v>
      </c>
      <c r="P1291" s="13">
        <f t="shared" si="1573"/>
        <v>0.1299192016405977</v>
      </c>
      <c r="Q1291" s="13">
        <f t="shared" si="1574"/>
        <v>6.4879768012627848E-2</v>
      </c>
      <c r="R1291" s="13">
        <f t="shared" si="1575"/>
        <v>6.5039531860090177E-2</v>
      </c>
      <c r="S1291" s="13">
        <f t="shared" si="1576"/>
        <v>2.1377606822705401E-2</v>
      </c>
      <c r="T1291" s="13">
        <f t="shared" si="1577"/>
        <v>5.2668285928484458E-2</v>
      </c>
      <c r="U1291" s="13">
        <f t="shared" si="1578"/>
        <v>5.2733092836241446E-2</v>
      </c>
      <c r="V1291" s="13">
        <f t="shared" si="1579"/>
        <v>1.56337192721916E-3</v>
      </c>
      <c r="W1291" s="13">
        <f t="shared" si="1580"/>
        <v>1.7534519555293782E-2</v>
      </c>
      <c r="X1291" s="13">
        <f t="shared" si="1581"/>
        <v>1.4234223053588405E-2</v>
      </c>
      <c r="Y1291" s="13">
        <f t="shared" si="1582"/>
        <v>5.7775494019206659E-3</v>
      </c>
      <c r="Z1291" s="13">
        <f t="shared" si="1583"/>
        <v>1.7599326495717844E-2</v>
      </c>
      <c r="AA1291" s="13">
        <f t="shared" si="1584"/>
        <v>1.4269274261543339E-2</v>
      </c>
      <c r="AB1291" s="13">
        <f t="shared" si="1585"/>
        <v>5.784658520900922E-3</v>
      </c>
      <c r="AC1291" s="13">
        <f t="shared" si="1586"/>
        <v>6.4311414239984885E-5</v>
      </c>
      <c r="AD1291" s="13">
        <f t="shared" si="1587"/>
        <v>3.5541824376029412E-3</v>
      </c>
      <c r="AE1291" s="13">
        <f t="shared" si="1588"/>
        <v>2.8852245098847365E-3</v>
      </c>
      <c r="AF1291" s="13">
        <f t="shared" si="1589"/>
        <v>1.1710879532191303E-3</v>
      </c>
      <c r="AG1291" s="13">
        <f t="shared" si="1590"/>
        <v>3.1688972313394568E-4</v>
      </c>
      <c r="AH1291" s="13">
        <f t="shared" si="1591"/>
        <v>3.5717080548315441E-3</v>
      </c>
      <c r="AI1291" s="13">
        <f t="shared" si="1592"/>
        <v>2.8958881937303357E-3</v>
      </c>
      <c r="AJ1291" s="13">
        <f t="shared" si="1593"/>
        <v>1.1739717107117071E-3</v>
      </c>
      <c r="AK1291" s="13">
        <f t="shared" si="1594"/>
        <v>3.1727964740609988E-4</v>
      </c>
      <c r="AL1291" s="13">
        <f t="shared" si="1595"/>
        <v>1.6931435667380821E-6</v>
      </c>
      <c r="AM1291" s="13">
        <f t="shared" si="1596"/>
        <v>5.763357363710121E-4</v>
      </c>
      <c r="AN1291" s="13">
        <f t="shared" si="1597"/>
        <v>4.6785949277876646E-4</v>
      </c>
      <c r="AO1291" s="13">
        <f t="shared" si="1598"/>
        <v>1.8990016683807898E-4</v>
      </c>
      <c r="AP1291" s="13">
        <f t="shared" si="1599"/>
        <v>5.138590242260713E-5</v>
      </c>
      <c r="AQ1291" s="13">
        <f t="shared" si="1600"/>
        <v>1.042854916250746E-5</v>
      </c>
      <c r="AR1291" s="13">
        <f t="shared" si="1601"/>
        <v>5.798903012363578E-4</v>
      </c>
      <c r="AS1291" s="13">
        <f t="shared" si="1602"/>
        <v>4.7016650051715907E-4</v>
      </c>
      <c r="AT1291" s="13">
        <f t="shared" si="1603"/>
        <v>1.9060203088174356E-4</v>
      </c>
      <c r="AU1291" s="13">
        <f t="shared" si="1604"/>
        <v>5.1512438162913129E-5</v>
      </c>
      <c r="AV1291" s="13">
        <f t="shared" si="1605"/>
        <v>1.0441381211466327E-5</v>
      </c>
      <c r="AW1291" s="13">
        <f t="shared" si="1606"/>
        <v>3.0955442568279113E-8</v>
      </c>
      <c r="AX1291" s="13">
        <f t="shared" si="1607"/>
        <v>7.7880751961422051E-5</v>
      </c>
      <c r="AY1291" s="13">
        <f t="shared" si="1608"/>
        <v>6.3222262321147509E-5</v>
      </c>
      <c r="AZ1291" s="13">
        <f t="shared" si="1609"/>
        <v>2.5661375579577825E-5</v>
      </c>
      <c r="BA1291" s="13">
        <f t="shared" si="1610"/>
        <v>6.943821922423115E-6</v>
      </c>
      <c r="BB1291" s="13">
        <f t="shared" si="1611"/>
        <v>1.4092189662865222E-6</v>
      </c>
      <c r="BC1291" s="13">
        <f t="shared" si="1612"/>
        <v>2.2879597053360569E-7</v>
      </c>
      <c r="BD1291" s="13">
        <f t="shared" si="1613"/>
        <v>7.84575046228252E-5</v>
      </c>
      <c r="BE1291" s="13">
        <f t="shared" si="1614"/>
        <v>6.3612187182946728E-5</v>
      </c>
      <c r="BF1291" s="13">
        <f t="shared" si="1615"/>
        <v>2.5787911415557706E-5</v>
      </c>
      <c r="BG1291" s="13">
        <f t="shared" si="1616"/>
        <v>6.9694860332772868E-6</v>
      </c>
      <c r="BH1291" s="13">
        <f t="shared" si="1617"/>
        <v>1.4126891119246352E-6</v>
      </c>
      <c r="BI1291" s="13">
        <f t="shared" si="1618"/>
        <v>2.2907749781508343E-7</v>
      </c>
      <c r="BJ1291" s="14">
        <f t="shared" si="1619"/>
        <v>0.32453479386347028</v>
      </c>
      <c r="BK1291" s="14">
        <f t="shared" si="1620"/>
        <v>0.35038052651268187</v>
      </c>
      <c r="BL1291" s="14">
        <f t="shared" si="1621"/>
        <v>0.30750322094144744</v>
      </c>
      <c r="BM1291" s="14">
        <f t="shared" si="1622"/>
        <v>0.22244451412955352</v>
      </c>
      <c r="BN1291" s="14">
        <f t="shared" si="1623"/>
        <v>0.77751016237688553</v>
      </c>
    </row>
    <row r="1292" spans="1:66" x14ac:dyDescent="0.25">
      <c r="A1292" t="s">
        <v>24</v>
      </c>
      <c r="B1292" t="s">
        <v>193</v>
      </c>
      <c r="C1292" t="s">
        <v>182</v>
      </c>
      <c r="D1292" s="11">
        <v>44465</v>
      </c>
      <c r="E1292" s="10">
        <f>VLOOKUP(A1292,home!$A$2:$E$405,3,FALSE)</f>
        <v>1.6263000000000001</v>
      </c>
      <c r="F1292" s="10">
        <f>VLOOKUP(B1292,home!$B$2:$E$405,3,FALSE)</f>
        <v>1.1313</v>
      </c>
      <c r="G1292" s="10">
        <f>VLOOKUP(C1292,away!$B$2:$E$405,4,FALSE)</f>
        <v>1.0680000000000001</v>
      </c>
      <c r="H1292" s="10">
        <f>VLOOKUP(A1292,away!$A$2:$E$405,3,FALSE)</f>
        <v>1.4262999999999999</v>
      </c>
      <c r="I1292" s="10">
        <f>VLOOKUP(C1292,away!$B$2:$E$405,3,FALSE)</f>
        <v>0.92249999999999999</v>
      </c>
      <c r="J1292" s="10">
        <f>VLOOKUP(B1292,home!$B$2:$E$405,4,FALSE)</f>
        <v>0.90910000000000002</v>
      </c>
      <c r="K1292" s="12">
        <f t="shared" si="1568"/>
        <v>1.9649418469200002</v>
      </c>
      <c r="L1292" s="12">
        <f t="shared" si="1569"/>
        <v>1.1961590069249999</v>
      </c>
      <c r="M1292" s="13">
        <f t="shared" si="1570"/>
        <v>4.2379062238321476E-2</v>
      </c>
      <c r="N1292" s="13">
        <f t="shared" si="1571"/>
        <v>8.3272392825305033E-2</v>
      </c>
      <c r="O1292" s="13">
        <f t="shared" si="1572"/>
        <v>5.0692097001403376E-2</v>
      </c>
      <c r="P1292" s="13">
        <f t="shared" si="1573"/>
        <v>9.9607022706185336E-2</v>
      </c>
      <c r="Q1292" s="13">
        <f t="shared" si="1574"/>
        <v>8.1812704677801329E-2</v>
      </c>
      <c r="R1292" s="13">
        <f t="shared" si="1575"/>
        <v>3.0317904204072217E-2</v>
      </c>
      <c r="S1292" s="13">
        <f t="shared" si="1576"/>
        <v>5.8528660430214222E-2</v>
      </c>
      <c r="T1292" s="13">
        <f t="shared" si="1577"/>
        <v>9.7861003581247122E-2</v>
      </c>
      <c r="U1292" s="13">
        <f t="shared" si="1578"/>
        <v>5.9572918681493295E-2</v>
      </c>
      <c r="V1292" s="13">
        <f t="shared" si="1579"/>
        <v>1.5284973549884727E-2</v>
      </c>
      <c r="W1292" s="13">
        <f t="shared" si="1580"/>
        <v>5.3585735677039836E-2</v>
      </c>
      <c r="X1292" s="13">
        <f t="shared" si="1581"/>
        <v>6.4097060372793502E-2</v>
      </c>
      <c r="Y1292" s="13">
        <f t="shared" si="1582"/>
        <v>3.8335138041166221E-2</v>
      </c>
      <c r="Z1292" s="13">
        <f t="shared" si="1583"/>
        <v>1.2088344728263437E-2</v>
      </c>
      <c r="AA1292" s="13">
        <f t="shared" si="1584"/>
        <v>2.3752894416559599E-2</v>
      </c>
      <c r="AB1292" s="13">
        <f t="shared" si="1585"/>
        <v>2.3336528112285194E-2</v>
      </c>
      <c r="AC1292" s="13">
        <f t="shared" si="1586"/>
        <v>2.2453462674636672E-3</v>
      </c>
      <c r="AD1292" s="13">
        <f t="shared" si="1587"/>
        <v>2.6323213607452382E-2</v>
      </c>
      <c r="AE1292" s="13">
        <f t="shared" si="1588"/>
        <v>3.1486749047764884E-2</v>
      </c>
      <c r="AF1292" s="13">
        <f t="shared" si="1589"/>
        <v>1.8831579236135567E-2</v>
      </c>
      <c r="AG1292" s="13">
        <f t="shared" si="1590"/>
        <v>7.5085210393084564E-3</v>
      </c>
      <c r="AH1292" s="13">
        <f t="shared" si="1591"/>
        <v>3.6148956063816614E-3</v>
      </c>
      <c r="AI1292" s="13">
        <f t="shared" si="1592"/>
        <v>7.1030596492265745E-3</v>
      </c>
      <c r="AJ1292" s="13">
        <f t="shared" si="1593"/>
        <v>6.9785495729670979E-3</v>
      </c>
      <c r="AK1292" s="13">
        <f t="shared" si="1594"/>
        <v>4.5708146955762497E-3</v>
      </c>
      <c r="AL1292" s="13">
        <f t="shared" si="1595"/>
        <v>2.1109693781214749E-4</v>
      </c>
      <c r="AM1292" s="13">
        <f t="shared" si="1596"/>
        <v>1.0344716792539427E-2</v>
      </c>
      <c r="AN1292" s="13">
        <f t="shared" si="1597"/>
        <v>1.237392616548433E-2</v>
      </c>
      <c r="AO1292" s="13">
        <f t="shared" si="1598"/>
        <v>7.400591616934505E-3</v>
      </c>
      <c r="AP1292" s="13">
        <f t="shared" si="1599"/>
        <v>2.9507614397232861E-3</v>
      </c>
      <c r="AQ1292" s="13">
        <f t="shared" si="1600"/>
        <v>8.8239496835299696E-4</v>
      </c>
      <c r="AR1292" s="13">
        <f t="shared" si="1601"/>
        <v>8.6479798773340662E-4</v>
      </c>
      <c r="AS1292" s="13">
        <f t="shared" si="1602"/>
        <v>1.6992777552295795E-3</v>
      </c>
      <c r="AT1292" s="13">
        <f t="shared" si="1603"/>
        <v>1.6694909853954413E-3</v>
      </c>
      <c r="AU1292" s="13">
        <f t="shared" si="1604"/>
        <v>1.0934842334197365E-3</v>
      </c>
      <c r="AV1292" s="13">
        <f t="shared" si="1605"/>
        <v>5.3715823229841904E-4</v>
      </c>
      <c r="AW1292" s="13">
        <f t="shared" si="1606"/>
        <v>1.3782184177816347E-5</v>
      </c>
      <c r="AX1292" s="13">
        <f t="shared" si="1607"/>
        <v>3.3877944866994645E-3</v>
      </c>
      <c r="AY1292" s="13">
        <f t="shared" si="1608"/>
        <v>4.052340888876421E-3</v>
      </c>
      <c r="AZ1292" s="13">
        <f t="shared" si="1609"/>
        <v>2.4236220266799957E-3</v>
      </c>
      <c r="BA1292" s="13">
        <f t="shared" si="1610"/>
        <v>9.6634577219836663E-4</v>
      </c>
      <c r="BB1292" s="13">
        <f t="shared" si="1611"/>
        <v>2.8897579980474253E-4</v>
      </c>
      <c r="BC1292" s="13">
        <f t="shared" si="1612"/>
        <v>6.9132201143959671E-5</v>
      </c>
      <c r="BD1292" s="13">
        <f t="shared" si="1613"/>
        <v>1.7240598369965487E-4</v>
      </c>
      <c r="BE1292" s="13">
        <f t="shared" si="1614"/>
        <v>3.3876773203085923E-4</v>
      </c>
      <c r="BF1292" s="13">
        <f t="shared" si="1615"/>
        <v>3.3282944652680819E-4</v>
      </c>
      <c r="BG1292" s="13">
        <f t="shared" si="1616"/>
        <v>2.1799683578924931E-4</v>
      </c>
      <c r="BH1292" s="13">
        <f t="shared" si="1617"/>
        <v>1.0708777628461081E-4</v>
      </c>
      <c r="BI1292" s="13">
        <f t="shared" si="1618"/>
        <v>4.2084250583047773E-5</v>
      </c>
      <c r="BJ1292" s="14">
        <f t="shared" si="1619"/>
        <v>0.54825470026445167</v>
      </c>
      <c r="BK1292" s="14">
        <f t="shared" si="1620"/>
        <v>0.22230850301875801</v>
      </c>
      <c r="BL1292" s="14">
        <f t="shared" si="1621"/>
        <v>0.21701504315895603</v>
      </c>
      <c r="BM1292" s="14">
        <f t="shared" si="1622"/>
        <v>0.60754684881264187</v>
      </c>
      <c r="BN1292" s="14">
        <f t="shared" si="1623"/>
        <v>0.38808118365308875</v>
      </c>
    </row>
    <row r="1293" spans="1:66" x14ac:dyDescent="0.25">
      <c r="A1293" t="s">
        <v>340</v>
      </c>
      <c r="B1293" t="s">
        <v>400</v>
      </c>
      <c r="C1293" t="s">
        <v>405</v>
      </c>
      <c r="D1293" s="11">
        <v>44465</v>
      </c>
      <c r="E1293" s="10">
        <f>VLOOKUP(A1293,home!$A$2:$E$405,3,FALSE)</f>
        <v>1.3684000000000001</v>
      </c>
      <c r="F1293" s="10">
        <f>VLOOKUP(B1293,home!$B$2:$E$405,3,FALSE)</f>
        <v>1.3383</v>
      </c>
      <c r="G1293" s="10">
        <f>VLOOKUP(C1293,away!$B$2:$E$405,4,FALSE)</f>
        <v>0.96160000000000001</v>
      </c>
      <c r="H1293" s="10">
        <f>VLOOKUP(A1293,away!$A$2:$E$405,3,FALSE)</f>
        <v>1.1395</v>
      </c>
      <c r="I1293" s="10">
        <f>VLOOKUP(C1293,away!$B$2:$E$405,3,FALSE)</f>
        <v>0.73899999999999999</v>
      </c>
      <c r="J1293" s="10">
        <f>VLOOKUP(B1293,home!$B$2:$E$405,4,FALSE)</f>
        <v>0.66469999999999996</v>
      </c>
      <c r="K1293" s="12">
        <f t="shared" si="1568"/>
        <v>1.7610066587520001</v>
      </c>
      <c r="L1293" s="12">
        <f t="shared" si="1569"/>
        <v>0.55973755534999992</v>
      </c>
      <c r="M1293" s="13">
        <f t="shared" si="1570"/>
        <v>9.8200476223990918E-2</v>
      </c>
      <c r="N1293" s="13">
        <f t="shared" si="1571"/>
        <v>0.17293169252306548</v>
      </c>
      <c r="O1293" s="13">
        <f t="shared" si="1572"/>
        <v>5.4966494495822457E-2</v>
      </c>
      <c r="P1293" s="13">
        <f t="shared" si="1573"/>
        <v>9.6796362815398523E-2</v>
      </c>
      <c r="Q1293" s="13">
        <f t="shared" si="1574"/>
        <v>0.15226693102118594</v>
      </c>
      <c r="R1293" s="13">
        <f t="shared" si="1575"/>
        <v>1.5383405627625446E-2</v>
      </c>
      <c r="S1293" s="13">
        <f t="shared" si="1576"/>
        <v>2.3853081508787125E-2</v>
      </c>
      <c r="T1293" s="13">
        <f t="shared" si="1577"/>
        <v>8.522951973044568E-2</v>
      </c>
      <c r="U1293" s="13">
        <f t="shared" si="1578"/>
        <v>2.7090279744531404E-2</v>
      </c>
      <c r="V1293" s="13">
        <f t="shared" si="1579"/>
        <v>2.6124466338560467E-3</v>
      </c>
      <c r="W1293" s="13">
        <f t="shared" si="1580"/>
        <v>8.9381026478679973E-2</v>
      </c>
      <c r="X1293" s="13">
        <f t="shared" si="1581"/>
        <v>5.0029917255849932E-2</v>
      </c>
      <c r="Y1293" s="13">
        <f t="shared" si="1582"/>
        <v>1.4001811789576109E-2</v>
      </c>
      <c r="Z1293" s="13">
        <f t="shared" si="1583"/>
        <v>2.8702232863214998E-3</v>
      </c>
      <c r="AA1293" s="13">
        <f t="shared" si="1584"/>
        <v>5.0544823193172097E-3</v>
      </c>
      <c r="AB1293" s="13">
        <f t="shared" si="1585"/>
        <v>4.4504885104309317E-3</v>
      </c>
      <c r="AC1293" s="13">
        <f t="shared" si="1586"/>
        <v>1.6094329549749272E-4</v>
      </c>
      <c r="AD1293" s="13">
        <f t="shared" si="1587"/>
        <v>3.9350145698761073E-2</v>
      </c>
      <c r="AE1293" s="13">
        <f t="shared" si="1588"/>
        <v>2.2025754356090832E-2</v>
      </c>
      <c r="AF1293" s="13">
        <f t="shared" si="1589"/>
        <v>6.1643209490089479E-3</v>
      </c>
      <c r="AG1293" s="13">
        <f t="shared" si="1590"/>
        <v>1.1501339794636868E-3</v>
      </c>
      <c r="AH1293" s="13">
        <f t="shared" si="1591"/>
        <v>4.0164294139855971E-4</v>
      </c>
      <c r="AI1293" s="13">
        <f t="shared" si="1592"/>
        <v>7.0729589424360303E-4</v>
      </c>
      <c r="AJ1293" s="13">
        <f t="shared" si="1593"/>
        <v>6.2277638973546787E-4</v>
      </c>
      <c r="AK1293" s="13">
        <f t="shared" si="1594"/>
        <v>3.6557112307922989E-4</v>
      </c>
      <c r="AL1293" s="13">
        <f t="shared" si="1595"/>
        <v>6.3456823114164268E-6</v>
      </c>
      <c r="AM1293" s="13">
        <f t="shared" si="1596"/>
        <v>1.3859173719675929E-2</v>
      </c>
      <c r="AN1293" s="13">
        <f t="shared" si="1597"/>
        <v>7.7575000170223684E-3</v>
      </c>
      <c r="AO1293" s="13">
        <f t="shared" si="1598"/>
        <v>2.1710820475778418E-3</v>
      </c>
      <c r="AP1293" s="13">
        <f t="shared" si="1599"/>
        <v>4.0507871925849783E-4</v>
      </c>
      <c r="AQ1293" s="13">
        <f t="shared" si="1600"/>
        <v>5.6684443010515114E-5</v>
      </c>
      <c r="AR1293" s="13">
        <f t="shared" si="1601"/>
        <v>4.4962927628402634E-5</v>
      </c>
      <c r="AS1293" s="13">
        <f t="shared" si="1602"/>
        <v>7.9180014950601328E-5</v>
      </c>
      <c r="AT1293" s="13">
        <f t="shared" si="1603"/>
        <v>6.9718266784045944E-5</v>
      </c>
      <c r="AU1293" s="13">
        <f t="shared" si="1604"/>
        <v>4.0924777347784432E-5</v>
      </c>
      <c r="AV1293" s="13">
        <f t="shared" si="1605"/>
        <v>1.8017201354347852E-5</v>
      </c>
      <c r="AW1293" s="13">
        <f t="shared" si="1606"/>
        <v>1.7374858241976697E-7</v>
      </c>
      <c r="AX1293" s="13">
        <f t="shared" si="1607"/>
        <v>4.0676828675250019E-3</v>
      </c>
      <c r="AY1293" s="13">
        <f t="shared" si="1608"/>
        <v>2.2768348642075217E-3</v>
      </c>
      <c r="AZ1293" s="13">
        <f t="shared" si="1609"/>
        <v>6.3721499041358371E-4</v>
      </c>
      <c r="BA1293" s="13">
        <f t="shared" si="1610"/>
        <v>1.18891053655491E-4</v>
      </c>
      <c r="BB1293" s="13">
        <f t="shared" si="1611"/>
        <v>1.6636946931527546E-5</v>
      </c>
      <c r="BC1293" s="13">
        <f t="shared" si="1612"/>
        <v>1.8624648007881832E-6</v>
      </c>
      <c r="BD1293" s="13">
        <f t="shared" si="1613"/>
        <v>4.1945731986835082E-6</v>
      </c>
      <c r="BE1293" s="13">
        <f t="shared" si="1614"/>
        <v>7.3866713335043353E-6</v>
      </c>
      <c r="BF1293" s="13">
        <f t="shared" si="1615"/>
        <v>6.5039887021568271E-6</v>
      </c>
      <c r="BG1293" s="13">
        <f t="shared" si="1616"/>
        <v>3.817855804315317E-6</v>
      </c>
      <c r="BH1293" s="13">
        <f t="shared" si="1617"/>
        <v>1.6808173733885618E-6</v>
      </c>
      <c r="BI1293" s="13">
        <f t="shared" si="1618"/>
        <v>5.9198611733666102E-7</v>
      </c>
      <c r="BJ1293" s="14">
        <f t="shared" si="1619"/>
        <v>0.66389989591620691</v>
      </c>
      <c r="BK1293" s="14">
        <f t="shared" si="1620"/>
        <v>0.22390649102404903</v>
      </c>
      <c r="BL1293" s="14">
        <f t="shared" si="1621"/>
        <v>0.10931941612677888</v>
      </c>
      <c r="BM1293" s="14">
        <f t="shared" si="1622"/>
        <v>0.40717400253064218</v>
      </c>
      <c r="BN1293" s="14">
        <f t="shared" si="1623"/>
        <v>0.59054536270708868</v>
      </c>
    </row>
    <row r="1294" spans="1:66" x14ac:dyDescent="0.25">
      <c r="A1294" t="s">
        <v>340</v>
      </c>
      <c r="B1294" t="s">
        <v>354</v>
      </c>
      <c r="C1294" t="s">
        <v>394</v>
      </c>
      <c r="D1294" s="11">
        <v>44465</v>
      </c>
      <c r="E1294" s="10">
        <f>VLOOKUP(A1294,home!$A$2:$E$405,3,FALSE)</f>
        <v>1.3684000000000001</v>
      </c>
      <c r="F1294" s="10">
        <f>VLOOKUP(B1294,home!$B$2:$E$405,3,FALSE)</f>
        <v>1.6922999999999999</v>
      </c>
      <c r="G1294" s="10">
        <f>VLOOKUP(C1294,away!$B$2:$E$405,4,FALSE)</f>
        <v>1.0385</v>
      </c>
      <c r="H1294" s="10">
        <f>VLOOKUP(A1294,away!$A$2:$E$405,3,FALSE)</f>
        <v>1.1395</v>
      </c>
      <c r="I1294" s="10">
        <f>VLOOKUP(C1294,away!$B$2:$E$405,3,FALSE)</f>
        <v>0.87760000000000005</v>
      </c>
      <c r="J1294" s="10">
        <f>VLOOKUP(B1294,home!$B$2:$E$405,4,FALSE)</f>
        <v>0.92379999999999995</v>
      </c>
      <c r="K1294" s="12">
        <f t="shared" si="1568"/>
        <v>2.4048994378200002</v>
      </c>
      <c r="L1294" s="12">
        <f t="shared" si="1569"/>
        <v>0.92382327976</v>
      </c>
      <c r="M1294" s="13">
        <f t="shared" si="1570"/>
        <v>3.583885218128792E-2</v>
      </c>
      <c r="N1294" s="13">
        <f t="shared" si="1571"/>
        <v>8.6188835462893396E-2</v>
      </c>
      <c r="O1294" s="13">
        <f t="shared" si="1572"/>
        <v>3.3108765964951228E-2</v>
      </c>
      <c r="P1294" s="13">
        <f t="shared" si="1573"/>
        <v>7.962325265602517E-2</v>
      </c>
      <c r="Q1294" s="13">
        <f t="shared" si="1574"/>
        <v>0.10363774097553644</v>
      </c>
      <c r="R1294" s="13">
        <f t="shared" si="1575"/>
        <v>1.5293324381273753E-2</v>
      </c>
      <c r="S1294" s="13">
        <f t="shared" si="1576"/>
        <v>4.4224786632782925E-2</v>
      </c>
      <c r="T1294" s="13">
        <f t="shared" si="1577"/>
        <v>9.5742957774937409E-2</v>
      </c>
      <c r="U1294" s="13">
        <f t="shared" si="1578"/>
        <v>3.6778907206924144E-2</v>
      </c>
      <c r="V1294" s="13">
        <f t="shared" si="1579"/>
        <v>1.0917144524571524E-2</v>
      </c>
      <c r="W1294" s="13">
        <f t="shared" si="1580"/>
        <v>8.3079448336334114E-2</v>
      </c>
      <c r="X1294" s="13">
        <f t="shared" si="1581"/>
        <v>7.6750728442723654E-2</v>
      </c>
      <c r="Y1294" s="13">
        <f t="shared" si="1582"/>
        <v>3.5452054836963037E-2</v>
      </c>
      <c r="Z1294" s="13">
        <f t="shared" si="1583"/>
        <v>4.7094430294472977E-3</v>
      </c>
      <c r="AA1294" s="13">
        <f t="shared" si="1584"/>
        <v>1.1325736893963125E-2</v>
      </c>
      <c r="AB1294" s="13">
        <f t="shared" si="1585"/>
        <v>1.3618629144594581E-2</v>
      </c>
      <c r="AC1294" s="13">
        <f t="shared" si="1586"/>
        <v>1.515915172808176E-3</v>
      </c>
      <c r="AD1294" s="13">
        <f t="shared" si="1587"/>
        <v>4.9949429649611403E-2</v>
      </c>
      <c r="AE1294" s="13">
        <f t="shared" si="1588"/>
        <v>4.6144445921045392E-2</v>
      </c>
      <c r="AF1294" s="13">
        <f t="shared" si="1589"/>
        <v>2.1314656686744052E-2</v>
      </c>
      <c r="AG1294" s="13">
        <f t="shared" si="1590"/>
        <v>6.5636586824354363E-3</v>
      </c>
      <c r="AH1294" s="13">
        <f t="shared" si="1591"/>
        <v>1.0876732763267182E-3</v>
      </c>
      <c r="AI1294" s="13">
        <f t="shared" si="1592"/>
        <v>2.615744850769962E-3</v>
      </c>
      <c r="AJ1294" s="13">
        <f t="shared" si="1593"/>
        <v>3.1453016605486215E-3</v>
      </c>
      <c r="AK1294" s="13">
        <f t="shared" si="1594"/>
        <v>2.5213780650758973E-3</v>
      </c>
      <c r="AL1294" s="13">
        <f t="shared" si="1595"/>
        <v>1.3471647607355927E-4</v>
      </c>
      <c r="AM1294" s="13">
        <f t="shared" si="1596"/>
        <v>2.4024671056756028E-2</v>
      </c>
      <c r="AN1294" s="13">
        <f t="shared" si="1597"/>
        <v>2.2194550410807496E-2</v>
      </c>
      <c r="AO1294" s="13">
        <f t="shared" si="1598"/>
        <v>1.0251921176655417E-2</v>
      </c>
      <c r="AP1294" s="13">
        <f t="shared" si="1599"/>
        <v>3.1569878150862693E-3</v>
      </c>
      <c r="AQ1294" s="13">
        <f t="shared" si="1600"/>
        <v>7.2912470937383826E-4</v>
      </c>
      <c r="AR1294" s="13">
        <f t="shared" si="1601"/>
        <v>2.0096357868869074E-4</v>
      </c>
      <c r="AS1294" s="13">
        <f t="shared" si="1602"/>
        <v>4.8329719741072773E-4</v>
      </c>
      <c r="AT1294" s="13">
        <f t="shared" si="1603"/>
        <v>5.811405791765205E-4</v>
      </c>
      <c r="AU1294" s="13">
        <f t="shared" si="1604"/>
        <v>4.6586155071866775E-4</v>
      </c>
      <c r="AV1294" s="13">
        <f t="shared" si="1605"/>
        <v>2.8008754535631934E-4</v>
      </c>
      <c r="AW1294" s="13">
        <f t="shared" si="1606"/>
        <v>8.3138854425010001E-6</v>
      </c>
      <c r="AX1294" s="13">
        <f t="shared" si="1607"/>
        <v>9.6294863197005E-3</v>
      </c>
      <c r="AY1294" s="13">
        <f t="shared" si="1608"/>
        <v>8.8959436342697668E-3</v>
      </c>
      <c r="AZ1294" s="13">
        <f t="shared" si="1609"/>
        <v>4.1091399123855945E-3</v>
      </c>
      <c r="BA1294" s="13">
        <f t="shared" si="1610"/>
        <v>1.2653730369509267E-3</v>
      </c>
      <c r="BB1294" s="13">
        <f t="shared" si="1611"/>
        <v>2.9224526727896914E-4</v>
      </c>
      <c r="BC1294" s="13">
        <f t="shared" si="1612"/>
        <v>5.399659626239903E-5</v>
      </c>
      <c r="BD1294" s="13">
        <f t="shared" si="1613"/>
        <v>3.0942472062748838E-5</v>
      </c>
      <c r="BE1294" s="13">
        <f t="shared" si="1614"/>
        <v>7.4413533668465736E-5</v>
      </c>
      <c r="BF1294" s="13">
        <f t="shared" si="1615"/>
        <v>8.9478532642746478E-5</v>
      </c>
      <c r="BG1294" s="13">
        <f t="shared" si="1616"/>
        <v>7.1728957616499838E-5</v>
      </c>
      <c r="BH1294" s="13">
        <f t="shared" si="1617"/>
        <v>4.3125232461833757E-5</v>
      </c>
      <c r="BI1294" s="13">
        <f t="shared" si="1618"/>
        <v>2.0742369460664169E-5</v>
      </c>
      <c r="BJ1294" s="14">
        <f t="shared" si="1619"/>
        <v>0.68942739670475151</v>
      </c>
      <c r="BK1294" s="14">
        <f t="shared" si="1620"/>
        <v>0.18115061127781901</v>
      </c>
      <c r="BL1294" s="14">
        <f t="shared" si="1621"/>
        <v>0.12183724299369189</v>
      </c>
      <c r="BM1294" s="14">
        <f t="shared" si="1622"/>
        <v>0.63454629263491491</v>
      </c>
      <c r="BN1294" s="14">
        <f t="shared" si="1623"/>
        <v>0.35369077162196783</v>
      </c>
    </row>
    <row r="1295" spans="1:66" x14ac:dyDescent="0.25">
      <c r="A1295" t="s">
        <v>340</v>
      </c>
      <c r="B1295" t="s">
        <v>418</v>
      </c>
      <c r="C1295" t="s">
        <v>378</v>
      </c>
      <c r="D1295" s="11">
        <v>44465</v>
      </c>
      <c r="E1295" s="10">
        <f>VLOOKUP(A1295,home!$A$2:$E$405,3,FALSE)</f>
        <v>1.3684000000000001</v>
      </c>
      <c r="F1295" s="10">
        <f>VLOOKUP(B1295,home!$B$2:$E$405,3,FALSE)</f>
        <v>1.3077000000000001</v>
      </c>
      <c r="G1295" s="10">
        <f>VLOOKUP(C1295,away!$B$2:$E$405,4,FALSE)</f>
        <v>1.2307999999999999</v>
      </c>
      <c r="H1295" s="10">
        <f>VLOOKUP(A1295,away!$A$2:$E$405,3,FALSE)</f>
        <v>1.1395</v>
      </c>
      <c r="I1295" s="10">
        <f>VLOOKUP(C1295,away!$B$2:$E$405,3,FALSE)</f>
        <v>0.73899999999999999</v>
      </c>
      <c r="J1295" s="10">
        <f>VLOOKUP(B1295,home!$B$2:$E$405,4,FALSE)</f>
        <v>0.97</v>
      </c>
      <c r="K1295" s="12">
        <f t="shared" si="1568"/>
        <v>2.202463281744</v>
      </c>
      <c r="L1295" s="12">
        <f t="shared" si="1569"/>
        <v>0.81682778499999997</v>
      </c>
      <c r="M1295" s="13">
        <f t="shared" si="1570"/>
        <v>4.8835827434954994E-2</v>
      </c>
      <c r="N1295" s="13">
        <f t="shared" si="1571"/>
        <v>0.10755911675907463</v>
      </c>
      <c r="O1295" s="13">
        <f t="shared" si="1572"/>
        <v>3.9890460752336515E-2</v>
      </c>
      <c r="P1295" s="13">
        <f t="shared" si="1573"/>
        <v>8.7857275098871299E-2</v>
      </c>
      <c r="Q1295" s="13">
        <f t="shared" si="1574"/>
        <v>0.11844750263933883</v>
      </c>
      <c r="R1295" s="13">
        <f t="shared" si="1575"/>
        <v>1.6291818349480233E-2</v>
      </c>
      <c r="S1295" s="13">
        <f t="shared" si="1576"/>
        <v>3.9514538778316233E-2</v>
      </c>
      <c r="T1295" s="13">
        <f t="shared" si="1577"/>
        <v>9.6751211219672784E-2</v>
      </c>
      <c r="U1295" s="13">
        <f t="shared" si="1578"/>
        <v>3.5882131707573352E-2</v>
      </c>
      <c r="V1295" s="13">
        <f t="shared" si="1579"/>
        <v>7.8986630335313307E-3</v>
      </c>
      <c r="W1295" s="13">
        <f t="shared" si="1580"/>
        <v>8.6958758459139751E-2</v>
      </c>
      <c r="X1295" s="13">
        <f t="shared" si="1581"/>
        <v>7.1030330058529129E-2</v>
      </c>
      <c r="Y1295" s="13">
        <f t="shared" si="1582"/>
        <v>2.9009773584763632E-2</v>
      </c>
      <c r="Z1295" s="13">
        <f t="shared" si="1583"/>
        <v>4.4358699653427652E-3</v>
      </c>
      <c r="AA1295" s="13">
        <f t="shared" si="1584"/>
        <v>9.7698407212584697E-3</v>
      </c>
      <c r="AB1295" s="13">
        <f t="shared" si="1585"/>
        <v>1.0758857728529551E-2</v>
      </c>
      <c r="AC1295" s="13">
        <f t="shared" si="1586"/>
        <v>8.8812231651871551E-4</v>
      </c>
      <c r="AD1295" s="13">
        <f t="shared" si="1587"/>
        <v>4.7880868133075197E-2</v>
      </c>
      <c r="AE1295" s="13">
        <f t="shared" si="1588"/>
        <v>3.9110423461016897E-2</v>
      </c>
      <c r="AF1295" s="13">
        <f t="shared" si="1589"/>
        <v>1.5973240283037232E-2</v>
      </c>
      <c r="AG1295" s="13">
        <f t="shared" si="1590"/>
        <v>4.3491288265553587E-3</v>
      </c>
      <c r="AH1295" s="13">
        <f t="shared" si="1591"/>
        <v>9.0583545958473921E-4</v>
      </c>
      <c r="AI1295" s="13">
        <f t="shared" si="1592"/>
        <v>1.9950693390370891E-3</v>
      </c>
      <c r="AJ1295" s="13">
        <f t="shared" si="1593"/>
        <v>2.1970334818812308E-3</v>
      </c>
      <c r="AK1295" s="13">
        <f t="shared" si="1594"/>
        <v>1.6129618575351939E-3</v>
      </c>
      <c r="AL1295" s="13">
        <f t="shared" si="1595"/>
        <v>6.3910461464184712E-5</v>
      </c>
      <c r="AM1295" s="13">
        <f t="shared" si="1596"/>
        <v>2.1091170792224896E-2</v>
      </c>
      <c r="AN1295" s="13">
        <f t="shared" si="1597"/>
        <v>1.7227854321269755E-2</v>
      </c>
      <c r="AO1295" s="13">
        <f t="shared" si="1598"/>
        <v>7.0360950427727255E-3</v>
      </c>
      <c r="AP1295" s="13">
        <f t="shared" si="1599"/>
        <v>1.9157593096125088E-3</v>
      </c>
      <c r="AQ1295" s="13">
        <f t="shared" si="1600"/>
        <v>3.9121135836597858E-4</v>
      </c>
      <c r="AR1295" s="13">
        <f t="shared" si="1601"/>
        <v>1.4798231440541195E-4</v>
      </c>
      <c r="AS1295" s="13">
        <f t="shared" si="1602"/>
        <v>3.2592561382541597E-4</v>
      </c>
      <c r="AT1295" s="13">
        <f t="shared" si="1603"/>
        <v>3.5891959851517673E-4</v>
      </c>
      <c r="AU1295" s="13">
        <f t="shared" si="1604"/>
        <v>2.6350241227599165E-4</v>
      </c>
      <c r="AV1295" s="13">
        <f t="shared" si="1605"/>
        <v>1.4508859692221029E-4</v>
      </c>
      <c r="AW1295" s="13">
        <f t="shared" si="1606"/>
        <v>3.1938067293100945E-6</v>
      </c>
      <c r="AX1295" s="13">
        <f t="shared" si="1607"/>
        <v>7.7420882064778056E-3</v>
      </c>
      <c r="AY1295" s="13">
        <f t="shared" si="1608"/>
        <v>6.3239527609718887E-3</v>
      </c>
      <c r="AZ1295" s="13">
        <f t="shared" si="1609"/>
        <v>2.5827901630946508E-3</v>
      </c>
      <c r="BA1295" s="13">
        <f t="shared" si="1610"/>
        <v>7.0323158934679751E-4</v>
      </c>
      <c r="BB1295" s="13">
        <f t="shared" si="1611"/>
        <v>1.4360477536704352E-4</v>
      </c>
      <c r="BC1295" s="13">
        <f t="shared" si="1612"/>
        <v>2.346007411569695E-5</v>
      </c>
      <c r="BD1295" s="13">
        <f t="shared" si="1613"/>
        <v>2.0146011015824364E-5</v>
      </c>
      <c r="BE1295" s="13">
        <f t="shared" si="1614"/>
        <v>4.4370849535963302E-5</v>
      </c>
      <c r="BF1295" s="13">
        <f t="shared" si="1615"/>
        <v>4.8862583441373502E-5</v>
      </c>
      <c r="BG1295" s="13">
        <f t="shared" si="1616"/>
        <v>3.5872681960259169E-5</v>
      </c>
      <c r="BH1295" s="13">
        <f t="shared" si="1617"/>
        <v>1.9752066208787801E-5</v>
      </c>
      <c r="BI1295" s="13">
        <f t="shared" si="1618"/>
        <v>8.7006401126863076E-6</v>
      </c>
      <c r="BJ1295" s="14">
        <f t="shared" si="1619"/>
        <v>0.68225157181782325</v>
      </c>
      <c r="BK1295" s="14">
        <f t="shared" si="1620"/>
        <v>0.19138228988462866</v>
      </c>
      <c r="BL1295" s="14">
        <f t="shared" si="1621"/>
        <v>0.12072313276543546</v>
      </c>
      <c r="BM1295" s="14">
        <f t="shared" si="1622"/>
        <v>0.57359010444493097</v>
      </c>
      <c r="BN1295" s="14">
        <f t="shared" si="1623"/>
        <v>0.41888200103405654</v>
      </c>
    </row>
    <row r="1296" spans="1:66" x14ac:dyDescent="0.25">
      <c r="A1296" t="s">
        <v>340</v>
      </c>
      <c r="B1296" t="s">
        <v>430</v>
      </c>
      <c r="C1296" t="s">
        <v>361</v>
      </c>
      <c r="D1296" s="11">
        <v>44465</v>
      </c>
      <c r="E1296" s="10">
        <f>VLOOKUP(A1296,home!$A$2:$E$405,3,FALSE)</f>
        <v>1.3684000000000001</v>
      </c>
      <c r="F1296" s="10">
        <f>VLOOKUP(B1296,home!$B$2:$E$405,3,FALSE)</f>
        <v>1.32</v>
      </c>
      <c r="G1296" s="10">
        <f>VLOOKUP(C1296,away!$B$2:$E$405,4,FALSE)</f>
        <v>1.0769</v>
      </c>
      <c r="H1296" s="10">
        <f>VLOOKUP(A1296,away!$A$2:$E$405,3,FALSE)</f>
        <v>1.1395</v>
      </c>
      <c r="I1296" s="10">
        <f>VLOOKUP(C1296,away!$B$2:$E$405,3,FALSE)</f>
        <v>0.87760000000000005</v>
      </c>
      <c r="J1296" s="10">
        <f>VLOOKUP(B1296,home!$B$2:$E$405,4,FALSE)</f>
        <v>1.105</v>
      </c>
      <c r="K1296" s="12">
        <f t="shared" si="1568"/>
        <v>1.9451915472000001</v>
      </c>
      <c r="L1296" s="12">
        <f t="shared" si="1569"/>
        <v>1.105027846</v>
      </c>
      <c r="M1296" s="13">
        <f t="shared" si="1570"/>
        <v>4.7348535304859302E-2</v>
      </c>
      <c r="N1296" s="13">
        <f t="shared" si="1571"/>
        <v>9.2101970647313069E-2</v>
      </c>
      <c r="O1296" s="13">
        <f t="shared" si="1572"/>
        <v>5.2321449979183622E-2</v>
      </c>
      <c r="P1296" s="13">
        <f t="shared" si="1573"/>
        <v>0.10177524223675559</v>
      </c>
      <c r="Q1296" s="13">
        <f t="shared" si="1574"/>
        <v>8.9577987391807987E-2</v>
      </c>
      <c r="R1296" s="13">
        <f t="shared" si="1575"/>
        <v>2.8908329585047018E-2</v>
      </c>
      <c r="S1296" s="13">
        <f t="shared" si="1576"/>
        <v>5.4691237361714343E-2</v>
      </c>
      <c r="T1296" s="13">
        <f t="shared" si="1577"/>
        <v>9.8986170456584741E-2</v>
      </c>
      <c r="U1296" s="13">
        <f t="shared" si="1578"/>
        <v>5.6232238352505133E-2</v>
      </c>
      <c r="V1296" s="13">
        <f t="shared" si="1579"/>
        <v>1.3062034771338946E-2</v>
      </c>
      <c r="W1296" s="13">
        <f t="shared" si="1580"/>
        <v>5.8082114629911023E-2</v>
      </c>
      <c r="X1296" s="13">
        <f t="shared" si="1581"/>
        <v>6.4182354020615673E-2</v>
      </c>
      <c r="Y1296" s="13">
        <f t="shared" si="1582"/>
        <v>3.5461644207305194E-2</v>
      </c>
      <c r="Z1296" s="13">
        <f t="shared" si="1583"/>
        <v>1.0648169724274195E-2</v>
      </c>
      <c r="AA1296" s="13">
        <f t="shared" si="1584"/>
        <v>2.0712729740809115E-2</v>
      </c>
      <c r="AB1296" s="13">
        <f t="shared" si="1585"/>
        <v>2.0145113405629977E-2</v>
      </c>
      <c r="AC1296" s="13">
        <f t="shared" si="1586"/>
        <v>1.7547952439268925E-3</v>
      </c>
      <c r="AD1296" s="13">
        <f t="shared" si="1587"/>
        <v>2.8245209605401098E-2</v>
      </c>
      <c r="AE1296" s="13">
        <f t="shared" si="1588"/>
        <v>3.1211743130074885E-2</v>
      </c>
      <c r="AF1296" s="13">
        <f t="shared" si="1589"/>
        <v>1.7244922640465978E-2</v>
      </c>
      <c r="AG1296" s="13">
        <f t="shared" si="1590"/>
        <v>6.3520399066102507E-3</v>
      </c>
      <c r="AH1296" s="13">
        <f t="shared" si="1591"/>
        <v>2.9416310135642831E-3</v>
      </c>
      <c r="AI1296" s="13">
        <f t="shared" si="1592"/>
        <v>5.7220357825666117E-3</v>
      </c>
      <c r="AJ1296" s="13">
        <f t="shared" si="1593"/>
        <v>5.565227818512257E-3</v>
      </c>
      <c r="AK1296" s="13">
        <f t="shared" si="1594"/>
        <v>3.6084780369374462E-3</v>
      </c>
      <c r="AL1296" s="13">
        <f t="shared" si="1595"/>
        <v>1.5087665109525533E-4</v>
      </c>
      <c r="AM1296" s="13">
        <f t="shared" si="1596"/>
        <v>1.0988468594663689E-2</v>
      </c>
      <c r="AN1296" s="13">
        <f t="shared" si="1597"/>
        <v>1.2142563781999864E-2</v>
      </c>
      <c r="AO1296" s="13">
        <f t="shared" si="1598"/>
        <v>6.7089355504704627E-3</v>
      </c>
      <c r="AP1296" s="13">
        <f t="shared" si="1599"/>
        <v>2.4711868667630669E-3</v>
      </c>
      <c r="AQ1296" s="13">
        <f t="shared" si="1600"/>
        <v>6.8268257511067045E-4</v>
      </c>
      <c r="AR1296" s="13">
        <f t="shared" si="1601"/>
        <v>6.5011683652914658E-4</v>
      </c>
      <c r="AS1296" s="13">
        <f t="shared" si="1602"/>
        <v>1.2646017751089E-3</v>
      </c>
      <c r="AT1296" s="13">
        <f t="shared" si="1603"/>
        <v>1.2299463417579743E-3</v>
      </c>
      <c r="AU1296" s="13">
        <f t="shared" si="1604"/>
        <v>7.9749374249905804E-4</v>
      </c>
      <c r="AV1296" s="13">
        <f t="shared" si="1605"/>
        <v>3.8781952171351529E-4</v>
      </c>
      <c r="AW1296" s="13">
        <f t="shared" si="1606"/>
        <v>9.0085549251487274E-6</v>
      </c>
      <c r="AX1296" s="13">
        <f t="shared" si="1607"/>
        <v>3.5624460378354105E-3</v>
      </c>
      <c r="AY1296" s="13">
        <f t="shared" si="1608"/>
        <v>3.9366020716804983E-3</v>
      </c>
      <c r="AZ1296" s="13">
        <f t="shared" si="1609"/>
        <v>2.1750274539141193E-3</v>
      </c>
      <c r="BA1296" s="13">
        <f t="shared" si="1610"/>
        <v>8.0115530079652799E-4</v>
      </c>
      <c r="BB1296" s="13">
        <f t="shared" si="1611"/>
        <v>2.2132472908766745E-4</v>
      </c>
      <c r="BC1296" s="13">
        <f t="shared" si="1612"/>
        <v>4.8913997730055696E-5</v>
      </c>
      <c r="BD1296" s="13">
        <f t="shared" si="1613"/>
        <v>1.1973286791968957E-4</v>
      </c>
      <c r="BE1296" s="13">
        <f t="shared" si="1614"/>
        <v>2.3290336259939418E-4</v>
      </c>
      <c r="BF1296" s="13">
        <f t="shared" si="1615"/>
        <v>2.2652082612139917E-4</v>
      </c>
      <c r="BG1296" s="13">
        <f t="shared" si="1616"/>
        <v>1.4687546541203555E-4</v>
      </c>
      <c r="BH1296" s="13">
        <f t="shared" si="1617"/>
        <v>7.1425228452639389E-5</v>
      </c>
      <c r="BI1296" s="13">
        <f t="shared" si="1618"/>
        <v>2.7787150128580608E-5</v>
      </c>
      <c r="BJ1296" s="14">
        <f t="shared" si="1619"/>
        <v>0.56518546359614186</v>
      </c>
      <c r="BK1296" s="14">
        <f t="shared" si="1620"/>
        <v>0.22271932364137079</v>
      </c>
      <c r="BL1296" s="14">
        <f t="shared" si="1621"/>
        <v>0.20131245683299778</v>
      </c>
      <c r="BM1296" s="14">
        <f t="shared" si="1622"/>
        <v>0.58390430513306257</v>
      </c>
      <c r="BN1296" s="14">
        <f t="shared" si="1623"/>
        <v>0.41203351514496661</v>
      </c>
    </row>
    <row r="1297" spans="1:66" x14ac:dyDescent="0.25">
      <c r="A1297" t="s">
        <v>340</v>
      </c>
      <c r="B1297" t="s">
        <v>356</v>
      </c>
      <c r="C1297" t="s">
        <v>385</v>
      </c>
      <c r="D1297" s="11">
        <v>44465</v>
      </c>
      <c r="E1297" s="10">
        <f>VLOOKUP(A1297,home!$A$2:$E$405,3,FALSE)</f>
        <v>1.3684000000000001</v>
      </c>
      <c r="F1297" s="10">
        <f>VLOOKUP(B1297,home!$B$2:$E$405,3,FALSE)</f>
        <v>1.0385</v>
      </c>
      <c r="G1297" s="10">
        <f>VLOOKUP(C1297,away!$B$2:$E$405,4,FALSE)</f>
        <v>1.1538999999999999</v>
      </c>
      <c r="H1297" s="10">
        <f>VLOOKUP(A1297,away!$A$2:$E$405,3,FALSE)</f>
        <v>1.1395</v>
      </c>
      <c r="I1297" s="10">
        <f>VLOOKUP(C1297,away!$B$2:$E$405,3,FALSE)</f>
        <v>0.60040000000000004</v>
      </c>
      <c r="J1297" s="10">
        <f>VLOOKUP(B1297,home!$B$2:$E$405,4,FALSE)</f>
        <v>0.97</v>
      </c>
      <c r="K1297" s="12">
        <f t="shared" si="1568"/>
        <v>1.6397881352600001</v>
      </c>
      <c r="L1297" s="12">
        <f t="shared" si="1569"/>
        <v>0.66363112599999996</v>
      </c>
      <c r="M1297" s="13">
        <f t="shared" si="1570"/>
        <v>9.9916617955567291E-2</v>
      </c>
      <c r="N1297" s="13">
        <f t="shared" si="1571"/>
        <v>0.16384208463884556</v>
      </c>
      <c r="O1297" s="13">
        <f t="shared" si="1572"/>
        <v>6.630777767996493E-2</v>
      </c>
      <c r="P1297" s="13">
        <f t="shared" si="1573"/>
        <v>0.10873070711506437</v>
      </c>
      <c r="Q1297" s="13">
        <f t="shared" si="1574"/>
        <v>0.13433315322352185</v>
      </c>
      <c r="R1297" s="13">
        <f t="shared" si="1575"/>
        <v>2.2001952582156391E-2</v>
      </c>
      <c r="S1297" s="13">
        <f t="shared" si="1576"/>
        <v>2.9580581568021271E-2</v>
      </c>
      <c r="T1297" s="13">
        <f t="shared" si="1577"/>
        <v>8.9147661732856334E-2</v>
      </c>
      <c r="U1297" s="13">
        <f t="shared" si="1578"/>
        <v>3.6078540796773174E-2</v>
      </c>
      <c r="V1297" s="13">
        <f t="shared" si="1579"/>
        <v>3.5766684668077512E-3</v>
      </c>
      <c r="W1297" s="13">
        <f t="shared" si="1580"/>
        <v>7.3425970275998245E-2</v>
      </c>
      <c r="X1297" s="13">
        <f t="shared" si="1581"/>
        <v>4.8727759331903243E-2</v>
      </c>
      <c r="Y1297" s="13">
        <f t="shared" si="1582"/>
        <v>1.6168628896443972E-2</v>
      </c>
      <c r="Z1297" s="13">
        <f t="shared" si="1583"/>
        <v>4.8670601887650187E-3</v>
      </c>
      <c r="AA1297" s="13">
        <f t="shared" si="1584"/>
        <v>7.9809475511331742E-3</v>
      </c>
      <c r="AB1297" s="13">
        <f t="shared" si="1585"/>
        <v>6.5435315512402687E-3</v>
      </c>
      <c r="AC1297" s="13">
        <f t="shared" si="1586"/>
        <v>2.4326139351833092E-4</v>
      </c>
      <c r="AD1297" s="13">
        <f t="shared" si="1587"/>
        <v>3.010075871963384E-2</v>
      </c>
      <c r="AE1297" s="13">
        <f t="shared" si="1588"/>
        <v>1.9975800402564924E-2</v>
      </c>
      <c r="AF1297" s="13">
        <f t="shared" si="1589"/>
        <v>6.6282814569527037E-3</v>
      </c>
      <c r="AG1297" s="13">
        <f t="shared" si="1590"/>
        <v>1.4662446289074814E-3</v>
      </c>
      <c r="AH1297" s="13">
        <f t="shared" si="1591"/>
        <v>8.0748315834497516E-4</v>
      </c>
      <c r="AI1297" s="13">
        <f t="shared" si="1592"/>
        <v>1.3241013024763624E-3</v>
      </c>
      <c r="AJ1297" s="13">
        <f t="shared" si="1593"/>
        <v>1.085622802841526E-3</v>
      </c>
      <c r="AK1297" s="13">
        <f t="shared" si="1594"/>
        <v>5.9339713048908011E-4</v>
      </c>
      <c r="AL1297" s="13">
        <f t="shared" si="1595"/>
        <v>1.058882250910707E-5</v>
      </c>
      <c r="AM1297" s="13">
        <f t="shared" si="1596"/>
        <v>9.8717734021559148E-3</v>
      </c>
      <c r="AN1297" s="13">
        <f t="shared" si="1597"/>
        <v>6.5512160984895805E-3</v>
      </c>
      <c r="AO1297" s="13">
        <f t="shared" si="1598"/>
        <v>2.1737954580549829E-3</v>
      </c>
      <c r="AP1297" s="13">
        <f t="shared" si="1599"/>
        <v>4.808661091742381E-4</v>
      </c>
      <c r="AQ1297" s="13">
        <f t="shared" si="1600"/>
        <v>7.9779429371634611E-5</v>
      </c>
      <c r="AR1297" s="13">
        <f t="shared" si="1601"/>
        <v>1.0717419151970244E-4</v>
      </c>
      <c r="AS1297" s="13">
        <f t="shared" si="1602"/>
        <v>1.75742967660091E-4</v>
      </c>
      <c r="AT1297" s="13">
        <f t="shared" si="1603"/>
        <v>1.440906166121996E-4</v>
      </c>
      <c r="AU1297" s="13">
        <f t="shared" si="1604"/>
        <v>7.8759361174327448E-5</v>
      </c>
      <c r="AV1297" s="13">
        <f t="shared" si="1605"/>
        <v>3.2287166498579814E-5</v>
      </c>
      <c r="AW1297" s="13">
        <f t="shared" si="1606"/>
        <v>3.2008082297045249E-7</v>
      </c>
      <c r="AX1297" s="13">
        <f t="shared" si="1607"/>
        <v>2.697936149805086E-3</v>
      </c>
      <c r="AY1297" s="13">
        <f t="shared" si="1608"/>
        <v>1.7904344049712538E-3</v>
      </c>
      <c r="AZ1297" s="13">
        <f t="shared" si="1609"/>
        <v>5.9409400010010632E-4</v>
      </c>
      <c r="BA1297" s="13">
        <f t="shared" si="1610"/>
        <v>1.3141975674542592E-4</v>
      </c>
      <c r="BB1297" s="13">
        <f t="shared" si="1611"/>
        <v>2.1803560286903266E-5</v>
      </c>
      <c r="BC1297" s="13">
        <f t="shared" si="1612"/>
        <v>2.8939042528013001E-6</v>
      </c>
      <c r="BD1297" s="13">
        <f t="shared" si="1613"/>
        <v>1.1854021566059961E-5</v>
      </c>
      <c r="BE1297" s="13">
        <f t="shared" si="1614"/>
        <v>1.9438083919141292E-5</v>
      </c>
      <c r="BF1297" s="13">
        <f t="shared" si="1615"/>
        <v>1.5937169691398052E-5</v>
      </c>
      <c r="BG1297" s="13">
        <f t="shared" si="1616"/>
        <v>8.7111939231932656E-6</v>
      </c>
      <c r="BH1297" s="13">
        <f t="shared" si="1617"/>
        <v>3.5711281098003324E-6</v>
      </c>
      <c r="BI1297" s="13">
        <f t="shared" si="1618"/>
        <v>1.1711787007888116E-6</v>
      </c>
      <c r="BJ1297" s="14">
        <f t="shared" si="1619"/>
        <v>0.60821235558103615</v>
      </c>
      <c r="BK1297" s="14">
        <f t="shared" si="1620"/>
        <v>0.24384885972645937</v>
      </c>
      <c r="BL1297" s="14">
        <f t="shared" si="1621"/>
        <v>0.1433220916347952</v>
      </c>
      <c r="BM1297" s="14">
        <f t="shared" si="1622"/>
        <v>0.40332795961178691</v>
      </c>
      <c r="BN1297" s="14">
        <f t="shared" si="1623"/>
        <v>0.5951322931951204</v>
      </c>
    </row>
    <row r="1298" spans="1:66" x14ac:dyDescent="0.25">
      <c r="A1298" t="s">
        <v>40</v>
      </c>
      <c r="B1298" t="s">
        <v>538</v>
      </c>
      <c r="C1298" t="s">
        <v>332</v>
      </c>
      <c r="D1298" s="11">
        <v>44465</v>
      </c>
      <c r="E1298" s="10">
        <f>VLOOKUP(A1298,home!$A$2:$E$405,3,FALSE)</f>
        <v>1.5047999999999999</v>
      </c>
      <c r="F1298" s="10" t="e">
        <f>VLOOKUP(B1298,home!$B$2:$E$405,3,FALSE)</f>
        <v>#N/A</v>
      </c>
      <c r="G1298" s="10">
        <f>VLOOKUP(C1298,away!$B$2:$E$405,4,FALSE)</f>
        <v>0.53159999999999996</v>
      </c>
      <c r="H1298" s="10">
        <f>VLOOKUP(A1298,away!$A$2:$E$405,3,FALSE)</f>
        <v>1.2</v>
      </c>
      <c r="I1298" s="10">
        <f>VLOOKUP(C1298,away!$B$2:$E$405,3,FALSE)</f>
        <v>1.5832999999999999</v>
      </c>
      <c r="J1298" s="10" t="e">
        <f>VLOOKUP(B1298,home!$B$2:$E$405,4,FALSE)</f>
        <v>#N/A</v>
      </c>
      <c r="K1298" s="12" t="e">
        <f t="shared" si="1568"/>
        <v>#N/A</v>
      </c>
      <c r="L1298" s="12" t="e">
        <f t="shared" si="1569"/>
        <v>#N/A</v>
      </c>
      <c r="M1298" s="13" t="e">
        <f t="shared" si="1570"/>
        <v>#N/A</v>
      </c>
      <c r="N1298" s="13" t="e">
        <f t="shared" si="1571"/>
        <v>#N/A</v>
      </c>
      <c r="O1298" s="13" t="e">
        <f t="shared" si="1572"/>
        <v>#N/A</v>
      </c>
      <c r="P1298" s="13" t="e">
        <f t="shared" si="1573"/>
        <v>#N/A</v>
      </c>
      <c r="Q1298" s="13" t="e">
        <f t="shared" si="1574"/>
        <v>#N/A</v>
      </c>
      <c r="R1298" s="13" t="e">
        <f t="shared" si="1575"/>
        <v>#N/A</v>
      </c>
      <c r="S1298" s="13" t="e">
        <f t="shared" si="1576"/>
        <v>#N/A</v>
      </c>
      <c r="T1298" s="13" t="e">
        <f t="shared" si="1577"/>
        <v>#N/A</v>
      </c>
      <c r="U1298" s="13" t="e">
        <f t="shared" si="1578"/>
        <v>#N/A</v>
      </c>
      <c r="V1298" s="13" t="e">
        <f t="shared" si="1579"/>
        <v>#N/A</v>
      </c>
      <c r="W1298" s="13" t="e">
        <f t="shared" si="1580"/>
        <v>#N/A</v>
      </c>
      <c r="X1298" s="13" t="e">
        <f t="shared" si="1581"/>
        <v>#N/A</v>
      </c>
      <c r="Y1298" s="13" t="e">
        <f t="shared" si="1582"/>
        <v>#N/A</v>
      </c>
      <c r="Z1298" s="13" t="e">
        <f t="shared" si="1583"/>
        <v>#N/A</v>
      </c>
      <c r="AA1298" s="13" t="e">
        <f t="shared" si="1584"/>
        <v>#N/A</v>
      </c>
      <c r="AB1298" s="13" t="e">
        <f t="shared" si="1585"/>
        <v>#N/A</v>
      </c>
      <c r="AC1298" s="13" t="e">
        <f t="shared" si="1586"/>
        <v>#N/A</v>
      </c>
      <c r="AD1298" s="13" t="e">
        <f t="shared" si="1587"/>
        <v>#N/A</v>
      </c>
      <c r="AE1298" s="13" t="e">
        <f t="shared" si="1588"/>
        <v>#N/A</v>
      </c>
      <c r="AF1298" s="13" t="e">
        <f t="shared" si="1589"/>
        <v>#N/A</v>
      </c>
      <c r="AG1298" s="13" t="e">
        <f t="shared" si="1590"/>
        <v>#N/A</v>
      </c>
      <c r="AH1298" s="13" t="e">
        <f t="shared" si="1591"/>
        <v>#N/A</v>
      </c>
      <c r="AI1298" s="13" t="e">
        <f t="shared" si="1592"/>
        <v>#N/A</v>
      </c>
      <c r="AJ1298" s="13" t="e">
        <f t="shared" si="1593"/>
        <v>#N/A</v>
      </c>
      <c r="AK1298" s="13" t="e">
        <f t="shared" si="1594"/>
        <v>#N/A</v>
      </c>
      <c r="AL1298" s="13" t="e">
        <f t="shared" si="1595"/>
        <v>#N/A</v>
      </c>
      <c r="AM1298" s="13" t="e">
        <f t="shared" si="1596"/>
        <v>#N/A</v>
      </c>
      <c r="AN1298" s="13" t="e">
        <f t="shared" si="1597"/>
        <v>#N/A</v>
      </c>
      <c r="AO1298" s="13" t="e">
        <f t="shared" si="1598"/>
        <v>#N/A</v>
      </c>
      <c r="AP1298" s="13" t="e">
        <f t="shared" si="1599"/>
        <v>#N/A</v>
      </c>
      <c r="AQ1298" s="13" t="e">
        <f t="shared" si="1600"/>
        <v>#N/A</v>
      </c>
      <c r="AR1298" s="13" t="e">
        <f t="shared" si="1601"/>
        <v>#N/A</v>
      </c>
      <c r="AS1298" s="13" t="e">
        <f t="shared" si="1602"/>
        <v>#N/A</v>
      </c>
      <c r="AT1298" s="13" t="e">
        <f t="shared" si="1603"/>
        <v>#N/A</v>
      </c>
      <c r="AU1298" s="13" t="e">
        <f t="shared" si="1604"/>
        <v>#N/A</v>
      </c>
      <c r="AV1298" s="13" t="e">
        <f t="shared" si="1605"/>
        <v>#N/A</v>
      </c>
      <c r="AW1298" s="13" t="e">
        <f t="shared" si="1606"/>
        <v>#N/A</v>
      </c>
      <c r="AX1298" s="13" t="e">
        <f t="shared" si="1607"/>
        <v>#N/A</v>
      </c>
      <c r="AY1298" s="13" t="e">
        <f t="shared" si="1608"/>
        <v>#N/A</v>
      </c>
      <c r="AZ1298" s="13" t="e">
        <f t="shared" si="1609"/>
        <v>#N/A</v>
      </c>
      <c r="BA1298" s="13" t="e">
        <f t="shared" si="1610"/>
        <v>#N/A</v>
      </c>
      <c r="BB1298" s="13" t="e">
        <f t="shared" si="1611"/>
        <v>#N/A</v>
      </c>
      <c r="BC1298" s="13" t="e">
        <f t="shared" si="1612"/>
        <v>#N/A</v>
      </c>
      <c r="BD1298" s="13" t="e">
        <f t="shared" si="1613"/>
        <v>#N/A</v>
      </c>
      <c r="BE1298" s="13" t="e">
        <f t="shared" si="1614"/>
        <v>#N/A</v>
      </c>
      <c r="BF1298" s="13" t="e">
        <f t="shared" si="1615"/>
        <v>#N/A</v>
      </c>
      <c r="BG1298" s="13" t="e">
        <f t="shared" si="1616"/>
        <v>#N/A</v>
      </c>
      <c r="BH1298" s="13" t="e">
        <f t="shared" si="1617"/>
        <v>#N/A</v>
      </c>
      <c r="BI1298" s="13" t="e">
        <f t="shared" si="1618"/>
        <v>#N/A</v>
      </c>
      <c r="BJ1298" s="14" t="e">
        <f t="shared" si="1619"/>
        <v>#N/A</v>
      </c>
      <c r="BK1298" s="14" t="e">
        <f t="shared" si="1620"/>
        <v>#N/A</v>
      </c>
      <c r="BL1298" s="14" t="e">
        <f t="shared" si="1621"/>
        <v>#N/A</v>
      </c>
      <c r="BM1298" s="14" t="e">
        <f t="shared" si="1622"/>
        <v>#N/A</v>
      </c>
      <c r="BN1298" s="14" t="e">
        <f t="shared" si="1623"/>
        <v>#N/A</v>
      </c>
    </row>
    <row r="1299" spans="1:66" x14ac:dyDescent="0.25">
      <c r="A1299" t="s">
        <v>40</v>
      </c>
      <c r="B1299" t="s">
        <v>521</v>
      </c>
      <c r="C1299" t="s">
        <v>237</v>
      </c>
      <c r="D1299" s="11">
        <v>44465</v>
      </c>
      <c r="E1299" s="10">
        <f>VLOOKUP(A1299,home!$A$2:$E$405,3,FALSE)</f>
        <v>1.5047999999999999</v>
      </c>
      <c r="F1299" s="10" t="e">
        <f>VLOOKUP(B1299,home!$B$2:$E$405,3,FALSE)</f>
        <v>#N/A</v>
      </c>
      <c r="G1299" s="10">
        <f>VLOOKUP(C1299,away!$B$2:$E$405,4,FALSE)</f>
        <v>0.89710000000000001</v>
      </c>
      <c r="H1299" s="10">
        <f>VLOOKUP(A1299,away!$A$2:$E$405,3,FALSE)</f>
        <v>1.2</v>
      </c>
      <c r="I1299" s="10">
        <f>VLOOKUP(C1299,away!$B$2:$E$405,3,FALSE)</f>
        <v>0.625</v>
      </c>
      <c r="J1299" s="10" t="e">
        <f>VLOOKUP(B1299,home!$B$2:$E$405,4,FALSE)</f>
        <v>#N/A</v>
      </c>
      <c r="K1299" s="12" t="e">
        <f t="shared" si="1568"/>
        <v>#N/A</v>
      </c>
      <c r="L1299" s="12" t="e">
        <f t="shared" si="1569"/>
        <v>#N/A</v>
      </c>
      <c r="M1299" s="13" t="e">
        <f t="shared" si="1570"/>
        <v>#N/A</v>
      </c>
      <c r="N1299" s="13" t="e">
        <f t="shared" si="1571"/>
        <v>#N/A</v>
      </c>
      <c r="O1299" s="13" t="e">
        <f t="shared" si="1572"/>
        <v>#N/A</v>
      </c>
      <c r="P1299" s="13" t="e">
        <f t="shared" si="1573"/>
        <v>#N/A</v>
      </c>
      <c r="Q1299" s="13" t="e">
        <f t="shared" si="1574"/>
        <v>#N/A</v>
      </c>
      <c r="R1299" s="13" t="e">
        <f t="shared" si="1575"/>
        <v>#N/A</v>
      </c>
      <c r="S1299" s="13" t="e">
        <f t="shared" si="1576"/>
        <v>#N/A</v>
      </c>
      <c r="T1299" s="13" t="e">
        <f t="shared" si="1577"/>
        <v>#N/A</v>
      </c>
      <c r="U1299" s="13" t="e">
        <f t="shared" si="1578"/>
        <v>#N/A</v>
      </c>
      <c r="V1299" s="13" t="e">
        <f t="shared" si="1579"/>
        <v>#N/A</v>
      </c>
      <c r="W1299" s="13" t="e">
        <f t="shared" si="1580"/>
        <v>#N/A</v>
      </c>
      <c r="X1299" s="13" t="e">
        <f t="shared" si="1581"/>
        <v>#N/A</v>
      </c>
      <c r="Y1299" s="13" t="e">
        <f t="shared" si="1582"/>
        <v>#N/A</v>
      </c>
      <c r="Z1299" s="13" t="e">
        <f t="shared" si="1583"/>
        <v>#N/A</v>
      </c>
      <c r="AA1299" s="13" t="e">
        <f t="shared" si="1584"/>
        <v>#N/A</v>
      </c>
      <c r="AB1299" s="13" t="e">
        <f t="shared" si="1585"/>
        <v>#N/A</v>
      </c>
      <c r="AC1299" s="13" t="e">
        <f t="shared" si="1586"/>
        <v>#N/A</v>
      </c>
      <c r="AD1299" s="13" t="e">
        <f t="shared" si="1587"/>
        <v>#N/A</v>
      </c>
      <c r="AE1299" s="13" t="e">
        <f t="shared" si="1588"/>
        <v>#N/A</v>
      </c>
      <c r="AF1299" s="13" t="e">
        <f t="shared" si="1589"/>
        <v>#N/A</v>
      </c>
      <c r="AG1299" s="13" t="e">
        <f t="shared" si="1590"/>
        <v>#N/A</v>
      </c>
      <c r="AH1299" s="13" t="e">
        <f t="shared" si="1591"/>
        <v>#N/A</v>
      </c>
      <c r="AI1299" s="13" t="e">
        <f t="shared" si="1592"/>
        <v>#N/A</v>
      </c>
      <c r="AJ1299" s="13" t="e">
        <f t="shared" si="1593"/>
        <v>#N/A</v>
      </c>
      <c r="AK1299" s="13" t="e">
        <f t="shared" si="1594"/>
        <v>#N/A</v>
      </c>
      <c r="AL1299" s="13" t="e">
        <f t="shared" si="1595"/>
        <v>#N/A</v>
      </c>
      <c r="AM1299" s="13" t="e">
        <f t="shared" si="1596"/>
        <v>#N/A</v>
      </c>
      <c r="AN1299" s="13" t="e">
        <f t="shared" si="1597"/>
        <v>#N/A</v>
      </c>
      <c r="AO1299" s="13" t="e">
        <f t="shared" si="1598"/>
        <v>#N/A</v>
      </c>
      <c r="AP1299" s="13" t="e">
        <f t="shared" si="1599"/>
        <v>#N/A</v>
      </c>
      <c r="AQ1299" s="13" t="e">
        <f t="shared" si="1600"/>
        <v>#N/A</v>
      </c>
      <c r="AR1299" s="13" t="e">
        <f t="shared" si="1601"/>
        <v>#N/A</v>
      </c>
      <c r="AS1299" s="13" t="e">
        <f t="shared" si="1602"/>
        <v>#N/A</v>
      </c>
      <c r="AT1299" s="13" t="e">
        <f t="shared" si="1603"/>
        <v>#N/A</v>
      </c>
      <c r="AU1299" s="13" t="e">
        <f t="shared" si="1604"/>
        <v>#N/A</v>
      </c>
      <c r="AV1299" s="13" t="e">
        <f t="shared" si="1605"/>
        <v>#N/A</v>
      </c>
      <c r="AW1299" s="13" t="e">
        <f t="shared" si="1606"/>
        <v>#N/A</v>
      </c>
      <c r="AX1299" s="13" t="e">
        <f t="shared" si="1607"/>
        <v>#N/A</v>
      </c>
      <c r="AY1299" s="13" t="e">
        <f t="shared" si="1608"/>
        <v>#N/A</v>
      </c>
      <c r="AZ1299" s="13" t="e">
        <f t="shared" si="1609"/>
        <v>#N/A</v>
      </c>
      <c r="BA1299" s="13" t="e">
        <f t="shared" si="1610"/>
        <v>#N/A</v>
      </c>
      <c r="BB1299" s="13" t="e">
        <f t="shared" si="1611"/>
        <v>#N/A</v>
      </c>
      <c r="BC1299" s="13" t="e">
        <f t="shared" si="1612"/>
        <v>#N/A</v>
      </c>
      <c r="BD1299" s="13" t="e">
        <f t="shared" si="1613"/>
        <v>#N/A</v>
      </c>
      <c r="BE1299" s="13" t="e">
        <f t="shared" si="1614"/>
        <v>#N/A</v>
      </c>
      <c r="BF1299" s="13" t="e">
        <f t="shared" si="1615"/>
        <v>#N/A</v>
      </c>
      <c r="BG1299" s="13" t="e">
        <f t="shared" si="1616"/>
        <v>#N/A</v>
      </c>
      <c r="BH1299" s="13" t="e">
        <f t="shared" si="1617"/>
        <v>#N/A</v>
      </c>
      <c r="BI1299" s="13" t="e">
        <f t="shared" si="1618"/>
        <v>#N/A</v>
      </c>
      <c r="BJ1299" s="14" t="e">
        <f t="shared" si="1619"/>
        <v>#N/A</v>
      </c>
      <c r="BK1299" s="14" t="e">
        <f t="shared" si="1620"/>
        <v>#N/A</v>
      </c>
      <c r="BL1299" s="14" t="e">
        <f t="shared" si="1621"/>
        <v>#N/A</v>
      </c>
      <c r="BM1299" s="14" t="e">
        <f t="shared" si="1622"/>
        <v>#N/A</v>
      </c>
      <c r="BN1299" s="14" t="e">
        <f t="shared" si="1623"/>
        <v>#N/A</v>
      </c>
    </row>
    <row r="1300" spans="1:66" x14ac:dyDescent="0.25">
      <c r="A1300" t="s">
        <v>40</v>
      </c>
      <c r="B1300" t="s">
        <v>334</v>
      </c>
      <c r="C1300" t="s">
        <v>232</v>
      </c>
      <c r="D1300" s="11">
        <v>44465</v>
      </c>
      <c r="E1300" s="10">
        <f>VLOOKUP(A1300,home!$A$2:$E$405,3,FALSE)</f>
        <v>1.5047999999999999</v>
      </c>
      <c r="F1300" s="10">
        <f>VLOOKUP(B1300,home!$B$2:$E$405,3,FALSE)</f>
        <v>0.8639</v>
      </c>
      <c r="G1300" s="10">
        <f>VLOOKUP(C1300,away!$B$2:$E$405,4,FALSE)</f>
        <v>0.96360000000000001</v>
      </c>
      <c r="H1300" s="10">
        <f>VLOOKUP(A1300,away!$A$2:$E$405,3,FALSE)</f>
        <v>1.2</v>
      </c>
      <c r="I1300" s="10">
        <f>VLOOKUP(C1300,away!$B$2:$E$405,3,FALSE)</f>
        <v>0.91669999999999996</v>
      </c>
      <c r="J1300" s="10">
        <f>VLOOKUP(B1300,home!$B$2:$E$405,4,FALSE)</f>
        <v>1.0417000000000001</v>
      </c>
      <c r="K1300" s="12">
        <f t="shared" si="1568"/>
        <v>1.252676839392</v>
      </c>
      <c r="L1300" s="12">
        <f t="shared" si="1569"/>
        <v>1.1459116679999999</v>
      </c>
      <c r="M1300" s="13">
        <f t="shared" si="1570"/>
        <v>9.0846091421632372E-2</v>
      </c>
      <c r="N1300" s="13">
        <f t="shared" si="1571"/>
        <v>0.11380079467316712</v>
      </c>
      <c r="O1300" s="13">
        <f t="shared" si="1572"/>
        <v>0.10410159615224324</v>
      </c>
      <c r="P1300" s="13">
        <f t="shared" si="1573"/>
        <v>0.13040565844365443</v>
      </c>
      <c r="Q1300" s="13">
        <f t="shared" si="1574"/>
        <v>7.1277809895740479E-2</v>
      </c>
      <c r="R1300" s="13">
        <f t="shared" si="1575"/>
        <v>5.9645616844139715E-2</v>
      </c>
      <c r="S1300" s="13">
        <f t="shared" si="1576"/>
        <v>4.6797929024807956E-2</v>
      </c>
      <c r="T1300" s="13">
        <f t="shared" si="1577"/>
        <v>8.1678074029014863E-2</v>
      </c>
      <c r="U1300" s="13">
        <f t="shared" si="1578"/>
        <v>7.4716682791903175E-2</v>
      </c>
      <c r="V1300" s="13">
        <f t="shared" si="1579"/>
        <v>7.4640461231118404E-3</v>
      </c>
      <c r="W1300" s="13">
        <f t="shared" si="1580"/>
        <v>2.9762687206326677E-2</v>
      </c>
      <c r="X1300" s="13">
        <f t="shared" si="1581"/>
        <v>3.4105410540764061E-2</v>
      </c>
      <c r="Y1300" s="13">
        <f t="shared" si="1582"/>
        <v>1.9540893940295866E-2</v>
      </c>
      <c r="Z1300" s="13">
        <f t="shared" si="1583"/>
        <v>2.2782869428919009E-2</v>
      </c>
      <c r="AA1300" s="13">
        <f t="shared" si="1584"/>
        <v>2.853957286849888E-2</v>
      </c>
      <c r="AB1300" s="13">
        <f t="shared" si="1585"/>
        <v>1.7875430969254428E-2</v>
      </c>
      <c r="AC1300" s="13">
        <f t="shared" si="1586"/>
        <v>6.6964483151282631E-4</v>
      </c>
      <c r="AD1300" s="13">
        <f t="shared" si="1587"/>
        <v>9.3207572353585007E-3</v>
      </c>
      <c r="AE1300" s="13">
        <f t="shared" si="1588"/>
        <v>1.0680764470592727E-2</v>
      </c>
      <c r="AF1300" s="13">
        <f t="shared" si="1589"/>
        <v>6.1196063150060244E-3</v>
      </c>
      <c r="AG1300" s="13">
        <f t="shared" si="1590"/>
        <v>2.3375094266439617E-3</v>
      </c>
      <c r="AH1300" s="13">
        <f t="shared" si="1591"/>
        <v>6.5267889772796959E-3</v>
      </c>
      <c r="AI1300" s="13">
        <f t="shared" si="1592"/>
        <v>8.1759573874372726E-3</v>
      </c>
      <c r="AJ1300" s="13">
        <f t="shared" si="1593"/>
        <v>5.1209162295492994E-3</v>
      </c>
      <c r="AK1300" s="13">
        <f t="shared" si="1594"/>
        <v>2.1382843857410054E-3</v>
      </c>
      <c r="AL1300" s="13">
        <f t="shared" si="1595"/>
        <v>3.8449854610267194E-5</v>
      </c>
      <c r="AM1300" s="13">
        <f t="shared" si="1596"/>
        <v>2.3351793428657997E-3</v>
      </c>
      <c r="AN1300" s="13">
        <f t="shared" si="1597"/>
        <v>2.675909255862492E-3</v>
      </c>
      <c r="AO1300" s="13">
        <f t="shared" si="1598"/>
        <v>1.5331778194010138E-3</v>
      </c>
      <c r="AP1300" s="13">
        <f t="shared" si="1599"/>
        <v>5.8562878412347268E-4</v>
      </c>
      <c r="AQ1300" s="13">
        <f t="shared" si="1600"/>
        <v>1.6776971421093509E-4</v>
      </c>
      <c r="AR1300" s="13">
        <f t="shared" si="1601"/>
        <v>1.4958247287277183E-3</v>
      </c>
      <c r="AS1300" s="13">
        <f t="shared" si="1602"/>
        <v>1.8737849934670338E-3</v>
      </c>
      <c r="AT1300" s="13">
        <f t="shared" si="1603"/>
        <v>1.1736235316582219E-3</v>
      </c>
      <c r="AU1300" s="13">
        <f t="shared" si="1604"/>
        <v>4.9005700542456619E-4</v>
      </c>
      <c r="AV1300" s="13">
        <f t="shared" si="1605"/>
        <v>1.534707651692884E-4</v>
      </c>
      <c r="AW1300" s="13">
        <f t="shared" si="1606"/>
        <v>1.5331420333036629E-6</v>
      </c>
      <c r="AX1300" s="13">
        <f t="shared" si="1607"/>
        <v>4.8753751310576932E-4</v>
      </c>
      <c r="AY1300" s="13">
        <f t="shared" si="1608"/>
        <v>5.5867492485560388E-4</v>
      </c>
      <c r="AZ1300" s="13">
        <f t="shared" si="1609"/>
        <v>3.2009605750552987E-4</v>
      </c>
      <c r="BA1300" s="13">
        <f t="shared" si="1610"/>
        <v>1.222672690587952E-4</v>
      </c>
      <c r="BB1300" s="13">
        <f t="shared" si="1611"/>
        <v>3.5026872557242192E-5</v>
      </c>
      <c r="BC1300" s="13">
        <f t="shared" si="1612"/>
        <v>8.0275403913785664E-6</v>
      </c>
      <c r="BD1300" s="13">
        <f t="shared" si="1613"/>
        <v>2.8568050165533762E-4</v>
      </c>
      <c r="BE1300" s="13">
        <f t="shared" si="1614"/>
        <v>3.5786534788952932E-4</v>
      </c>
      <c r="BF1300" s="13">
        <f t="shared" si="1615"/>
        <v>2.2414481646108709E-4</v>
      </c>
      <c r="BG1300" s="13">
        <f t="shared" si="1616"/>
        <v>9.3593673416858203E-5</v>
      </c>
      <c r="BH1300" s="13">
        <f t="shared" si="1617"/>
        <v>2.9310656750729235E-5</v>
      </c>
      <c r="BI1300" s="13">
        <f t="shared" si="1618"/>
        <v>7.3433561718014552E-6</v>
      </c>
      <c r="BJ1300" s="14">
        <f t="shared" si="1619"/>
        <v>0.38745360282684832</v>
      </c>
      <c r="BK1300" s="14">
        <f t="shared" si="1620"/>
        <v>0.2767804946241853</v>
      </c>
      <c r="BL1300" s="14">
        <f t="shared" si="1621"/>
        <v>0.31302554598283894</v>
      </c>
      <c r="BM1300" s="14">
        <f t="shared" si="1622"/>
        <v>0.42940780364939191</v>
      </c>
      <c r="BN1300" s="14">
        <f t="shared" si="1623"/>
        <v>0.57007756743057736</v>
      </c>
    </row>
    <row r="1301" spans="1:66" x14ac:dyDescent="0.25">
      <c r="A1301" t="s">
        <v>40</v>
      </c>
      <c r="B1301" t="s">
        <v>321</v>
      </c>
      <c r="C1301" t="s">
        <v>233</v>
      </c>
      <c r="D1301" s="11">
        <v>44465</v>
      </c>
      <c r="E1301" s="10">
        <f>VLOOKUP(A1301,home!$A$2:$E$405,3,FALSE)</f>
        <v>1.5047999999999999</v>
      </c>
      <c r="F1301" s="10">
        <f>VLOOKUP(B1301,home!$B$2:$E$405,3,FALSE)</f>
        <v>1.4952000000000001</v>
      </c>
      <c r="G1301" s="10">
        <f>VLOOKUP(C1301,away!$B$2:$E$405,4,FALSE)</f>
        <v>1.0632999999999999</v>
      </c>
      <c r="H1301" s="10">
        <f>VLOOKUP(A1301,away!$A$2:$E$405,3,FALSE)</f>
        <v>1.2</v>
      </c>
      <c r="I1301" s="10">
        <f>VLOOKUP(C1301,away!$B$2:$E$405,3,FALSE)</f>
        <v>1</v>
      </c>
      <c r="J1301" s="10">
        <f>VLOOKUP(B1301,home!$B$2:$E$405,4,FALSE)</f>
        <v>0.70830000000000004</v>
      </c>
      <c r="K1301" s="12">
        <f t="shared" si="1568"/>
        <v>2.3924005015679999</v>
      </c>
      <c r="L1301" s="12">
        <f t="shared" si="1569"/>
        <v>0.84996000000000005</v>
      </c>
      <c r="M1301" s="13">
        <f t="shared" si="1570"/>
        <v>3.9071557687374463E-2</v>
      </c>
      <c r="N1301" s="13">
        <f t="shared" si="1571"/>
        <v>9.3474814208317714E-2</v>
      </c>
      <c r="O1301" s="13">
        <f t="shared" si="1572"/>
        <v>3.3209261171960797E-2</v>
      </c>
      <c r="P1301" s="13">
        <f t="shared" si="1573"/>
        <v>7.9449853084501712E-2</v>
      </c>
      <c r="Q1301" s="13">
        <f t="shared" si="1574"/>
        <v>0.11181459619797747</v>
      </c>
      <c r="R1301" s="13">
        <f t="shared" si="1575"/>
        <v>1.4113271812859899E-2</v>
      </c>
      <c r="S1301" s="13">
        <f t="shared" si="1576"/>
        <v>4.0389221269700307E-2</v>
      </c>
      <c r="T1301" s="13">
        <f t="shared" si="1577"/>
        <v>9.5037934184432918E-2</v>
      </c>
      <c r="U1301" s="13">
        <f t="shared" si="1578"/>
        <v>3.3764598563851542E-2</v>
      </c>
      <c r="V1301" s="13">
        <f t="shared" si="1579"/>
        <v>9.1254721280341344E-3</v>
      </c>
      <c r="W1301" s="13">
        <f t="shared" si="1580"/>
        <v>8.9168432008888229E-2</v>
      </c>
      <c r="X1301" s="13">
        <f t="shared" si="1581"/>
        <v>7.5789600470274623E-2</v>
      </c>
      <c r="Y1301" s="13">
        <f t="shared" si="1582"/>
        <v>3.2209064407857313E-2</v>
      </c>
      <c r="Z1301" s="13">
        <f t="shared" si="1583"/>
        <v>3.998572170019467E-3</v>
      </c>
      <c r="AA1301" s="13">
        <f t="shared" si="1584"/>
        <v>9.5661860651104196E-3</v>
      </c>
      <c r="AB1301" s="13">
        <f t="shared" si="1585"/>
        <v>1.1443074170131491E-2</v>
      </c>
      <c r="AC1301" s="13">
        <f t="shared" si="1586"/>
        <v>1.1597589506479233E-3</v>
      </c>
      <c r="AD1301" s="13">
        <f t="shared" si="1587"/>
        <v>5.3331650365524085E-2</v>
      </c>
      <c r="AE1301" s="13">
        <f t="shared" si="1588"/>
        <v>4.5329769544680848E-2</v>
      </c>
      <c r="AF1301" s="13">
        <f t="shared" si="1589"/>
        <v>1.9264245461098468E-2</v>
      </c>
      <c r="AG1301" s="13">
        <f t="shared" si="1590"/>
        <v>5.4579460240384188E-3</v>
      </c>
      <c r="AH1301" s="13">
        <f t="shared" si="1591"/>
        <v>8.4965660040743651E-4</v>
      </c>
      <c r="AI1301" s="13">
        <f t="shared" si="1592"/>
        <v>2.0327188769753129E-3</v>
      </c>
      <c r="AJ1301" s="13">
        <f t="shared" si="1593"/>
        <v>2.4315388304112402E-3</v>
      </c>
      <c r="AK1301" s="13">
        <f t="shared" si="1594"/>
        <v>1.939071572485973E-3</v>
      </c>
      <c r="AL1301" s="13">
        <f t="shared" si="1595"/>
        <v>9.4332229065122045E-5</v>
      </c>
      <c r="AM1301" s="13">
        <f t="shared" si="1596"/>
        <v>2.5518133416785809E-2</v>
      </c>
      <c r="AN1301" s="13">
        <f t="shared" si="1597"/>
        <v>2.1689392678931264E-2</v>
      </c>
      <c r="AO1301" s="13">
        <f t="shared" si="1598"/>
        <v>9.2175581006922087E-3</v>
      </c>
      <c r="AP1301" s="13">
        <f t="shared" si="1599"/>
        <v>2.6115185610881171E-3</v>
      </c>
      <c r="AQ1301" s="13">
        <f t="shared" si="1600"/>
        <v>5.5492157904561386E-4</v>
      </c>
      <c r="AR1301" s="13">
        <f t="shared" si="1601"/>
        <v>1.4443482481646101E-4</v>
      </c>
      <c r="AS1301" s="13">
        <f t="shared" si="1602"/>
        <v>3.4554594733478755E-4</v>
      </c>
      <c r="AT1301" s="13">
        <f t="shared" si="1603"/>
        <v>4.1334214885926777E-4</v>
      </c>
      <c r="AU1301" s="13">
        <f t="shared" si="1604"/>
        <v>3.2962665475003567E-4</v>
      </c>
      <c r="AV1301" s="13">
        <f t="shared" si="1605"/>
        <v>1.9714974353854189E-4</v>
      </c>
      <c r="AW1301" s="13">
        <f t="shared" si="1606"/>
        <v>5.3283159469757306E-6</v>
      </c>
      <c r="AX1301" s="13">
        <f t="shared" si="1607"/>
        <v>1.0174932530899582E-2</v>
      </c>
      <c r="AY1301" s="13">
        <f t="shared" si="1608"/>
        <v>8.6482856539634081E-3</v>
      </c>
      <c r="AZ1301" s="13">
        <f t="shared" si="1609"/>
        <v>3.6753484372213691E-3</v>
      </c>
      <c r="BA1301" s="13">
        <f t="shared" si="1610"/>
        <v>1.0412997192335584E-3</v>
      </c>
      <c r="BB1301" s="13">
        <f t="shared" si="1611"/>
        <v>2.2126577733993881E-4</v>
      </c>
      <c r="BC1301" s="13">
        <f t="shared" si="1612"/>
        <v>3.7613412021570894E-5</v>
      </c>
      <c r="BD1301" s="13">
        <f t="shared" si="1613"/>
        <v>2.046063728349986E-5</v>
      </c>
      <c r="BE1301" s="13">
        <f t="shared" si="1614"/>
        <v>4.8950038899445985E-5</v>
      </c>
      <c r="BF1301" s="13">
        <f t="shared" si="1615"/>
        <v>5.8554048807403847E-5</v>
      </c>
      <c r="BG1301" s="13">
        <f t="shared" si="1616"/>
        <v>4.6694911911890039E-5</v>
      </c>
      <c r="BH1301" s="13">
        <f t="shared" si="1617"/>
        <v>2.7928232669669831E-5</v>
      </c>
      <c r="BI1301" s="13">
        <f t="shared" si="1618"/>
        <v>1.3363103569365184E-5</v>
      </c>
      <c r="BJ1301" s="14">
        <f t="shared" si="1619"/>
        <v>0.70426832274031248</v>
      </c>
      <c r="BK1301" s="14">
        <f t="shared" si="1620"/>
        <v>0.17793848100328707</v>
      </c>
      <c r="BL1301" s="14">
        <f t="shared" si="1621"/>
        <v>0.11099542795663449</v>
      </c>
      <c r="BM1301" s="14">
        <f t="shared" si="1622"/>
        <v>0.6174244923692449</v>
      </c>
      <c r="BN1301" s="14">
        <f t="shared" si="1623"/>
        <v>0.37113335416299204</v>
      </c>
    </row>
    <row r="1302" spans="1:66" x14ac:dyDescent="0.25">
      <c r="A1302" t="s">
        <v>40</v>
      </c>
      <c r="B1302" t="s">
        <v>239</v>
      </c>
      <c r="C1302" t="s">
        <v>339</v>
      </c>
      <c r="D1302" s="11">
        <v>44465</v>
      </c>
      <c r="E1302" s="10">
        <f>VLOOKUP(A1302,home!$A$2:$E$405,3,FALSE)</f>
        <v>1.5047999999999999</v>
      </c>
      <c r="F1302" s="10">
        <f>VLOOKUP(B1302,home!$B$2:$E$405,3,FALSE)</f>
        <v>0.99680000000000002</v>
      </c>
      <c r="G1302" s="10">
        <f>VLOOKUP(C1302,away!$B$2:$E$405,4,FALSE)</f>
        <v>0.7974</v>
      </c>
      <c r="H1302" s="10">
        <f>VLOOKUP(A1302,away!$A$2:$E$405,3,FALSE)</f>
        <v>1.2</v>
      </c>
      <c r="I1302" s="10">
        <f>VLOOKUP(C1302,away!$B$2:$E$405,3,FALSE)</f>
        <v>0.66669999999999996</v>
      </c>
      <c r="J1302" s="10">
        <f>VLOOKUP(B1302,home!$B$2:$E$405,4,FALSE)</f>
        <v>1</v>
      </c>
      <c r="K1302" s="12">
        <f t="shared" si="1568"/>
        <v>1.1960877519359998</v>
      </c>
      <c r="L1302" s="12">
        <f t="shared" si="1569"/>
        <v>0.80003999999999997</v>
      </c>
      <c r="M1302" s="13">
        <f t="shared" si="1570"/>
        <v>0.13586035096527918</v>
      </c>
      <c r="N1302" s="13">
        <f t="shared" si="1571"/>
        <v>0.16250090176329671</v>
      </c>
      <c r="O1302" s="13">
        <f t="shared" si="1572"/>
        <v>0.10869371518626196</v>
      </c>
      <c r="P1302" s="13">
        <f t="shared" si="1573"/>
        <v>0.1300072214467079</v>
      </c>
      <c r="Q1302" s="13">
        <f t="shared" si="1574"/>
        <v>9.7182669138817179E-2</v>
      </c>
      <c r="R1302" s="13">
        <f t="shared" si="1575"/>
        <v>4.3479659948808501E-2</v>
      </c>
      <c r="S1302" s="13">
        <f t="shared" si="1576"/>
        <v>3.110156404758007E-2</v>
      </c>
      <c r="T1302" s="13">
        <f t="shared" si="1577"/>
        <v>7.7750022617819298E-2</v>
      </c>
      <c r="U1302" s="13">
        <f t="shared" si="1578"/>
        <v>5.200548872311208E-2</v>
      </c>
      <c r="V1302" s="13">
        <f t="shared" si="1579"/>
        <v>3.3068497629648646E-3</v>
      </c>
      <c r="W1302" s="13">
        <f t="shared" si="1580"/>
        <v>3.8746333419129302E-2</v>
      </c>
      <c r="X1302" s="13">
        <f t="shared" si="1581"/>
        <v>3.0998616588640202E-2</v>
      </c>
      <c r="Y1302" s="13">
        <f t="shared" si="1582"/>
        <v>1.2400066607787853E-2</v>
      </c>
      <c r="Z1302" s="13">
        <f t="shared" si="1583"/>
        <v>1.1595155715148251E-2</v>
      </c>
      <c r="AA1302" s="13">
        <f t="shared" si="1584"/>
        <v>1.3868823732679529E-2</v>
      </c>
      <c r="AB1302" s="13">
        <f t="shared" si="1585"/>
        <v>8.2941651002086531E-3</v>
      </c>
      <c r="AC1302" s="13">
        <f t="shared" si="1586"/>
        <v>1.9777401315498441E-4</v>
      </c>
      <c r="AD1302" s="13">
        <f t="shared" si="1587"/>
        <v>1.158600370876227E-2</v>
      </c>
      <c r="AE1302" s="13">
        <f t="shared" si="1588"/>
        <v>9.2692664071581665E-3</v>
      </c>
      <c r="AF1302" s="13">
        <f t="shared" si="1589"/>
        <v>3.7078919481914091E-3</v>
      </c>
      <c r="AG1302" s="13">
        <f t="shared" si="1590"/>
        <v>9.8882062474368502E-4</v>
      </c>
      <c r="AH1302" s="13">
        <f t="shared" si="1591"/>
        <v>2.3191470945868012E-3</v>
      </c>
      <c r="AI1302" s="13">
        <f t="shared" si="1592"/>
        <v>2.773903434773232E-3</v>
      </c>
      <c r="AJ1302" s="13">
        <f t="shared" si="1593"/>
        <v>1.6589159616927323E-3</v>
      </c>
      <c r="AK1302" s="13">
        <f t="shared" si="1594"/>
        <v>6.6140302109060243E-4</v>
      </c>
      <c r="AL1302" s="13">
        <f t="shared" si="1595"/>
        <v>7.5701408812686561E-6</v>
      </c>
      <c r="AM1302" s="13">
        <f t="shared" si="1596"/>
        <v>2.7715754259871241E-3</v>
      </c>
      <c r="AN1302" s="13">
        <f t="shared" si="1597"/>
        <v>2.2173712038067389E-3</v>
      </c>
      <c r="AO1302" s="13">
        <f t="shared" si="1598"/>
        <v>8.8699282894677154E-4</v>
      </c>
      <c r="AP1302" s="13">
        <f t="shared" si="1599"/>
        <v>2.3654324762352504E-4</v>
      </c>
      <c r="AQ1302" s="13">
        <f t="shared" si="1600"/>
        <v>4.7311014957181234E-5</v>
      </c>
      <c r="AR1302" s="13">
        <f t="shared" si="1601"/>
        <v>3.7108208831064494E-4</v>
      </c>
      <c r="AS1302" s="13">
        <f t="shared" si="1602"/>
        <v>4.4384674079119544E-4</v>
      </c>
      <c r="AT1302" s="13">
        <f t="shared" si="1603"/>
        <v>2.6543982519853078E-4</v>
      </c>
      <c r="AU1302" s="13">
        <f t="shared" si="1604"/>
        <v>1.0582977459866514E-4</v>
      </c>
      <c r="AV1302" s="13">
        <f t="shared" si="1605"/>
        <v>3.1645424296902754E-5</v>
      </c>
      <c r="AW1302" s="13">
        <f t="shared" si="1606"/>
        <v>2.0122234480344093E-7</v>
      </c>
      <c r="AX1302" s="13">
        <f t="shared" si="1607"/>
        <v>5.5250790343166578E-4</v>
      </c>
      <c r="AY1302" s="13">
        <f t="shared" si="1608"/>
        <v>4.4202842306146988E-4</v>
      </c>
      <c r="AZ1302" s="13">
        <f t="shared" si="1609"/>
        <v>1.7682020979304915E-4</v>
      </c>
      <c r="BA1302" s="13">
        <f t="shared" si="1610"/>
        <v>4.7154413547610344E-5</v>
      </c>
      <c r="BB1302" s="13">
        <f t="shared" si="1611"/>
        <v>9.4313542536575432E-6</v>
      </c>
      <c r="BC1302" s="13">
        <f t="shared" si="1612"/>
        <v>1.5090921314192364E-6</v>
      </c>
      <c r="BD1302" s="13">
        <f t="shared" si="1613"/>
        <v>4.9480085655341382E-5</v>
      </c>
      <c r="BE1302" s="13">
        <f t="shared" si="1614"/>
        <v>5.9182524417097973E-5</v>
      </c>
      <c r="BF1302" s="13">
        <f t="shared" si="1615"/>
        <v>3.539374629197208E-5</v>
      </c>
      <c r="BG1302" s="13">
        <f t="shared" si="1616"/>
        <v>1.4111342144986003E-5</v>
      </c>
      <c r="BH1302" s="13">
        <f t="shared" si="1617"/>
        <v>4.219600875749011E-6</v>
      </c>
      <c r="BI1302" s="13">
        <f t="shared" si="1618"/>
        <v>1.0094025851083622E-6</v>
      </c>
      <c r="BJ1302" s="14">
        <f t="shared" si="1619"/>
        <v>0.45251983794188633</v>
      </c>
      <c r="BK1302" s="14">
        <f t="shared" si="1620"/>
        <v>0.30092335879962973</v>
      </c>
      <c r="BL1302" s="14">
        <f t="shared" si="1621"/>
        <v>0.23513646275838027</v>
      </c>
      <c r="BM1302" s="14">
        <f t="shared" si="1622"/>
        <v>0.32200846956515644</v>
      </c>
      <c r="BN1302" s="14">
        <f t="shared" si="1623"/>
        <v>0.67772451844917136</v>
      </c>
    </row>
    <row r="1303" spans="1:66" x14ac:dyDescent="0.25">
      <c r="A1303" t="s">
        <v>40</v>
      </c>
      <c r="B1303" t="s">
        <v>238</v>
      </c>
      <c r="C1303" t="s">
        <v>318</v>
      </c>
      <c r="D1303" s="11">
        <v>44465</v>
      </c>
      <c r="E1303" s="10">
        <f>VLOOKUP(A1303,home!$A$2:$E$405,3,FALSE)</f>
        <v>1.5047999999999999</v>
      </c>
      <c r="F1303" s="10">
        <f>VLOOKUP(B1303,home!$B$2:$E$405,3,FALSE)</f>
        <v>0.7974</v>
      </c>
      <c r="G1303" s="10">
        <f>VLOOKUP(C1303,away!$B$2:$E$405,4,FALSE)</f>
        <v>1.03</v>
      </c>
      <c r="H1303" s="10">
        <f>VLOOKUP(A1303,away!$A$2:$E$405,3,FALSE)</f>
        <v>1.2</v>
      </c>
      <c r="I1303" s="10">
        <f>VLOOKUP(C1303,away!$B$2:$E$405,3,FALSE)</f>
        <v>0.95830000000000004</v>
      </c>
      <c r="J1303" s="10">
        <f>VLOOKUP(B1303,home!$B$2:$E$405,4,FALSE)</f>
        <v>1.1667000000000001</v>
      </c>
      <c r="K1303" s="12">
        <f t="shared" si="1568"/>
        <v>1.2359253455999999</v>
      </c>
      <c r="L1303" s="12">
        <f t="shared" si="1569"/>
        <v>1.3416583320000002</v>
      </c>
      <c r="M1303" s="13">
        <f t="shared" si="1570"/>
        <v>7.5957319831958983E-2</v>
      </c>
      <c r="N1303" s="13">
        <f t="shared" si="1571"/>
        <v>9.3877576764163626E-2</v>
      </c>
      <c r="O1303" s="13">
        <f t="shared" si="1572"/>
        <v>0.10190877102893661</v>
      </c>
      <c r="P1303" s="13">
        <f t="shared" si="1573"/>
        <v>0.12595163305360974</v>
      </c>
      <c r="Q1303" s="13">
        <f t="shared" si="1574"/>
        <v>5.8012838253169746E-2</v>
      </c>
      <c r="R1303" s="13">
        <f t="shared" si="1575"/>
        <v>6.8363375877426538E-2</v>
      </c>
      <c r="S1303" s="13">
        <f t="shared" si="1576"/>
        <v>5.2212920044989793E-2</v>
      </c>
      <c r="T1303" s="13">
        <f t="shared" si="1577"/>
        <v>7.7833407805333515E-2</v>
      </c>
      <c r="U1303" s="13">
        <f t="shared" si="1578"/>
        <v>8.449202895769109E-2</v>
      </c>
      <c r="V1303" s="13">
        <f t="shared" si="1579"/>
        <v>9.6198797498864824E-3</v>
      </c>
      <c r="W1303" s="13">
        <f t="shared" si="1580"/>
        <v>2.3899845722428568E-2</v>
      </c>
      <c r="X1303" s="13">
        <f t="shared" si="1581"/>
        <v>3.2065427147010848E-2</v>
      </c>
      <c r="Y1303" s="13">
        <f t="shared" si="1582"/>
        <v>2.1510423750463057E-2</v>
      </c>
      <c r="Z1303" s="13">
        <f t="shared" si="1583"/>
        <v>3.0573430949865709E-2</v>
      </c>
      <c r="AA1303" s="13">
        <f t="shared" si="1584"/>
        <v>3.7786478212890509E-2</v>
      </c>
      <c r="AB1303" s="13">
        <f t="shared" si="1585"/>
        <v>2.3350633072136792E-2</v>
      </c>
      <c r="AC1303" s="13">
        <f t="shared" si="1586"/>
        <v>9.9697399717209095E-4</v>
      </c>
      <c r="AD1303" s="13">
        <f t="shared" si="1587"/>
        <v>7.3846062710698022E-3</v>
      </c>
      <c r="AE1303" s="13">
        <f t="shared" si="1588"/>
        <v>9.9076185321202506E-3</v>
      </c>
      <c r="AF1303" s="13">
        <f t="shared" si="1589"/>
        <v>6.6463194769483753E-3</v>
      </c>
      <c r="AG1303" s="13">
        <f t="shared" si="1590"/>
        <v>2.972363301127223E-3</v>
      </c>
      <c r="AH1303" s="13">
        <f t="shared" si="1591"/>
        <v>1.0254774592928503E-2</v>
      </c>
      <c r="AI1303" s="13">
        <f t="shared" si="1592"/>
        <v>1.2674135832815256E-2</v>
      </c>
      <c r="AJ1303" s="13">
        <f t="shared" si="1593"/>
        <v>7.8321428546767706E-3</v>
      </c>
      <c r="AK1303" s="13">
        <f t="shared" si="1594"/>
        <v>3.2266479548183191E-3</v>
      </c>
      <c r="AL1303" s="13">
        <f t="shared" si="1595"/>
        <v>6.6126874056962696E-5</v>
      </c>
      <c r="AM1303" s="13">
        <f t="shared" si="1596"/>
        <v>1.8253644115383732E-3</v>
      </c>
      <c r="AN1303" s="13">
        <f t="shared" si="1597"/>
        <v>2.4490153716767351E-3</v>
      </c>
      <c r="AO1303" s="13">
        <f t="shared" si="1598"/>
        <v>1.642870939303085E-3</v>
      </c>
      <c r="AP1303" s="13">
        <f t="shared" si="1599"/>
        <v>7.347238280388834E-4</v>
      </c>
      <c r="AQ1303" s="13">
        <f t="shared" si="1600"/>
        <v>2.4643708640182581E-4</v>
      </c>
      <c r="AR1303" s="13">
        <f t="shared" si="1601"/>
        <v>2.7516807550768863E-3</v>
      </c>
      <c r="AS1303" s="13">
        <f t="shared" si="1602"/>
        <v>3.4008719881992691E-3</v>
      </c>
      <c r="AT1303" s="13">
        <f t="shared" si="1603"/>
        <v>2.1016119436782711E-3</v>
      </c>
      <c r="AU1303" s="13">
        <f t="shared" si="1604"/>
        <v>8.6581182260255136E-4</v>
      </c>
      <c r="AV1303" s="13">
        <f t="shared" si="1605"/>
        <v>2.6751969401865605E-4</v>
      </c>
      <c r="AW1303" s="13">
        <f t="shared" si="1606"/>
        <v>3.0458580755287175E-6</v>
      </c>
      <c r="AX1303" s="13">
        <f t="shared" si="1607"/>
        <v>3.7600235686275079E-4</v>
      </c>
      <c r="AY1303" s="13">
        <f t="shared" si="1608"/>
        <v>5.0446669493654697E-4</v>
      </c>
      <c r="AZ1303" s="13">
        <f t="shared" si="1609"/>
        <v>3.384109722390604E-4</v>
      </c>
      <c r="BA1303" s="13">
        <f t="shared" si="1610"/>
        <v>1.51343966848252E-4</v>
      </c>
      <c r="BB1303" s="13">
        <f t="shared" si="1611"/>
        <v>5.0762973529972274E-5</v>
      </c>
      <c r="BC1303" s="13">
        <f t="shared" si="1612"/>
        <v>1.3621313278716551E-5</v>
      </c>
      <c r="BD1303" s="13">
        <f t="shared" si="1613"/>
        <v>6.1530256867549284E-4</v>
      </c>
      <c r="BE1303" s="13">
        <f t="shared" si="1614"/>
        <v>7.6046803983882618E-4</v>
      </c>
      <c r="BF1303" s="13">
        <f t="shared" si="1615"/>
        <v>4.6994086247777802E-4</v>
      </c>
      <c r="BG1303" s="13">
        <f t="shared" si="1616"/>
        <v>1.936039409564699E-4</v>
      </c>
      <c r="BH1303" s="13">
        <f t="shared" si="1617"/>
        <v>5.9820004409036768E-5</v>
      </c>
      <c r="BI1303" s="13">
        <f t="shared" si="1618"/>
        <v>1.4786611924606447E-5</v>
      </c>
      <c r="BJ1303" s="14">
        <f t="shared" si="1619"/>
        <v>0.34244344693848916</v>
      </c>
      <c r="BK1303" s="14">
        <f t="shared" si="1620"/>
        <v>0.26530932024661052</v>
      </c>
      <c r="BL1303" s="14">
        <f t="shared" si="1621"/>
        <v>0.36139040661617811</v>
      </c>
      <c r="BM1303" s="14">
        <f t="shared" si="1622"/>
        <v>0.47514366910501726</v>
      </c>
      <c r="BN1303" s="14">
        <f t="shared" si="1623"/>
        <v>0.52407151480926528</v>
      </c>
    </row>
    <row r="1304" spans="1:66" x14ac:dyDescent="0.25">
      <c r="A1304" t="s">
        <v>40</v>
      </c>
      <c r="B1304" t="s">
        <v>235</v>
      </c>
      <c r="C1304" t="s">
        <v>42</v>
      </c>
      <c r="D1304" s="11">
        <v>44465</v>
      </c>
      <c r="E1304" s="10">
        <f>VLOOKUP(A1304,home!$A$2:$E$405,3,FALSE)</f>
        <v>1.5047999999999999</v>
      </c>
      <c r="F1304" s="10">
        <f>VLOOKUP(B1304,home!$B$2:$E$405,3,FALSE)</f>
        <v>0.63129999999999997</v>
      </c>
      <c r="G1304" s="10">
        <f>VLOOKUP(C1304,away!$B$2:$E$405,4,FALSE)</f>
        <v>1.0632999999999999</v>
      </c>
      <c r="H1304" s="10">
        <f>VLOOKUP(A1304,away!$A$2:$E$405,3,FALSE)</f>
        <v>1.2</v>
      </c>
      <c r="I1304" s="10">
        <f>VLOOKUP(C1304,away!$B$2:$E$405,3,FALSE)</f>
        <v>0.91669999999999996</v>
      </c>
      <c r="J1304" s="10">
        <f>VLOOKUP(B1304,home!$B$2:$E$405,4,FALSE)</f>
        <v>0.625</v>
      </c>
      <c r="K1304" s="12">
        <f t="shared" si="1568"/>
        <v>1.0101139891919999</v>
      </c>
      <c r="L1304" s="12">
        <f t="shared" si="1569"/>
        <v>0.68752499999999994</v>
      </c>
      <c r="M1304" s="13">
        <f t="shared" si="1570"/>
        <v>0.18311535140138821</v>
      </c>
      <c r="N1304" s="13">
        <f t="shared" si="1571"/>
        <v>0.18496737808635111</v>
      </c>
      <c r="O1304" s="13">
        <f t="shared" si="1572"/>
        <v>0.1258963819722394</v>
      </c>
      <c r="P1304" s="13">
        <f t="shared" si="1573"/>
        <v>0.12716969661881852</v>
      </c>
      <c r="Q1304" s="13">
        <f t="shared" si="1574"/>
        <v>9.3419068074594505E-2</v>
      </c>
      <c r="R1304" s="13">
        <f t="shared" si="1575"/>
        <v>4.3278455007731947E-2</v>
      </c>
      <c r="S1304" s="13">
        <f t="shared" si="1576"/>
        <v>2.2079158866742266E-2</v>
      </c>
      <c r="T1304" s="13">
        <f t="shared" si="1577"/>
        <v>6.4227944777985574E-2</v>
      </c>
      <c r="U1304" s="13">
        <f t="shared" si="1578"/>
        <v>4.3716172833926599E-2</v>
      </c>
      <c r="V1304" s="13">
        <f t="shared" si="1579"/>
        <v>1.7037226433102414E-3</v>
      </c>
      <c r="W1304" s="13">
        <f t="shared" si="1580"/>
        <v>3.1454635839809224E-2</v>
      </c>
      <c r="X1304" s="13">
        <f t="shared" si="1581"/>
        <v>2.1625848505764832E-2</v>
      </c>
      <c r="Y1304" s="13">
        <f t="shared" si="1582"/>
        <v>7.4341557469629824E-3</v>
      </c>
      <c r="Z1304" s="13">
        <f t="shared" si="1583"/>
        <v>9.9183399263969678E-3</v>
      </c>
      <c r="AA1304" s="13">
        <f t="shared" si="1584"/>
        <v>1.0018653909215129E-2</v>
      </c>
      <c r="AB1304" s="13">
        <f t="shared" si="1585"/>
        <v>5.0599912332856588E-3</v>
      </c>
      <c r="AC1304" s="13">
        <f t="shared" si="1586"/>
        <v>7.3949934431443727E-5</v>
      </c>
      <c r="AD1304" s="13">
        <f t="shared" si="1587"/>
        <v>7.9431919216828347E-3</v>
      </c>
      <c r="AE1304" s="13">
        <f t="shared" si="1588"/>
        <v>5.4611430259549907E-3</v>
      </c>
      <c r="AF1304" s="13">
        <f t="shared" si="1589"/>
        <v>1.8773361794598522E-3</v>
      </c>
      <c r="AG1304" s="13">
        <f t="shared" si="1590"/>
        <v>4.3023851892771162E-4</v>
      </c>
      <c r="AH1304" s="13">
        <f t="shared" si="1591"/>
        <v>1.7047766644740189E-3</v>
      </c>
      <c r="AI1304" s="13">
        <f t="shared" si="1592"/>
        <v>1.7220187572332827E-3</v>
      </c>
      <c r="AJ1304" s="13">
        <f t="shared" si="1593"/>
        <v>8.6971761816618046E-4</v>
      </c>
      <c r="AK1304" s="13">
        <f t="shared" si="1594"/>
        <v>2.9283797758546842E-4</v>
      </c>
      <c r="AL1304" s="13">
        <f t="shared" si="1595"/>
        <v>2.054265937761663E-6</v>
      </c>
      <c r="AM1304" s="13">
        <f t="shared" si="1596"/>
        <v>1.604705855785744E-3</v>
      </c>
      <c r="AN1304" s="13">
        <f t="shared" si="1597"/>
        <v>1.1032753934990935E-3</v>
      </c>
      <c r="AO1304" s="13">
        <f t="shared" si="1598"/>
        <v>3.7926470745773208E-4</v>
      </c>
      <c r="AP1304" s="13">
        <f t="shared" si="1599"/>
        <v>8.6917989331625745E-5</v>
      </c>
      <c r="AQ1304" s="13">
        <f t="shared" si="1600"/>
        <v>1.4939572653806497E-5</v>
      </c>
      <c r="AR1304" s="13">
        <f t="shared" si="1601"/>
        <v>2.3441531524850002E-4</v>
      </c>
      <c r="AS1304" s="13">
        <f t="shared" si="1602"/>
        <v>2.3678618921336259E-4</v>
      </c>
      <c r="AT1304" s="13">
        <f t="shared" si="1603"/>
        <v>1.1959052108594068E-4</v>
      </c>
      <c r="AU1304" s="13">
        <f t="shared" si="1604"/>
        <v>4.0266686107889846E-5</v>
      </c>
      <c r="AV1304" s="13">
        <f t="shared" si="1605"/>
        <v>1.0168485733995672E-5</v>
      </c>
      <c r="AW1304" s="13">
        <f t="shared" si="1606"/>
        <v>3.9628993734192593E-8</v>
      </c>
      <c r="AX1304" s="13">
        <f t="shared" si="1607"/>
        <v>2.7015597224458319E-4</v>
      </c>
      <c r="AY1304" s="13">
        <f t="shared" si="1608"/>
        <v>1.8573898481745701E-4</v>
      </c>
      <c r="AZ1304" s="13">
        <f t="shared" si="1609"/>
        <v>6.3850097768311059E-5</v>
      </c>
      <c r="BA1304" s="13">
        <f t="shared" si="1610"/>
        <v>1.4632846156052689E-5</v>
      </c>
      <c r="BB1304" s="13">
        <f t="shared" si="1611"/>
        <v>2.5151118883600307E-6</v>
      </c>
      <c r="BC1304" s="13">
        <f t="shared" si="1612"/>
        <v>3.4584046020894615E-7</v>
      </c>
      <c r="BD1304" s="13">
        <f t="shared" si="1613"/>
        <v>2.686106493603748E-5</v>
      </c>
      <c r="BE1304" s="13">
        <f t="shared" si="1614"/>
        <v>2.713273745648617E-5</v>
      </c>
      <c r="BF1304" s="13">
        <f t="shared" si="1615"/>
        <v>1.370357883493522E-5</v>
      </c>
      <c r="BG1304" s="13">
        <f t="shared" si="1616"/>
        <v>4.6140588943878248E-6</v>
      </c>
      <c r="BH1304" s="13">
        <f t="shared" si="1617"/>
        <v>1.1651813590442284E-6</v>
      </c>
      <c r="BI1304" s="13">
        <f t="shared" si="1618"/>
        <v>2.353931981432644E-7</v>
      </c>
      <c r="BJ1304" s="14">
        <f t="shared" si="1619"/>
        <v>0.42256728304955665</v>
      </c>
      <c r="BK1304" s="14">
        <f t="shared" si="1620"/>
        <v>0.33432967271544589</v>
      </c>
      <c r="BL1304" s="14">
        <f t="shared" si="1621"/>
        <v>0.2332739451859264</v>
      </c>
      <c r="BM1304" s="14">
        <f t="shared" si="1622"/>
        <v>0.24205721036037839</v>
      </c>
      <c r="BN1304" s="14">
        <f t="shared" si="1623"/>
        <v>0.75784633116112377</v>
      </c>
    </row>
    <row r="1305" spans="1:66" x14ac:dyDescent="0.25">
      <c r="A1305" t="s">
        <v>40</v>
      </c>
      <c r="B1305" t="s">
        <v>520</v>
      </c>
      <c r="C1305" t="s">
        <v>236</v>
      </c>
      <c r="D1305" s="11">
        <v>44465</v>
      </c>
      <c r="E1305" s="10">
        <f>VLOOKUP(A1305,home!$A$2:$E$405,3,FALSE)</f>
        <v>1.5047999999999999</v>
      </c>
      <c r="F1305" s="10" t="e">
        <f>VLOOKUP(B1305,home!$B$2:$E$405,3,FALSE)</f>
        <v>#N/A</v>
      </c>
      <c r="G1305" s="10">
        <f>VLOOKUP(C1305,away!$B$2:$E$405,4,FALSE)</f>
        <v>0.89710000000000001</v>
      </c>
      <c r="H1305" s="10">
        <f>VLOOKUP(A1305,away!$A$2:$E$405,3,FALSE)</f>
        <v>1.2</v>
      </c>
      <c r="I1305" s="10">
        <f>VLOOKUP(C1305,away!$B$2:$E$405,3,FALSE)</f>
        <v>0.91669999999999996</v>
      </c>
      <c r="J1305" s="10" t="e">
        <f>VLOOKUP(B1305,home!$B$2:$E$405,4,FALSE)</f>
        <v>#N/A</v>
      </c>
      <c r="K1305" s="12" t="e">
        <f t="shared" si="1568"/>
        <v>#N/A</v>
      </c>
      <c r="L1305" s="12" t="e">
        <f t="shared" si="1569"/>
        <v>#N/A</v>
      </c>
      <c r="M1305" s="13" t="e">
        <f t="shared" si="1570"/>
        <v>#N/A</v>
      </c>
      <c r="N1305" s="13" t="e">
        <f t="shared" si="1571"/>
        <v>#N/A</v>
      </c>
      <c r="O1305" s="13" t="e">
        <f t="shared" si="1572"/>
        <v>#N/A</v>
      </c>
      <c r="P1305" s="13" t="e">
        <f t="shared" si="1573"/>
        <v>#N/A</v>
      </c>
      <c r="Q1305" s="13" t="e">
        <f t="shared" si="1574"/>
        <v>#N/A</v>
      </c>
      <c r="R1305" s="13" t="e">
        <f t="shared" si="1575"/>
        <v>#N/A</v>
      </c>
      <c r="S1305" s="13" t="e">
        <f t="shared" si="1576"/>
        <v>#N/A</v>
      </c>
      <c r="T1305" s="13" t="e">
        <f t="shared" si="1577"/>
        <v>#N/A</v>
      </c>
      <c r="U1305" s="13" t="e">
        <f t="shared" si="1578"/>
        <v>#N/A</v>
      </c>
      <c r="V1305" s="13" t="e">
        <f t="shared" si="1579"/>
        <v>#N/A</v>
      </c>
      <c r="W1305" s="13" t="e">
        <f t="shared" si="1580"/>
        <v>#N/A</v>
      </c>
      <c r="X1305" s="13" t="e">
        <f t="shared" si="1581"/>
        <v>#N/A</v>
      </c>
      <c r="Y1305" s="13" t="e">
        <f t="shared" si="1582"/>
        <v>#N/A</v>
      </c>
      <c r="Z1305" s="13" t="e">
        <f t="shared" si="1583"/>
        <v>#N/A</v>
      </c>
      <c r="AA1305" s="13" t="e">
        <f t="shared" si="1584"/>
        <v>#N/A</v>
      </c>
      <c r="AB1305" s="13" t="e">
        <f t="shared" si="1585"/>
        <v>#N/A</v>
      </c>
      <c r="AC1305" s="13" t="e">
        <f t="shared" si="1586"/>
        <v>#N/A</v>
      </c>
      <c r="AD1305" s="13" t="e">
        <f t="shared" si="1587"/>
        <v>#N/A</v>
      </c>
      <c r="AE1305" s="13" t="e">
        <f t="shared" si="1588"/>
        <v>#N/A</v>
      </c>
      <c r="AF1305" s="13" t="e">
        <f t="shared" si="1589"/>
        <v>#N/A</v>
      </c>
      <c r="AG1305" s="13" t="e">
        <f t="shared" si="1590"/>
        <v>#N/A</v>
      </c>
      <c r="AH1305" s="13" t="e">
        <f t="shared" si="1591"/>
        <v>#N/A</v>
      </c>
      <c r="AI1305" s="13" t="e">
        <f t="shared" si="1592"/>
        <v>#N/A</v>
      </c>
      <c r="AJ1305" s="13" t="e">
        <f t="shared" si="1593"/>
        <v>#N/A</v>
      </c>
      <c r="AK1305" s="13" t="e">
        <f t="shared" si="1594"/>
        <v>#N/A</v>
      </c>
      <c r="AL1305" s="13" t="e">
        <f t="shared" si="1595"/>
        <v>#N/A</v>
      </c>
      <c r="AM1305" s="13" t="e">
        <f t="shared" si="1596"/>
        <v>#N/A</v>
      </c>
      <c r="AN1305" s="13" t="e">
        <f t="shared" si="1597"/>
        <v>#N/A</v>
      </c>
      <c r="AO1305" s="13" t="e">
        <f t="shared" si="1598"/>
        <v>#N/A</v>
      </c>
      <c r="AP1305" s="13" t="e">
        <f t="shared" si="1599"/>
        <v>#N/A</v>
      </c>
      <c r="AQ1305" s="13" t="e">
        <f t="shared" si="1600"/>
        <v>#N/A</v>
      </c>
      <c r="AR1305" s="13" t="e">
        <f t="shared" si="1601"/>
        <v>#N/A</v>
      </c>
      <c r="AS1305" s="13" t="e">
        <f t="shared" si="1602"/>
        <v>#N/A</v>
      </c>
      <c r="AT1305" s="13" t="e">
        <f t="shared" si="1603"/>
        <v>#N/A</v>
      </c>
      <c r="AU1305" s="13" t="e">
        <f t="shared" si="1604"/>
        <v>#N/A</v>
      </c>
      <c r="AV1305" s="13" t="e">
        <f t="shared" si="1605"/>
        <v>#N/A</v>
      </c>
      <c r="AW1305" s="13" t="e">
        <f t="shared" si="1606"/>
        <v>#N/A</v>
      </c>
      <c r="AX1305" s="13" t="e">
        <f t="shared" si="1607"/>
        <v>#N/A</v>
      </c>
      <c r="AY1305" s="13" t="e">
        <f t="shared" si="1608"/>
        <v>#N/A</v>
      </c>
      <c r="AZ1305" s="13" t="e">
        <f t="shared" si="1609"/>
        <v>#N/A</v>
      </c>
      <c r="BA1305" s="13" t="e">
        <f t="shared" si="1610"/>
        <v>#N/A</v>
      </c>
      <c r="BB1305" s="13" t="e">
        <f t="shared" si="1611"/>
        <v>#N/A</v>
      </c>
      <c r="BC1305" s="13" t="e">
        <f t="shared" si="1612"/>
        <v>#N/A</v>
      </c>
      <c r="BD1305" s="13" t="e">
        <f t="shared" si="1613"/>
        <v>#N/A</v>
      </c>
      <c r="BE1305" s="13" t="e">
        <f t="shared" si="1614"/>
        <v>#N/A</v>
      </c>
      <c r="BF1305" s="13" t="e">
        <f t="shared" si="1615"/>
        <v>#N/A</v>
      </c>
      <c r="BG1305" s="13" t="e">
        <f t="shared" si="1616"/>
        <v>#N/A</v>
      </c>
      <c r="BH1305" s="13" t="e">
        <f t="shared" si="1617"/>
        <v>#N/A</v>
      </c>
      <c r="BI1305" s="13" t="e">
        <f t="shared" si="1618"/>
        <v>#N/A</v>
      </c>
      <c r="BJ1305" s="14" t="e">
        <f t="shared" si="1619"/>
        <v>#N/A</v>
      </c>
      <c r="BK1305" s="14" t="e">
        <f t="shared" si="1620"/>
        <v>#N/A</v>
      </c>
      <c r="BL1305" s="14" t="e">
        <f t="shared" si="1621"/>
        <v>#N/A</v>
      </c>
      <c r="BM1305" s="14" t="e">
        <f t="shared" si="1622"/>
        <v>#N/A</v>
      </c>
      <c r="BN1305" s="14" t="e">
        <f t="shared" si="1623"/>
        <v>#N/A</v>
      </c>
    </row>
    <row r="1306" spans="1:66" x14ac:dyDescent="0.25">
      <c r="A1306" t="s">
        <v>40</v>
      </c>
      <c r="B1306" t="s">
        <v>234</v>
      </c>
      <c r="C1306" t="s">
        <v>319</v>
      </c>
      <c r="D1306" s="11">
        <v>44465</v>
      </c>
      <c r="E1306" s="10">
        <f>VLOOKUP(A1306,home!$A$2:$E$405,3,FALSE)</f>
        <v>1.5047999999999999</v>
      </c>
      <c r="F1306" s="10">
        <f>VLOOKUP(B1306,home!$B$2:$E$405,3,FALSE)</f>
        <v>0.8639</v>
      </c>
      <c r="G1306" s="10">
        <f>VLOOKUP(C1306,away!$B$2:$E$405,4,FALSE)</f>
        <v>1.2959000000000001</v>
      </c>
      <c r="H1306" s="10">
        <f>VLOOKUP(A1306,away!$A$2:$E$405,3,FALSE)</f>
        <v>1.2</v>
      </c>
      <c r="I1306" s="10">
        <f>VLOOKUP(C1306,away!$B$2:$E$405,3,FALSE)</f>
        <v>1.0832999999999999</v>
      </c>
      <c r="J1306" s="10">
        <f>VLOOKUP(B1306,home!$B$2:$E$405,4,FALSE)</f>
        <v>1.1667000000000001</v>
      </c>
      <c r="K1306" s="12">
        <f t="shared" si="1568"/>
        <v>1.684665749448</v>
      </c>
      <c r="L1306" s="12">
        <f t="shared" si="1569"/>
        <v>1.5166633319999998</v>
      </c>
      <c r="M1306" s="13">
        <f t="shared" si="1570"/>
        <v>4.0708063675684636E-2</v>
      </c>
      <c r="N1306" s="13">
        <f t="shared" si="1571"/>
        <v>6.8579480600774165E-2</v>
      </c>
      <c r="O1306" s="13">
        <f t="shared" si="1572"/>
        <v>6.1740427493632018E-2</v>
      </c>
      <c r="P1306" s="13">
        <f t="shared" si="1573"/>
        <v>0.10401198355479949</v>
      </c>
      <c r="Q1306" s="13">
        <f t="shared" si="1574"/>
        <v>5.7766751041528903E-2</v>
      </c>
      <c r="R1306" s="13">
        <f t="shared" si="1575"/>
        <v>4.6819721240798175E-2</v>
      </c>
      <c r="S1306" s="13">
        <f t="shared" si="1576"/>
        <v>6.6439494698109933E-2</v>
      </c>
      <c r="T1306" s="13">
        <f t="shared" si="1577"/>
        <v>8.7612713113459681E-2</v>
      </c>
      <c r="U1306" s="13">
        <f t="shared" si="1578"/>
        <v>7.8875580773075715E-2</v>
      </c>
      <c r="V1306" s="13">
        <f t="shared" si="1579"/>
        <v>1.8861956755693413E-2</v>
      </c>
      <c r="W1306" s="13">
        <f t="shared" si="1580"/>
        <v>3.2439222312184442E-2</v>
      </c>
      <c r="X1306" s="13">
        <f t="shared" si="1581"/>
        <v>4.9199378999486391E-2</v>
      </c>
      <c r="Y1306" s="13">
        <f t="shared" si="1582"/>
        <v>3.7309447042845931E-2</v>
      </c>
      <c r="Z1306" s="13">
        <f t="shared" si="1583"/>
        <v>2.3669918140126704E-2</v>
      </c>
      <c r="AA1306" s="13">
        <f t="shared" si="1584"/>
        <v>3.9875900382909363E-2</v>
      </c>
      <c r="AB1306" s="13">
        <f t="shared" si="1585"/>
        <v>3.3588781801743905E-2</v>
      </c>
      <c r="AC1306" s="13">
        <f t="shared" si="1586"/>
        <v>3.0121021468781642E-3</v>
      </c>
      <c r="AD1306" s="13">
        <f t="shared" si="1587"/>
        <v>1.3662311692016624E-2</v>
      </c>
      <c r="AE1306" s="13">
        <f t="shared" si="1588"/>
        <v>2.0721127173636486E-2</v>
      </c>
      <c r="AF1306" s="13">
        <f t="shared" si="1589"/>
        <v>1.5713486890981631E-2</v>
      </c>
      <c r="AG1306" s="13">
        <f t="shared" si="1590"/>
        <v>7.944023128471504E-3</v>
      </c>
      <c r="AH1306" s="13">
        <f t="shared" si="1591"/>
        <v>8.9748242286429528E-3</v>
      </c>
      <c r="AI1306" s="13">
        <f t="shared" si="1592"/>
        <v>1.511957898531085E-2</v>
      </c>
      <c r="AJ1306" s="13">
        <f t="shared" si="1593"/>
        <v>1.2735718431313469E-2</v>
      </c>
      <c r="AK1306" s="13">
        <f t="shared" si="1594"/>
        <v>7.1518095452824714E-3</v>
      </c>
      <c r="AL1306" s="13">
        <f t="shared" si="1595"/>
        <v>3.0784536593284561E-4</v>
      </c>
      <c r="AM1306" s="13">
        <f t="shared" si="1596"/>
        <v>4.6032857131646726E-3</v>
      </c>
      <c r="AN1306" s="13">
        <f t="shared" si="1597"/>
        <v>6.9816346478763277E-3</v>
      </c>
      <c r="AO1306" s="13">
        <f t="shared" si="1598"/>
        <v>5.2943946339273793E-3</v>
      </c>
      <c r="AP1306" s="13">
        <f t="shared" si="1599"/>
        <v>2.676604735471739E-3</v>
      </c>
      <c r="AQ1306" s="13">
        <f t="shared" si="1600"/>
        <v>1.0148770641368867E-3</v>
      </c>
      <c r="AR1306" s="13">
        <f t="shared" si="1601"/>
        <v>2.7223573637455904E-3</v>
      </c>
      <c r="AS1306" s="13">
        <f t="shared" si="1602"/>
        <v>4.5862622084597467E-3</v>
      </c>
      <c r="AT1306" s="13">
        <f t="shared" si="1603"/>
        <v>3.8631594302899397E-3</v>
      </c>
      <c r="AU1306" s="13">
        <f t="shared" si="1604"/>
        <v>2.1693774589555035E-3</v>
      </c>
      <c r="AV1306" s="13">
        <f t="shared" si="1605"/>
        <v>9.1366897568171789E-4</v>
      </c>
      <c r="AW1306" s="13">
        <f t="shared" si="1606"/>
        <v>2.1849074884035534E-5</v>
      </c>
      <c r="AX1306" s="13">
        <f t="shared" si="1607"/>
        <v>1.2924996293153053E-3</v>
      </c>
      <c r="AY1306" s="13">
        <f t="shared" si="1608"/>
        <v>1.9602867944061154E-3</v>
      </c>
      <c r="AZ1306" s="13">
        <f t="shared" si="1609"/>
        <v>1.4865475506397891E-3</v>
      </c>
      <c r="BA1306" s="13">
        <f t="shared" si="1610"/>
        <v>7.5153072044326021E-4</v>
      </c>
      <c r="BB1306" s="13">
        <f t="shared" si="1611"/>
        <v>2.849547716419589E-4</v>
      </c>
      <c r="BC1306" s="13">
        <f t="shared" si="1612"/>
        <v>8.6436090685558493E-5</v>
      </c>
      <c r="BD1306" s="13">
        <f t="shared" si="1613"/>
        <v>6.8814993169885326E-4</v>
      </c>
      <c r="BE1306" s="13">
        <f t="shared" si="1614"/>
        <v>1.1593026204180386E-3</v>
      </c>
      <c r="BF1306" s="13">
        <f t="shared" si="1615"/>
        <v>9.7651870893179283E-4</v>
      </c>
      <c r="BG1306" s="13">
        <f t="shared" si="1616"/>
        <v>5.4836920754419076E-4</v>
      </c>
      <c r="BH1306" s="13">
        <f t="shared" si="1617"/>
        <v>2.3095470550041E-4</v>
      </c>
      <c r="BI1306" s="13">
        <f t="shared" si="1618"/>
        <v>7.7816296406078096E-5</v>
      </c>
      <c r="BJ1306" s="14">
        <f t="shared" si="1619"/>
        <v>0.41738099434709486</v>
      </c>
      <c r="BK1306" s="14">
        <f t="shared" si="1620"/>
        <v>0.23530173299150456</v>
      </c>
      <c r="BL1306" s="14">
        <f t="shared" si="1621"/>
        <v>0.32281827979034078</v>
      </c>
      <c r="BM1306" s="14">
        <f t="shared" si="1622"/>
        <v>0.6176060599423272</v>
      </c>
      <c r="BN1306" s="14">
        <f t="shared" si="1623"/>
        <v>0.37962642760721743</v>
      </c>
    </row>
    <row r="1307" spans="1:66" x14ac:dyDescent="0.25">
      <c r="A1307" t="s">
        <v>40</v>
      </c>
      <c r="B1307" t="s">
        <v>517</v>
      </c>
      <c r="C1307" t="s">
        <v>320</v>
      </c>
      <c r="D1307" s="11">
        <v>44465</v>
      </c>
      <c r="E1307" s="10">
        <f>VLOOKUP(A1307,home!$A$2:$E$405,3,FALSE)</f>
        <v>1.5047999999999999</v>
      </c>
      <c r="F1307" s="10" t="e">
        <f>VLOOKUP(B1307,home!$B$2:$E$405,3,FALSE)</f>
        <v>#N/A</v>
      </c>
      <c r="G1307" s="10">
        <f>VLOOKUP(C1307,away!$B$2:$E$405,4,FALSE)</f>
        <v>0.99680000000000002</v>
      </c>
      <c r="H1307" s="10">
        <f>VLOOKUP(A1307,away!$A$2:$E$405,3,FALSE)</f>
        <v>1.2</v>
      </c>
      <c r="I1307" s="10">
        <f>VLOOKUP(C1307,away!$B$2:$E$405,3,FALSE)</f>
        <v>1.6667000000000001</v>
      </c>
      <c r="J1307" s="10" t="e">
        <f>VLOOKUP(B1307,home!$B$2:$E$405,4,FALSE)</f>
        <v>#N/A</v>
      </c>
      <c r="K1307" s="12" t="e">
        <f t="shared" si="1568"/>
        <v>#N/A</v>
      </c>
      <c r="L1307" s="12" t="e">
        <f t="shared" si="1569"/>
        <v>#N/A</v>
      </c>
      <c r="M1307" s="13" t="e">
        <f t="shared" si="1570"/>
        <v>#N/A</v>
      </c>
      <c r="N1307" s="13" t="e">
        <f t="shared" si="1571"/>
        <v>#N/A</v>
      </c>
      <c r="O1307" s="13" t="e">
        <f t="shared" si="1572"/>
        <v>#N/A</v>
      </c>
      <c r="P1307" s="13" t="e">
        <f t="shared" si="1573"/>
        <v>#N/A</v>
      </c>
      <c r="Q1307" s="13" t="e">
        <f t="shared" si="1574"/>
        <v>#N/A</v>
      </c>
      <c r="R1307" s="13" t="e">
        <f t="shared" si="1575"/>
        <v>#N/A</v>
      </c>
      <c r="S1307" s="13" t="e">
        <f t="shared" si="1576"/>
        <v>#N/A</v>
      </c>
      <c r="T1307" s="13" t="e">
        <f t="shared" si="1577"/>
        <v>#N/A</v>
      </c>
      <c r="U1307" s="13" t="e">
        <f t="shared" si="1578"/>
        <v>#N/A</v>
      </c>
      <c r="V1307" s="13" t="e">
        <f t="shared" si="1579"/>
        <v>#N/A</v>
      </c>
      <c r="W1307" s="13" t="e">
        <f t="shared" si="1580"/>
        <v>#N/A</v>
      </c>
      <c r="X1307" s="13" t="e">
        <f t="shared" si="1581"/>
        <v>#N/A</v>
      </c>
      <c r="Y1307" s="13" t="e">
        <f t="shared" si="1582"/>
        <v>#N/A</v>
      </c>
      <c r="Z1307" s="13" t="e">
        <f t="shared" si="1583"/>
        <v>#N/A</v>
      </c>
      <c r="AA1307" s="13" t="e">
        <f t="shared" si="1584"/>
        <v>#N/A</v>
      </c>
      <c r="AB1307" s="13" t="e">
        <f t="shared" si="1585"/>
        <v>#N/A</v>
      </c>
      <c r="AC1307" s="13" t="e">
        <f t="shared" si="1586"/>
        <v>#N/A</v>
      </c>
      <c r="AD1307" s="13" t="e">
        <f t="shared" si="1587"/>
        <v>#N/A</v>
      </c>
      <c r="AE1307" s="13" t="e">
        <f t="shared" si="1588"/>
        <v>#N/A</v>
      </c>
      <c r="AF1307" s="13" t="e">
        <f t="shared" si="1589"/>
        <v>#N/A</v>
      </c>
      <c r="AG1307" s="13" t="e">
        <f t="shared" si="1590"/>
        <v>#N/A</v>
      </c>
      <c r="AH1307" s="13" t="e">
        <f t="shared" si="1591"/>
        <v>#N/A</v>
      </c>
      <c r="AI1307" s="13" t="e">
        <f t="shared" si="1592"/>
        <v>#N/A</v>
      </c>
      <c r="AJ1307" s="13" t="e">
        <f t="shared" si="1593"/>
        <v>#N/A</v>
      </c>
      <c r="AK1307" s="13" t="e">
        <f t="shared" si="1594"/>
        <v>#N/A</v>
      </c>
      <c r="AL1307" s="13" t="e">
        <f t="shared" si="1595"/>
        <v>#N/A</v>
      </c>
      <c r="AM1307" s="13" t="e">
        <f t="shared" si="1596"/>
        <v>#N/A</v>
      </c>
      <c r="AN1307" s="13" t="e">
        <f t="shared" si="1597"/>
        <v>#N/A</v>
      </c>
      <c r="AO1307" s="13" t="e">
        <f t="shared" si="1598"/>
        <v>#N/A</v>
      </c>
      <c r="AP1307" s="13" t="e">
        <f t="shared" si="1599"/>
        <v>#N/A</v>
      </c>
      <c r="AQ1307" s="13" t="e">
        <f t="shared" si="1600"/>
        <v>#N/A</v>
      </c>
      <c r="AR1307" s="13" t="e">
        <f t="shared" si="1601"/>
        <v>#N/A</v>
      </c>
      <c r="AS1307" s="13" t="e">
        <f t="shared" si="1602"/>
        <v>#N/A</v>
      </c>
      <c r="AT1307" s="13" t="e">
        <f t="shared" si="1603"/>
        <v>#N/A</v>
      </c>
      <c r="AU1307" s="13" t="e">
        <f t="shared" si="1604"/>
        <v>#N/A</v>
      </c>
      <c r="AV1307" s="13" t="e">
        <f t="shared" si="1605"/>
        <v>#N/A</v>
      </c>
      <c r="AW1307" s="13" t="e">
        <f t="shared" si="1606"/>
        <v>#N/A</v>
      </c>
      <c r="AX1307" s="13" t="e">
        <f t="shared" si="1607"/>
        <v>#N/A</v>
      </c>
      <c r="AY1307" s="13" t="e">
        <f t="shared" si="1608"/>
        <v>#N/A</v>
      </c>
      <c r="AZ1307" s="13" t="e">
        <f t="shared" si="1609"/>
        <v>#N/A</v>
      </c>
      <c r="BA1307" s="13" t="e">
        <f t="shared" si="1610"/>
        <v>#N/A</v>
      </c>
      <c r="BB1307" s="13" t="e">
        <f t="shared" si="1611"/>
        <v>#N/A</v>
      </c>
      <c r="BC1307" s="13" t="e">
        <f t="shared" si="1612"/>
        <v>#N/A</v>
      </c>
      <c r="BD1307" s="13" t="e">
        <f t="shared" si="1613"/>
        <v>#N/A</v>
      </c>
      <c r="BE1307" s="13" t="e">
        <f t="shared" si="1614"/>
        <v>#N/A</v>
      </c>
      <c r="BF1307" s="13" t="e">
        <f t="shared" si="1615"/>
        <v>#N/A</v>
      </c>
      <c r="BG1307" s="13" t="e">
        <f t="shared" si="1616"/>
        <v>#N/A</v>
      </c>
      <c r="BH1307" s="13" t="e">
        <f t="shared" si="1617"/>
        <v>#N/A</v>
      </c>
      <c r="BI1307" s="13" t="e">
        <f t="shared" si="1618"/>
        <v>#N/A</v>
      </c>
      <c r="BJ1307" s="14" t="e">
        <f t="shared" si="1619"/>
        <v>#N/A</v>
      </c>
      <c r="BK1307" s="14" t="e">
        <f t="shared" si="1620"/>
        <v>#N/A</v>
      </c>
      <c r="BL1307" s="14" t="e">
        <f t="shared" si="1621"/>
        <v>#N/A</v>
      </c>
      <c r="BM1307" s="14" t="e">
        <f t="shared" si="1622"/>
        <v>#N/A</v>
      </c>
      <c r="BN1307" s="14" t="e">
        <f t="shared" si="1623"/>
        <v>#N/A</v>
      </c>
    </row>
    <row r="1308" spans="1:66" x14ac:dyDescent="0.25">
      <c r="A1308" t="s">
        <v>69</v>
      </c>
      <c r="B1308" t="s">
        <v>263</v>
      </c>
      <c r="C1308" t="s">
        <v>73</v>
      </c>
      <c r="D1308" s="11">
        <v>44466</v>
      </c>
      <c r="E1308" s="10">
        <f>VLOOKUP(A1308,home!$A$2:$E$405,3,FALSE)</f>
        <v>1.3526</v>
      </c>
      <c r="F1308" s="10">
        <f>VLOOKUP(B1308,home!$B$2:$E$405,3,FALSE)</f>
        <v>0.7782</v>
      </c>
      <c r="G1308" s="10">
        <f>VLOOKUP(C1308,away!$B$2:$E$405,4,FALSE)</f>
        <v>0.93389999999999995</v>
      </c>
      <c r="H1308" s="10">
        <f>VLOOKUP(A1308,away!$A$2:$E$405,3,FALSE)</f>
        <v>1.3421000000000001</v>
      </c>
      <c r="I1308" s="10">
        <f>VLOOKUP(C1308,away!$B$2:$E$405,3,FALSE)</f>
        <v>0.70589999999999997</v>
      </c>
      <c r="J1308" s="10">
        <f>VLOOKUP(B1308,home!$B$2:$E$405,4,FALSE)</f>
        <v>1.2548999999999999</v>
      </c>
      <c r="K1308" s="12">
        <f t="shared" si="1568"/>
        <v>0.98301690154799992</v>
      </c>
      <c r="L1308" s="12">
        <f t="shared" si="1569"/>
        <v>1.1888776906109999</v>
      </c>
      <c r="M1308" s="13">
        <f t="shared" si="1570"/>
        <v>0.11396150168285719</v>
      </c>
      <c r="N1308" s="13">
        <f t="shared" si="1571"/>
        <v>0.11202608228003946</v>
      </c>
      <c r="O1308" s="13">
        <f t="shared" si="1572"/>
        <v>0.13548628693927686</v>
      </c>
      <c r="P1308" s="13">
        <f t="shared" si="1573"/>
        <v>0.13318530998929118</v>
      </c>
      <c r="Q1308" s="13">
        <f t="shared" si="1574"/>
        <v>5.5061766147742844E-2</v>
      </c>
      <c r="R1308" s="13">
        <f t="shared" si="1575"/>
        <v>8.0538311962913389E-2</v>
      </c>
      <c r="S1308" s="13">
        <f t="shared" si="1576"/>
        <v>3.8912980557038193E-2</v>
      </c>
      <c r="T1308" s="13">
        <f t="shared" si="1577"/>
        <v>6.5461705378691448E-2</v>
      </c>
      <c r="U1308" s="13">
        <f t="shared" si="1578"/>
        <v>7.917052188168934E-2</v>
      </c>
      <c r="V1308" s="13">
        <f t="shared" si="1579"/>
        <v>5.0530099117927678E-3</v>
      </c>
      <c r="W1308" s="13">
        <f t="shared" si="1580"/>
        <v>1.8042215584104907E-2</v>
      </c>
      <c r="X1308" s="13">
        <f t="shared" si="1581"/>
        <v>2.1449987597136434E-2</v>
      </c>
      <c r="Y1308" s="13">
        <f t="shared" si="1582"/>
        <v>1.2750705859059082E-2</v>
      </c>
      <c r="Z1308" s="13">
        <f t="shared" si="1583"/>
        <v>3.1916734110725577E-2</v>
      </c>
      <c r="AA1308" s="13">
        <f t="shared" si="1584"/>
        <v>3.1374689073056815E-2</v>
      </c>
      <c r="AB1308" s="13">
        <f t="shared" si="1585"/>
        <v>1.5420924819814099E-2</v>
      </c>
      <c r="AC1308" s="13">
        <f t="shared" si="1586"/>
        <v>3.6908664414251669E-4</v>
      </c>
      <c r="AD1308" s="13">
        <f t="shared" si="1587"/>
        <v>4.4339507151369608E-3</v>
      </c>
      <c r="AE1308" s="13">
        <f t="shared" si="1588"/>
        <v>5.2714250864950218E-3</v>
      </c>
      <c r="AF1308" s="13">
        <f t="shared" si="1589"/>
        <v>3.1335398415305469E-3</v>
      </c>
      <c r="AG1308" s="13">
        <f t="shared" si="1590"/>
        <v>1.2417985367454648E-3</v>
      </c>
      <c r="AH1308" s="13">
        <f t="shared" si="1591"/>
        <v>9.4862732853511853E-3</v>
      </c>
      <c r="AI1308" s="13">
        <f t="shared" si="1592"/>
        <v>9.3251669722034872E-3</v>
      </c>
      <c r="AJ1308" s="13">
        <f t="shared" si="1593"/>
        <v>4.5833983717166078E-3</v>
      </c>
      <c r="AK1308" s="13">
        <f t="shared" si="1594"/>
        <v>1.5018526886416692E-3</v>
      </c>
      <c r="AL1308" s="13">
        <f t="shared" si="1595"/>
        <v>1.7253868503708129E-5</v>
      </c>
      <c r="AM1308" s="13">
        <f t="shared" si="1596"/>
        <v>8.7172969872209495E-4</v>
      </c>
      <c r="AN1308" s="13">
        <f t="shared" si="1597"/>
        <v>1.0363799910537469E-3</v>
      </c>
      <c r="AO1308" s="13">
        <f t="shared" si="1598"/>
        <v>6.1606452517971389E-4</v>
      </c>
      <c r="AP1308" s="13">
        <f t="shared" si="1599"/>
        <v>2.4414178998767344E-4</v>
      </c>
      <c r="AQ1308" s="13">
        <f t="shared" si="1600"/>
        <v>7.2563681865545217E-5</v>
      </c>
      <c r="AR1308" s="13">
        <f t="shared" si="1601"/>
        <v>2.2556037351986265E-3</v>
      </c>
      <c r="AS1308" s="13">
        <f t="shared" si="1602"/>
        <v>2.2172965948950491E-3</v>
      </c>
      <c r="AT1308" s="13">
        <f t="shared" si="1603"/>
        <v>1.089820014263331E-3</v>
      </c>
      <c r="AU1308" s="13">
        <f t="shared" si="1604"/>
        <v>3.5710383122204557E-4</v>
      </c>
      <c r="AV1308" s="13">
        <f t="shared" si="1605"/>
        <v>8.7759775424703788E-5</v>
      </c>
      <c r="AW1308" s="13">
        <f t="shared" si="1606"/>
        <v>5.6012137414026227E-7</v>
      </c>
      <c r="AX1308" s="13">
        <f t="shared" si="1607"/>
        <v>1.4282083790419415E-4</v>
      </c>
      <c r="AY1308" s="13">
        <f t="shared" si="1608"/>
        <v>1.6979650793866631E-4</v>
      </c>
      <c r="AZ1308" s="13">
        <f t="shared" si="1609"/>
        <v>1.0093364011596699E-4</v>
      </c>
      <c r="BA1308" s="13">
        <f t="shared" si="1610"/>
        <v>3.9999250988677529E-5</v>
      </c>
      <c r="BB1308" s="13">
        <f t="shared" si="1611"/>
        <v>1.1888554285397171E-5</v>
      </c>
      <c r="BC1308" s="13">
        <f t="shared" si="1612"/>
        <v>2.8268073927052976E-6</v>
      </c>
      <c r="BD1308" s="13">
        <f t="shared" si="1613"/>
        <v>4.4693949327274783E-4</v>
      </c>
      <c r="BE1308" s="13">
        <f t="shared" si="1614"/>
        <v>4.3934907585640971E-4</v>
      </c>
      <c r="BF1308" s="13">
        <f t="shared" si="1615"/>
        <v>2.1594378362317252E-4</v>
      </c>
      <c r="BG1308" s="13">
        <f t="shared" si="1616"/>
        <v>7.0758796361934258E-5</v>
      </c>
      <c r="BH1308" s="13">
        <f t="shared" si="1617"/>
        <v>1.7389273189243626E-5</v>
      </c>
      <c r="BI1308" s="13">
        <f t="shared" si="1618"/>
        <v>3.4187898901323961E-6</v>
      </c>
      <c r="BJ1308" s="14">
        <f t="shared" si="1619"/>
        <v>0.30218232231211656</v>
      </c>
      <c r="BK1308" s="14">
        <f t="shared" si="1620"/>
        <v>0.29166893916156422</v>
      </c>
      <c r="BL1308" s="14">
        <f t="shared" si="1621"/>
        <v>0.3740888091578608</v>
      </c>
      <c r="BM1308" s="14">
        <f t="shared" si="1622"/>
        <v>0.36942830935358167</v>
      </c>
      <c r="BN1308" s="14">
        <f t="shared" si="1623"/>
        <v>0.63025925900212099</v>
      </c>
    </row>
    <row r="1309" spans="1:66" x14ac:dyDescent="0.25">
      <c r="A1309" t="s">
        <v>340</v>
      </c>
      <c r="B1309" t="s">
        <v>365</v>
      </c>
      <c r="C1309" t="s">
        <v>387</v>
      </c>
      <c r="D1309" s="11">
        <v>44466</v>
      </c>
      <c r="E1309" s="10">
        <f>VLOOKUP(A1309,home!$A$2:$E$405,3,FALSE)</f>
        <v>1.3684000000000001</v>
      </c>
      <c r="F1309" s="10">
        <f>VLOOKUP(B1309,home!$B$2:$E$405,3,FALSE)</f>
        <v>1.1538999999999999</v>
      </c>
      <c r="G1309" s="10">
        <f>VLOOKUP(C1309,away!$B$2:$E$405,4,FALSE)</f>
        <v>1.5385</v>
      </c>
      <c r="H1309" s="10">
        <f>VLOOKUP(A1309,away!$A$2:$E$405,3,FALSE)</f>
        <v>1.1395</v>
      </c>
      <c r="I1309" s="10">
        <f>VLOOKUP(C1309,away!$B$2:$E$405,3,FALSE)</f>
        <v>1.0161</v>
      </c>
      <c r="J1309" s="10">
        <f>VLOOKUP(B1309,home!$B$2:$E$405,4,FALSE)</f>
        <v>1.3855999999999999</v>
      </c>
      <c r="K1309" s="12">
        <f t="shared" si="1568"/>
        <v>2.4292865152599998</v>
      </c>
      <c r="L1309" s="12">
        <f t="shared" si="1569"/>
        <v>1.60431134832</v>
      </c>
      <c r="M1309" s="13">
        <f t="shared" si="1570"/>
        <v>1.7710495242411313E-2</v>
      </c>
      <c r="N1309" s="13">
        <f t="shared" si="1571"/>
        <v>4.3023867270966187E-2</v>
      </c>
      <c r="O1309" s="13">
        <f t="shared" si="1572"/>
        <v>2.8413148501767842E-2</v>
      </c>
      <c r="P1309" s="13">
        <f t="shared" si="1573"/>
        <v>6.9023678511424477E-2</v>
      </c>
      <c r="Q1309" s="13">
        <f t="shared" si="1574"/>
        <v>5.2258650297847119E-2</v>
      </c>
      <c r="R1309" s="13">
        <f t="shared" si="1575"/>
        <v>2.2791768291443779E-2</v>
      </c>
      <c r="S1309" s="13">
        <f t="shared" si="1576"/>
        <v>6.7252046456604639E-2</v>
      </c>
      <c r="T1309" s="13">
        <f t="shared" si="1577"/>
        <v>8.3839145720722485E-2</v>
      </c>
      <c r="U1309" s="13">
        <f t="shared" si="1578"/>
        <v>5.5367735369334821E-2</v>
      </c>
      <c r="V1309" s="13">
        <f t="shared" si="1579"/>
        <v>2.9122616406694932E-2</v>
      </c>
      <c r="W1309" s="13">
        <f t="shared" si="1580"/>
        <v>4.2317078158082659E-2</v>
      </c>
      <c r="X1309" s="13">
        <f t="shared" si="1581"/>
        <v>6.7889768716756407E-2</v>
      </c>
      <c r="Y1309" s="13">
        <f t="shared" si="1582"/>
        <v>5.4458163193556224E-2</v>
      </c>
      <c r="Z1309" s="13">
        <f t="shared" si="1583"/>
        <v>1.2188364172747733E-2</v>
      </c>
      <c r="AA1309" s="13">
        <f t="shared" si="1584"/>
        <v>2.9609028727934167E-2</v>
      </c>
      <c r="AB1309" s="13">
        <f t="shared" si="1585"/>
        <v>3.5964407109358221E-2</v>
      </c>
      <c r="AC1309" s="13">
        <f t="shared" si="1586"/>
        <v>7.0937814158830706E-3</v>
      </c>
      <c r="AD1309" s="13">
        <f t="shared" si="1587"/>
        <v>2.5700076833658419E-2</v>
      </c>
      <c r="AE1309" s="13">
        <f t="shared" si="1588"/>
        <v>4.1230924916934135E-2</v>
      </c>
      <c r="AF1309" s="13">
        <f t="shared" si="1589"/>
        <v>3.3073620372983649E-2</v>
      </c>
      <c r="AG1309" s="13">
        <f t="shared" si="1590"/>
        <v>1.7686794831468407E-2</v>
      </c>
      <c r="AH1309" s="13">
        <f t="shared" si="1591"/>
        <v>4.8884827399490235E-3</v>
      </c>
      <c r="AI1309" s="13">
        <f t="shared" si="1592"/>
        <v>1.1875525200239418E-2</v>
      </c>
      <c r="AJ1309" s="13">
        <f t="shared" si="1593"/>
        <v>1.4424526615285968E-2</v>
      </c>
      <c r="AK1309" s="13">
        <f t="shared" si="1594"/>
        <v>1.1680435998507722E-2</v>
      </c>
      <c r="AL1309" s="13">
        <f t="shared" si="1595"/>
        <v>1.1058728311734449E-3</v>
      </c>
      <c r="AM1309" s="13">
        <f t="shared" si="1596"/>
        <v>1.2486570018630461E-2</v>
      </c>
      <c r="AN1309" s="13">
        <f t="shared" si="1597"/>
        <v>2.0032345982481124E-2</v>
      </c>
      <c r="AO1309" s="13">
        <f t="shared" si="1598"/>
        <v>1.6069059996583517E-2</v>
      </c>
      <c r="AP1309" s="13">
        <f t="shared" si="1599"/>
        <v>8.593258436451293E-3</v>
      </c>
      <c r="AQ1309" s="13">
        <f t="shared" si="1600"/>
        <v>3.4465655071613463E-3</v>
      </c>
      <c r="AR1309" s="13">
        <f t="shared" si="1601"/>
        <v>1.5685296671533332E-3</v>
      </c>
      <c r="AS1309" s="13">
        <f t="shared" si="1602"/>
        <v>3.8104079692008481E-3</v>
      </c>
      <c r="AT1309" s="13">
        <f t="shared" si="1603"/>
        <v>4.6282863486094318E-3</v>
      </c>
      <c r="AU1309" s="13">
        <f t="shared" si="1604"/>
        <v>3.7478112051462782E-3</v>
      </c>
      <c r="AV1309" s="13">
        <f t="shared" si="1605"/>
        <v>2.2761268056005458E-3</v>
      </c>
      <c r="AW1309" s="13">
        <f t="shared" si="1606"/>
        <v>1.1972093026801542E-4</v>
      </c>
      <c r="AX1309" s="13">
        <f t="shared" si="1607"/>
        <v>5.0555760280181347E-3</v>
      </c>
      <c r="AY1309" s="13">
        <f t="shared" si="1608"/>
        <v>8.1107179940440432E-3</v>
      </c>
      <c r="AZ1309" s="13">
        <f t="shared" si="1609"/>
        <v>6.5060584604340445E-3</v>
      </c>
      <c r="BA1309" s="13">
        <f t="shared" si="1610"/>
        <v>3.4792478069692284E-3</v>
      </c>
      <c r="BB1309" s="13">
        <f t="shared" si="1611"/>
        <v>1.3954491850845512E-3</v>
      </c>
      <c r="BC1309" s="13">
        <f t="shared" si="1612"/>
        <v>4.477469927270084E-4</v>
      </c>
      <c r="BD1309" s="13">
        <f t="shared" si="1613"/>
        <v>4.1940165753178105E-4</v>
      </c>
      <c r="BE1309" s="13">
        <f t="shared" si="1614"/>
        <v>1.0188467911196482E-3</v>
      </c>
      <c r="BF1309" s="13">
        <f t="shared" si="1615"/>
        <v>1.237535385391442E-3</v>
      </c>
      <c r="BG1309" s="13">
        <f t="shared" si="1616"/>
        <v>1.0021093412961723E-3</v>
      </c>
      <c r="BH1309" s="13">
        <f t="shared" si="1617"/>
        <v>6.0860267740671804E-4</v>
      </c>
      <c r="BI1309" s="13">
        <f t="shared" si="1618"/>
        <v>2.9569405547505439E-4</v>
      </c>
      <c r="BJ1309" s="14">
        <f t="shared" si="1619"/>
        <v>0.54710068672156043</v>
      </c>
      <c r="BK1309" s="14">
        <f t="shared" si="1620"/>
        <v>0.19941920885823594</v>
      </c>
      <c r="BL1309" s="14">
        <f t="shared" si="1621"/>
        <v>0.23562841045775221</v>
      </c>
      <c r="BM1309" s="14">
        <f t="shared" si="1622"/>
        <v>0.75312406503065943</v>
      </c>
      <c r="BN1309" s="14">
        <f t="shared" si="1623"/>
        <v>0.23322160811586073</v>
      </c>
    </row>
    <row r="1310" spans="1:66" x14ac:dyDescent="0.25">
      <c r="A1310" t="s">
        <v>80</v>
      </c>
      <c r="B1310" t="s">
        <v>89</v>
      </c>
      <c r="C1310" t="s">
        <v>71</v>
      </c>
      <c r="D1310" s="11">
        <v>44467</v>
      </c>
      <c r="E1310" s="10">
        <f>VLOOKUP(A1310,home!$A$2:$E$405,3,FALSE)</f>
        <v>1.2518</v>
      </c>
      <c r="F1310" s="10">
        <f>VLOOKUP(B1310,home!$B$2:$E$405,3,FALSE)</f>
        <v>1.2850999999999999</v>
      </c>
      <c r="G1310" s="10">
        <f>VLOOKUP(C1310,away!$B$2:$E$405,4,FALSE)</f>
        <v>1.4397</v>
      </c>
      <c r="H1310" s="10">
        <f>VLOOKUP(A1310,away!$A$2:$E$405,3,FALSE)</f>
        <v>1.0562</v>
      </c>
      <c r="I1310" s="10">
        <f>VLOOKUP(C1310,away!$B$2:$E$405,3,FALSE)</f>
        <v>0.7843</v>
      </c>
      <c r="J1310" s="10">
        <f>VLOOKUP(B1310,home!$B$2:$E$405,4,FALSE)</f>
        <v>1.0703</v>
      </c>
      <c r="K1310" s="12">
        <f t="shared" si="1568"/>
        <v>2.316028372746</v>
      </c>
      <c r="L1310" s="12">
        <f t="shared" si="1569"/>
        <v>0.88661260949800003</v>
      </c>
      <c r="M1310" s="13">
        <f t="shared" si="1570"/>
        <v>4.0654693750223236E-2</v>
      </c>
      <c r="N1310" s="13">
        <f t="shared" si="1571"/>
        <v>9.4157424210816493E-2</v>
      </c>
      <c r="O1310" s="13">
        <f t="shared" si="1572"/>
        <v>3.604496411422746E-2</v>
      </c>
      <c r="P1310" s="13">
        <f t="shared" si="1573"/>
        <v>8.3481159583162184E-2</v>
      </c>
      <c r="Q1310" s="13">
        <f t="shared" si="1574"/>
        <v>0.10903563298846609</v>
      </c>
      <c r="R1310" s="13">
        <f t="shared" si="1575"/>
        <v>1.5978959846288485E-2</v>
      </c>
      <c r="S1310" s="13">
        <f t="shared" si="1576"/>
        <v>4.2855469826968778E-2</v>
      </c>
      <c r="T1310" s="13">
        <f t="shared" si="1577"/>
        <v>9.6672367092170142E-2</v>
      </c>
      <c r="U1310" s="13">
        <f t="shared" si="1578"/>
        <v>3.7007724370973195E-2</v>
      </c>
      <c r="V1310" s="13">
        <f t="shared" si="1579"/>
        <v>9.7778085672168003E-3</v>
      </c>
      <c r="W1310" s="13">
        <f t="shared" si="1580"/>
        <v>8.4176539880535736E-2</v>
      </c>
      <c r="X1310" s="13">
        <f t="shared" si="1581"/>
        <v>7.4631981681994267E-2</v>
      </c>
      <c r="Y1310" s="13">
        <f t="shared" si="1582"/>
        <v>3.3084828015539934E-2</v>
      </c>
      <c r="Z1310" s="13">
        <f t="shared" si="1583"/>
        <v>4.7223824287938657E-3</v>
      </c>
      <c r="AA1310" s="13">
        <f t="shared" si="1584"/>
        <v>1.0937171692043758E-2</v>
      </c>
      <c r="AB1310" s="13">
        <f t="shared" si="1585"/>
        <v>1.2665399978183865E-2</v>
      </c>
      <c r="AC1310" s="13">
        <f t="shared" si="1586"/>
        <v>1.2548717043418787E-3</v>
      </c>
      <c r="AD1310" s="13">
        <f t="shared" si="1587"/>
        <v>4.8738813670726501E-2</v>
      </c>
      <c r="AE1310" s="13">
        <f t="shared" si="1588"/>
        <v>4.3212446772439628E-2</v>
      </c>
      <c r="AF1310" s="13">
        <f t="shared" si="1589"/>
        <v>1.9156350097853062E-2</v>
      </c>
      <c r="AG1310" s="13">
        <f t="shared" si="1590"/>
        <v>5.6614205162382573E-3</v>
      </c>
      <c r="AH1310" s="13">
        <f t="shared" si="1591"/>
        <v>1.0467309520601079E-3</v>
      </c>
      <c r="AI1310" s="13">
        <f t="shared" si="1592"/>
        <v>2.4242585836026427E-3</v>
      </c>
      <c r="AJ1310" s="13">
        <f t="shared" si="1593"/>
        <v>2.8073258312483764E-3</v>
      </c>
      <c r="AK1310" s="13">
        <f t="shared" si="1594"/>
        <v>2.1672820922379963E-3</v>
      </c>
      <c r="AL1310" s="13">
        <f t="shared" si="1595"/>
        <v>1.0307114415883049E-4</v>
      </c>
      <c r="AM1310" s="13">
        <f t="shared" si="1596"/>
        <v>2.2576095063076639E-2</v>
      </c>
      <c r="AN1310" s="13">
        <f t="shared" si="1597"/>
        <v>2.0016250556149296E-2</v>
      </c>
      <c r="AO1310" s="13">
        <f t="shared" si="1598"/>
        <v>8.8733300689766599E-3</v>
      </c>
      <c r="AP1310" s="13">
        <f t="shared" si="1599"/>
        <v>2.6224021091308222E-3</v>
      </c>
      <c r="AQ1310" s="13">
        <f t="shared" si="1600"/>
        <v>5.8126369428238413E-4</v>
      </c>
      <c r="AR1310" s="13">
        <f t="shared" si="1601"/>
        <v>1.8560897216966769E-4</v>
      </c>
      <c r="AS1310" s="13">
        <f t="shared" si="1602"/>
        <v>4.2987564578117303E-4</v>
      </c>
      <c r="AT1310" s="13">
        <f t="shared" si="1603"/>
        <v>4.9780209619085312E-4</v>
      </c>
      <c r="AU1310" s="13">
        <f t="shared" si="1604"/>
        <v>3.8430792626348314E-4</v>
      </c>
      <c r="AV1310" s="13">
        <f t="shared" si="1605"/>
        <v>2.2251701527435121E-4</v>
      </c>
      <c r="AW1310" s="13">
        <f t="shared" si="1606"/>
        <v>5.8791206843498409E-6</v>
      </c>
      <c r="AX1310" s="13">
        <f t="shared" si="1607"/>
        <v>8.7144794519827349E-3</v>
      </c>
      <c r="AY1310" s="13">
        <f t="shared" si="1608"/>
        <v>7.7263673673391153E-3</v>
      </c>
      <c r="AZ1310" s="13">
        <f t="shared" si="1609"/>
        <v>3.4251473667483625E-3</v>
      </c>
      <c r="BA1310" s="13">
        <f t="shared" si="1610"/>
        <v>1.0122596149159898E-3</v>
      </c>
      <c r="BB1310" s="13">
        <f t="shared" si="1611"/>
        <v>2.2437053466752653E-4</v>
      </c>
      <c r="BC1310" s="13">
        <f t="shared" si="1612"/>
        <v>3.9785949047207445E-5</v>
      </c>
      <c r="BD1310" s="13">
        <f t="shared" si="1613"/>
        <v>2.7427209193598445E-5</v>
      </c>
      <c r="BE1310" s="13">
        <f t="shared" si="1614"/>
        <v>6.3522194677613934E-5</v>
      </c>
      <c r="BF1310" s="13">
        <f t="shared" si="1615"/>
        <v>7.3559602586224427E-5</v>
      </c>
      <c r="BG1310" s="13">
        <f t="shared" si="1616"/>
        <v>5.6788708892538602E-5</v>
      </c>
      <c r="BH1310" s="13">
        <f t="shared" si="1617"/>
        <v>3.2881065261683128E-5</v>
      </c>
      <c r="BI1310" s="13">
        <f t="shared" si="1618"/>
        <v>1.5230696014434203E-5</v>
      </c>
      <c r="BJ1310" s="14">
        <f t="shared" si="1619"/>
        <v>0.68433955670309687</v>
      </c>
      <c r="BK1310" s="14">
        <f t="shared" si="1620"/>
        <v>0.18585344194341083</v>
      </c>
      <c r="BL1310" s="14">
        <f t="shared" si="1621"/>
        <v>0.1230693385931715</v>
      </c>
      <c r="BM1310" s="14">
        <f t="shared" si="1622"/>
        <v>0.6109113969286345</v>
      </c>
      <c r="BN1310" s="14">
        <f t="shared" si="1623"/>
        <v>0.37935283449318391</v>
      </c>
    </row>
    <row r="1311" spans="1:66" x14ac:dyDescent="0.25">
      <c r="A1311" t="s">
        <v>80</v>
      </c>
      <c r="B1311" t="s">
        <v>96</v>
      </c>
      <c r="C1311" t="s">
        <v>83</v>
      </c>
      <c r="D1311" s="11">
        <v>44467</v>
      </c>
      <c r="E1311" s="10">
        <f>VLOOKUP(A1311,home!$A$2:$E$405,3,FALSE)</f>
        <v>1.2518</v>
      </c>
      <c r="F1311" s="10">
        <f>VLOOKUP(B1311,home!$B$2:$E$405,3,FALSE)</f>
        <v>0.97250000000000003</v>
      </c>
      <c r="G1311" s="10">
        <f>VLOOKUP(C1311,away!$B$2:$E$405,4,FALSE)</f>
        <v>0.90300000000000002</v>
      </c>
      <c r="H1311" s="10">
        <f>VLOOKUP(A1311,away!$A$2:$E$405,3,FALSE)</f>
        <v>1.0562</v>
      </c>
      <c r="I1311" s="10">
        <f>VLOOKUP(C1311,away!$B$2:$E$405,3,FALSE)</f>
        <v>1.1526000000000001</v>
      </c>
      <c r="J1311" s="10">
        <f>VLOOKUP(B1311,home!$B$2:$E$405,4,FALSE)</f>
        <v>0.94679999999999997</v>
      </c>
      <c r="K1311" s="12">
        <f t="shared" si="1568"/>
        <v>1.0992900765000002</v>
      </c>
      <c r="L1311" s="12">
        <f t="shared" si="1569"/>
        <v>1.1526117104160001</v>
      </c>
      <c r="M1311" s="13">
        <f t="shared" si="1570"/>
        <v>0.10519896817847806</v>
      </c>
      <c r="N1311" s="13">
        <f t="shared" si="1571"/>
        <v>0.11564418177664024</v>
      </c>
      <c r="O1311" s="13">
        <f t="shared" si="1572"/>
        <v>0.12125356264619395</v>
      </c>
      <c r="P1311" s="13">
        <f t="shared" si="1573"/>
        <v>0.13329283815723211</v>
      </c>
      <c r="Q1311" s="13">
        <f t="shared" si="1574"/>
        <v>6.3563250716011377E-2</v>
      </c>
      <c r="R1311" s="13">
        <f t="shared" si="1575"/>
        <v>6.9879138117831627E-2</v>
      </c>
      <c r="S1311" s="13">
        <f t="shared" si="1576"/>
        <v>4.2222326443989072E-2</v>
      </c>
      <c r="T1311" s="13">
        <f t="shared" si="1577"/>
        <v>7.32637471273829E-2</v>
      </c>
      <c r="U1311" s="13">
        <f t="shared" si="1578"/>
        <v>7.6817443087305218E-2</v>
      </c>
      <c r="V1311" s="13">
        <f t="shared" si="1579"/>
        <v>5.9442215100355142E-3</v>
      </c>
      <c r="W1311" s="13">
        <f t="shared" si="1580"/>
        <v>2.3291483580730951E-2</v>
      </c>
      <c r="X1311" s="13">
        <f t="shared" si="1581"/>
        <v>2.684603672811248E-2</v>
      </c>
      <c r="Y1311" s="13">
        <f t="shared" si="1582"/>
        <v>1.5471528155540246E-2</v>
      </c>
      <c r="Z1311" s="13">
        <f t="shared" si="1583"/>
        <v>2.684783763612994E-2</v>
      </c>
      <c r="AA1311" s="13">
        <f t="shared" si="1584"/>
        <v>2.9513561488880864E-2</v>
      </c>
      <c r="AB1311" s="13">
        <f t="shared" si="1585"/>
        <v>1.622198263344965E-2</v>
      </c>
      <c r="AC1311" s="13">
        <f t="shared" si="1586"/>
        <v>4.707283311726897E-4</v>
      </c>
      <c r="AD1311" s="13">
        <f t="shared" si="1587"/>
        <v>6.4010241918150551E-3</v>
      </c>
      <c r="AE1311" s="13">
        <f t="shared" si="1588"/>
        <v>7.3778954421421447E-3</v>
      </c>
      <c r="AF1311" s="13">
        <f t="shared" si="1589"/>
        <v>4.2519243424189359E-3</v>
      </c>
      <c r="AG1311" s="13">
        <f t="shared" si="1590"/>
        <v>1.6336059296249716E-3</v>
      </c>
      <c r="AH1311" s="13">
        <f t="shared" si="1591"/>
        <v>7.736283014687699E-3</v>
      </c>
      <c r="AI1311" s="13">
        <f t="shared" si="1592"/>
        <v>8.5044191470416922E-3</v>
      </c>
      <c r="AJ1311" s="13">
        <f t="shared" si="1593"/>
        <v>4.674411787369763E-3</v>
      </c>
      <c r="AK1311" s="13">
        <f t="shared" si="1594"/>
        <v>1.7128448304434038E-3</v>
      </c>
      <c r="AL1311" s="13">
        <f t="shared" si="1595"/>
        <v>2.3857540182931865E-5</v>
      </c>
      <c r="AM1311" s="13">
        <f t="shared" si="1596"/>
        <v>1.4073164746997453E-3</v>
      </c>
      <c r="AN1311" s="13">
        <f t="shared" si="1597"/>
        <v>1.6220894490002887E-3</v>
      </c>
      <c r="AO1311" s="13">
        <f t="shared" si="1598"/>
        <v>9.3481964712998516E-4</v>
      </c>
      <c r="AP1311" s="13">
        <f t="shared" si="1599"/>
        <v>3.5916135746965792E-4</v>
      </c>
      <c r="AQ1311" s="13">
        <f t="shared" si="1600"/>
        <v>1.0349339663710873E-4</v>
      </c>
      <c r="AR1311" s="13">
        <f t="shared" si="1601"/>
        <v>1.7833860795642867E-3</v>
      </c>
      <c r="AS1311" s="13">
        <f t="shared" si="1602"/>
        <v>1.9604586198332598E-3</v>
      </c>
      <c r="AT1311" s="13">
        <f t="shared" si="1603"/>
        <v>1.0775563530857945E-3</v>
      </c>
      <c r="AU1311" s="13">
        <f t="shared" si="1604"/>
        <v>3.9484900193891481E-4</v>
      </c>
      <c r="AV1311" s="13">
        <f t="shared" si="1605"/>
        <v>1.0851339738684458E-4</v>
      </c>
      <c r="AW1311" s="13">
        <f t="shared" si="1606"/>
        <v>8.3968906663662385E-7</v>
      </c>
      <c r="AX1311" s="13">
        <f t="shared" si="1607"/>
        <v>2.5784150585539883E-4</v>
      </c>
      <c r="AY1311" s="13">
        <f t="shared" si="1608"/>
        <v>2.9719113908022833E-4</v>
      </c>
      <c r="AZ1311" s="13">
        <f t="shared" si="1609"/>
        <v>1.712729935678707E-4</v>
      </c>
      <c r="BA1311" s="13">
        <f t="shared" si="1610"/>
        <v>6.5803752688110671E-5</v>
      </c>
      <c r="BB1311" s="13">
        <f t="shared" si="1611"/>
        <v>1.896154398440868E-5</v>
      </c>
      <c r="BC1311" s="13">
        <f t="shared" si="1612"/>
        <v>4.3710595287994984E-6</v>
      </c>
      <c r="BD1311" s="13">
        <f t="shared" si="1613"/>
        <v>3.4259194658311273E-4</v>
      </c>
      <c r="BE1311" s="13">
        <f t="shared" si="1614"/>
        <v>3.7660792716763395E-4</v>
      </c>
      <c r="BF1311" s="13">
        <f t="shared" si="1615"/>
        <v>2.0700067853330736E-4</v>
      </c>
      <c r="BG1311" s="13">
        <f t="shared" si="1616"/>
        <v>7.5851263913477148E-5</v>
      </c>
      <c r="BH1311" s="13">
        <f t="shared" si="1617"/>
        <v>2.0845635427516998E-5</v>
      </c>
      <c r="BI1311" s="13">
        <f t="shared" si="1618"/>
        <v>4.5830800327612562E-6</v>
      </c>
      <c r="BJ1311" s="14">
        <f t="shared" si="1619"/>
        <v>0.34298700031006091</v>
      </c>
      <c r="BK1311" s="14">
        <f t="shared" si="1620"/>
        <v>0.28745013130017061</v>
      </c>
      <c r="BL1311" s="14">
        <f t="shared" si="1621"/>
        <v>0.34266589073667081</v>
      </c>
      <c r="BM1311" s="14">
        <f t="shared" si="1622"/>
        <v>0.39082256894063117</v>
      </c>
      <c r="BN1311" s="14">
        <f t="shared" si="1623"/>
        <v>0.60883193959238735</v>
      </c>
    </row>
    <row r="1312" spans="1:66" x14ac:dyDescent="0.25">
      <c r="A1312" t="s">
        <v>80</v>
      </c>
      <c r="B1312" t="s">
        <v>110</v>
      </c>
      <c r="C1312" t="s">
        <v>111</v>
      </c>
      <c r="D1312" s="11">
        <v>44467</v>
      </c>
      <c r="E1312" s="10">
        <f>VLOOKUP(A1312,home!$A$2:$E$405,3,FALSE)</f>
        <v>1.2518</v>
      </c>
      <c r="F1312" s="10">
        <f>VLOOKUP(B1312,home!$B$2:$E$405,3,FALSE)</f>
        <v>1.0323</v>
      </c>
      <c r="G1312" s="10">
        <f>VLOOKUP(C1312,away!$B$2:$E$405,4,FALSE)</f>
        <v>0.6129</v>
      </c>
      <c r="H1312" s="10">
        <f>VLOOKUP(A1312,away!$A$2:$E$405,3,FALSE)</f>
        <v>1.0562</v>
      </c>
      <c r="I1312" s="10">
        <f>VLOOKUP(C1312,away!$B$2:$E$405,3,FALSE)</f>
        <v>1.0241</v>
      </c>
      <c r="J1312" s="10">
        <f>VLOOKUP(B1312,home!$B$2:$E$405,4,FALSE)</f>
        <v>0.47789999999999999</v>
      </c>
      <c r="K1312" s="12">
        <f t="shared" si="1568"/>
        <v>0.79200969150599998</v>
      </c>
      <c r="L1312" s="12">
        <f t="shared" si="1569"/>
        <v>0.51692264731799997</v>
      </c>
      <c r="M1312" s="13">
        <f t="shared" si="1570"/>
        <v>0.2701082866221326</v>
      </c>
      <c r="N1312" s="13">
        <f t="shared" si="1571"/>
        <v>0.21392838076080944</v>
      </c>
      <c r="O1312" s="13">
        <f t="shared" si="1572"/>
        <v>0.13962509058324188</v>
      </c>
      <c r="P1312" s="13">
        <f t="shared" si="1573"/>
        <v>0.11058442491933071</v>
      </c>
      <c r="Q1312" s="13">
        <f t="shared" si="1574"/>
        <v>8.4716675425373381E-2</v>
      </c>
      <c r="R1312" s="13">
        <f t="shared" si="1575"/>
        <v>3.608768572815247E-2</v>
      </c>
      <c r="S1312" s="13">
        <f t="shared" si="1576"/>
        <v>1.1318530049252712E-2</v>
      </c>
      <c r="T1312" s="13">
        <f t="shared" si="1577"/>
        <v>4.3791968132863755E-2</v>
      </c>
      <c r="U1312" s="13">
        <f t="shared" si="1578"/>
        <v>2.8581796840719514E-2</v>
      </c>
      <c r="V1312" s="13">
        <f t="shared" si="1579"/>
        <v>5.1487709782433919E-4</v>
      </c>
      <c r="W1312" s="13">
        <f t="shared" si="1580"/>
        <v>2.2365475989687973E-2</v>
      </c>
      <c r="X1312" s="13">
        <f t="shared" si="1581"/>
        <v>1.1561221057116671E-2</v>
      </c>
      <c r="Y1312" s="13">
        <f t="shared" si="1582"/>
        <v>2.9881284975366777E-3</v>
      </c>
      <c r="Z1312" s="13">
        <f t="shared" si="1583"/>
        <v>6.2181806807255283E-3</v>
      </c>
      <c r="AA1312" s="13">
        <f t="shared" si="1584"/>
        <v>4.9248593626699949E-3</v>
      </c>
      <c r="AB1312" s="13">
        <f t="shared" si="1585"/>
        <v>1.9502681722693488E-3</v>
      </c>
      <c r="AC1312" s="13">
        <f t="shared" si="1586"/>
        <v>1.3174667019446849E-5</v>
      </c>
      <c r="AD1312" s="13">
        <f t="shared" si="1587"/>
        <v>4.4284184347444045E-3</v>
      </c>
      <c r="AE1312" s="13">
        <f t="shared" si="1588"/>
        <v>2.2891497807199109E-3</v>
      </c>
      <c r="AF1312" s="13">
        <f t="shared" si="1589"/>
        <v>5.9165668237857777E-4</v>
      </c>
      <c r="AG1312" s="13">
        <f t="shared" si="1590"/>
        <v>1.0194691285283986E-4</v>
      </c>
      <c r="AH1312" s="13">
        <f t="shared" si="1591"/>
        <v>8.0357960474557058E-4</v>
      </c>
      <c r="AI1312" s="13">
        <f t="shared" si="1592"/>
        <v>6.3644283485505269E-4</v>
      </c>
      <c r="AJ1312" s="13">
        <f t="shared" si="1593"/>
        <v>2.5203444664737717E-4</v>
      </c>
      <c r="AK1312" s="13">
        <f t="shared" si="1594"/>
        <v>6.6537908112691547E-5</v>
      </c>
      <c r="AL1312" s="13">
        <f t="shared" si="1595"/>
        <v>2.1575242937842166E-7</v>
      </c>
      <c r="AM1312" s="13">
        <f t="shared" si="1596"/>
        <v>7.0147006367228017E-4</v>
      </c>
      <c r="AN1312" s="13">
        <f t="shared" si="1597"/>
        <v>3.6260576232780104E-4</v>
      </c>
      <c r="AO1312" s="13">
        <f t="shared" si="1598"/>
        <v>9.3719565297624197E-5</v>
      </c>
      <c r="AP1312" s="13">
        <f t="shared" si="1599"/>
        <v>1.6148588599713361E-5</v>
      </c>
      <c r="AQ1312" s="13">
        <f t="shared" si="1600"/>
        <v>2.0868927923532754E-6</v>
      </c>
      <c r="AR1312" s="13">
        <f t="shared" si="1601"/>
        <v>8.3077699323166478E-5</v>
      </c>
      <c r="AS1312" s="13">
        <f t="shared" si="1602"/>
        <v>6.5798343011969315E-5</v>
      </c>
      <c r="AT1312" s="13">
        <f t="shared" si="1603"/>
        <v>2.6056462675257887E-5</v>
      </c>
      <c r="AU1312" s="13">
        <f t="shared" si="1604"/>
        <v>6.8789903217228686E-6</v>
      </c>
      <c r="AV1312" s="13">
        <f t="shared" si="1605"/>
        <v>1.362056750645122E-6</v>
      </c>
      <c r="AW1312" s="13">
        <f t="shared" si="1606"/>
        <v>2.4536309972125447E-9</v>
      </c>
      <c r="AX1312" s="13">
        <f t="shared" si="1607"/>
        <v>9.2595181454962753E-5</v>
      </c>
      <c r="AY1312" s="13">
        <f t="shared" si="1608"/>
        <v>4.7864546326589919E-5</v>
      </c>
      <c r="AZ1312" s="13">
        <f t="shared" si="1609"/>
        <v>1.2371133999907955E-5</v>
      </c>
      <c r="BA1312" s="13">
        <f t="shared" si="1610"/>
        <v>2.1316397791860466E-6</v>
      </c>
      <c r="BB1312" s="13">
        <f t="shared" si="1611"/>
        <v>2.7547321944630192E-7</v>
      </c>
      <c r="BC1312" s="13">
        <f t="shared" si="1612"/>
        <v>2.8479669172278952E-8</v>
      </c>
      <c r="BD1312" s="13">
        <f t="shared" si="1613"/>
        <v>7.1574573778700048E-6</v>
      </c>
      <c r="BE1312" s="13">
        <f t="shared" si="1614"/>
        <v>5.6687756098141661E-6</v>
      </c>
      <c r="BF1312" s="13">
        <f t="shared" si="1615"/>
        <v>2.2448626109728271E-6</v>
      </c>
      <c r="BG1312" s="13">
        <f t="shared" si="1616"/>
        <v>5.9265098132998097E-7</v>
      </c>
      <c r="BH1312" s="13">
        <f t="shared" si="1617"/>
        <v>1.1734633022347157E-7</v>
      </c>
      <c r="BI1312" s="13">
        <f t="shared" si="1618"/>
        <v>1.8587886159930591E-8</v>
      </c>
      <c r="BJ1312" s="14">
        <f t="shared" si="1619"/>
        <v>0.38809431900122265</v>
      </c>
      <c r="BK1312" s="14">
        <f t="shared" si="1620"/>
        <v>0.39258737365431579</v>
      </c>
      <c r="BL1312" s="14">
        <f t="shared" si="1621"/>
        <v>0.21312726871429299</v>
      </c>
      <c r="BM1312" s="14">
        <f t="shared" si="1622"/>
        <v>0.14492873591882088</v>
      </c>
      <c r="BN1312" s="14">
        <f t="shared" si="1623"/>
        <v>0.85505054403904057</v>
      </c>
    </row>
    <row r="1313" spans="1:66" x14ac:dyDescent="0.25">
      <c r="A1313" t="s">
        <v>80</v>
      </c>
      <c r="B1313" t="s">
        <v>81</v>
      </c>
      <c r="C1313" t="s">
        <v>258</v>
      </c>
      <c r="D1313" s="11">
        <v>44467</v>
      </c>
      <c r="E1313" s="10">
        <f>VLOOKUP(A1313,home!$A$2:$E$405,3,FALSE)</f>
        <v>1.2518</v>
      </c>
      <c r="F1313" s="10">
        <f>VLOOKUP(B1313,home!$B$2:$E$405,3,FALSE)</f>
        <v>1.042</v>
      </c>
      <c r="G1313" s="10">
        <f>VLOOKUP(C1313,away!$B$2:$E$405,4,FALSE)</f>
        <v>1.4008</v>
      </c>
      <c r="H1313" s="10">
        <f>VLOOKUP(A1313,away!$A$2:$E$405,3,FALSE)</f>
        <v>1.0562</v>
      </c>
      <c r="I1313" s="10">
        <f>VLOOKUP(C1313,away!$B$2:$E$405,3,FALSE)</f>
        <v>0.31369999999999998</v>
      </c>
      <c r="J1313" s="10">
        <f>VLOOKUP(B1313,home!$B$2:$E$405,4,FALSE)</f>
        <v>1.0290999999999999</v>
      </c>
      <c r="K1313" s="12">
        <f t="shared" si="1568"/>
        <v>1.82716934048</v>
      </c>
      <c r="L1313" s="12">
        <f t="shared" si="1569"/>
        <v>0.34097164125399998</v>
      </c>
      <c r="M1313" s="13">
        <f t="shared" si="1570"/>
        <v>0.11439007260456344</v>
      </c>
      <c r="N1313" s="13">
        <f t="shared" si="1571"/>
        <v>0.20901003351833947</v>
      </c>
      <c r="O1313" s="13">
        <f t="shared" si="1572"/>
        <v>3.9003770799142204E-2</v>
      </c>
      <c r="P1313" s="13">
        <f t="shared" si="1573"/>
        <v>7.1266494167301742E-2</v>
      </c>
      <c r="Q1313" s="13">
        <f t="shared" si="1574"/>
        <v>0.19094836254870357</v>
      </c>
      <c r="R1313" s="13">
        <f t="shared" si="1575"/>
        <v>6.6495898722391776E-3</v>
      </c>
      <c r="S1313" s="13">
        <f t="shared" si="1576"/>
        <v>1.1099986815410587E-2</v>
      </c>
      <c r="T1313" s="13">
        <f t="shared" si="1577"/>
        <v>6.5107976572995274E-2</v>
      </c>
      <c r="U1313" s="13">
        <f t="shared" si="1578"/>
        <v>1.2149926741321745E-2</v>
      </c>
      <c r="V1313" s="13">
        <f t="shared" si="1579"/>
        <v>7.6838169959050808E-4</v>
      </c>
      <c r="W1313" s="13">
        <f t="shared" si="1580"/>
        <v>0.11629833122128351</v>
      </c>
      <c r="X1313" s="13">
        <f t="shared" si="1581"/>
        <v>3.965443287162234E-2</v>
      </c>
      <c r="Y1313" s="13">
        <f t="shared" si="1582"/>
        <v>6.7605185296168175E-3</v>
      </c>
      <c r="Z1313" s="13">
        <f t="shared" si="1583"/>
        <v>7.5577385746778921E-4</v>
      </c>
      <c r="AA1313" s="13">
        <f t="shared" si="1584"/>
        <v>1.3809268207014458E-3</v>
      </c>
      <c r="AB1313" s="13">
        <f t="shared" si="1585"/>
        <v>1.2615935741161024E-3</v>
      </c>
      <c r="AC1313" s="13">
        <f t="shared" si="1586"/>
        <v>2.9919483322117306E-5</v>
      </c>
      <c r="AD1313" s="13">
        <f t="shared" si="1587"/>
        <v>5.3124186289129315E-2</v>
      </c>
      <c r="AE1313" s="13">
        <f t="shared" si="1588"/>
        <v>1.8113840989287661E-2</v>
      </c>
      <c r="AF1313" s="13">
        <f t="shared" si="1589"/>
        <v>3.0881530457656961E-3</v>
      </c>
      <c r="AG1313" s="13">
        <f t="shared" si="1590"/>
        <v>3.5099087081942267E-4</v>
      </c>
      <c r="AH1313" s="13">
        <f t="shared" si="1591"/>
        <v>6.4424363149414679E-5</v>
      </c>
      <c r="AI1313" s="13">
        <f t="shared" si="1592"/>
        <v>1.1771422112656003E-4</v>
      </c>
      <c r="AJ1313" s="13">
        <f t="shared" si="1593"/>
        <v>1.0754190789046683E-4</v>
      </c>
      <c r="AK1313" s="13">
        <f t="shared" si="1594"/>
        <v>6.5499092304728372E-5</v>
      </c>
      <c r="AL1313" s="13">
        <f t="shared" si="1595"/>
        <v>7.4560899739451367E-7</v>
      </c>
      <c r="AM1313" s="13">
        <f t="shared" si="1596"/>
        <v>1.9413376885088995E-2</v>
      </c>
      <c r="AN1313" s="13">
        <f t="shared" si="1597"/>
        <v>6.619410978791259E-3</v>
      </c>
      <c r="AO1313" s="13">
        <f t="shared" si="1598"/>
        <v>1.1285157127866009E-3</v>
      </c>
      <c r="AP1313" s="13">
        <f t="shared" si="1599"/>
        <v>1.2826395158992496E-4</v>
      </c>
      <c r="AQ1313" s="13">
        <f t="shared" si="1600"/>
        <v>1.0933592521835077E-5</v>
      </c>
      <c r="AR1313" s="13">
        <f t="shared" si="1601"/>
        <v>4.3933761679599295E-6</v>
      </c>
      <c r="AS1313" s="13">
        <f t="shared" si="1602"/>
        <v>8.0274422352918939E-6</v>
      </c>
      <c r="AT1313" s="13">
        <f t="shared" si="1603"/>
        <v>7.3337481673997958E-6</v>
      </c>
      <c r="AU1313" s="13">
        <f t="shared" si="1604"/>
        <v>4.4666666007580969E-6</v>
      </c>
      <c r="AV1313" s="13">
        <f t="shared" si="1605"/>
        <v>2.0403390667628046E-6</v>
      </c>
      <c r="AW1313" s="13">
        <f t="shared" si="1606"/>
        <v>1.2903445701678045E-8</v>
      </c>
      <c r="AX1313" s="13">
        <f t="shared" si="1607"/>
        <v>5.911921173269624E-3</v>
      </c>
      <c r="AY1313" s="13">
        <f t="shared" si="1608"/>
        <v>2.0157974654140165E-3</v>
      </c>
      <c r="AZ1313" s="13">
        <f t="shared" si="1609"/>
        <v>3.4366488510893518E-4</v>
      </c>
      <c r="BA1313" s="13">
        <f t="shared" si="1610"/>
        <v>3.9059993305653644E-5</v>
      </c>
      <c r="BB1313" s="13">
        <f t="shared" si="1611"/>
        <v>3.3295875061997436E-6</v>
      </c>
      <c r="BC1313" s="13">
        <f t="shared" si="1612"/>
        <v>2.2705898333754799E-7</v>
      </c>
      <c r="BD1313" s="13">
        <f t="shared" si="1613"/>
        <v>2.4966944710591738E-7</v>
      </c>
      <c r="BE1313" s="13">
        <f t="shared" si="1614"/>
        <v>4.5618835900652532E-7</v>
      </c>
      <c r="BF1313" s="13">
        <f t="shared" si="1615"/>
        <v>4.167666915303033E-7</v>
      </c>
      <c r="BG1313" s="13">
        <f t="shared" si="1616"/>
        <v>2.5383444029915187E-7</v>
      </c>
      <c r="BH1313" s="13">
        <f t="shared" si="1617"/>
        <v>1.1594962671812786E-7</v>
      </c>
      <c r="BI1313" s="13">
        <f t="shared" si="1618"/>
        <v>4.2371920595892732E-8</v>
      </c>
      <c r="BJ1313" s="14">
        <f t="shared" si="1619"/>
        <v>0.73807132774192952</v>
      </c>
      <c r="BK1313" s="14">
        <f t="shared" si="1620"/>
        <v>0.19957139784459982</v>
      </c>
      <c r="BL1313" s="14">
        <f t="shared" si="1621"/>
        <v>6.082878374471528E-2</v>
      </c>
      <c r="BM1313" s="14">
        <f t="shared" si="1622"/>
        <v>0.36594317511645447</v>
      </c>
      <c r="BN1313" s="14">
        <f t="shared" si="1623"/>
        <v>0.63126832351028961</v>
      </c>
    </row>
    <row r="1314" spans="1:66" x14ac:dyDescent="0.25">
      <c r="A1314" t="s">
        <v>80</v>
      </c>
      <c r="B1314" t="s">
        <v>88</v>
      </c>
      <c r="C1314" t="s">
        <v>84</v>
      </c>
      <c r="D1314" s="11">
        <v>44467</v>
      </c>
      <c r="E1314" s="10">
        <f>VLOOKUP(A1314,home!$A$2:$E$405,3,FALSE)</f>
        <v>1.2518</v>
      </c>
      <c r="F1314" s="10">
        <f>VLOOKUP(B1314,home!$B$2:$E$405,3,FALSE)</f>
        <v>0.72940000000000005</v>
      </c>
      <c r="G1314" s="10">
        <f>VLOOKUP(C1314,away!$B$2:$E$405,4,FALSE)</f>
        <v>0.83360000000000001</v>
      </c>
      <c r="H1314" s="10">
        <f>VLOOKUP(A1314,away!$A$2:$E$405,3,FALSE)</f>
        <v>1.0562</v>
      </c>
      <c r="I1314" s="10">
        <f>VLOOKUP(C1314,away!$B$2:$E$405,3,FALSE)</f>
        <v>0.86450000000000005</v>
      </c>
      <c r="J1314" s="10">
        <f>VLOOKUP(B1314,home!$B$2:$E$405,4,FALSE)</f>
        <v>0.98799999999999999</v>
      </c>
      <c r="K1314" s="12">
        <f t="shared" si="1568"/>
        <v>0.76112925011200006</v>
      </c>
      <c r="L1314" s="12">
        <f t="shared" si="1569"/>
        <v>0.90212788120000009</v>
      </c>
      <c r="M1314" s="13">
        <f t="shared" si="1570"/>
        <v>0.18952067996479169</v>
      </c>
      <c r="N1314" s="13">
        <f t="shared" si="1571"/>
        <v>0.14424973302231822</v>
      </c>
      <c r="O1314" s="13">
        <f t="shared" si="1572"/>
        <v>0.17097188946022082</v>
      </c>
      <c r="P1314" s="13">
        <f t="shared" si="1573"/>
        <v>0.13013170601508964</v>
      </c>
      <c r="Q1314" s="13">
        <f t="shared" si="1574"/>
        <v>5.4896345562066649E-2</v>
      </c>
      <c r="R1314" s="13">
        <f t="shared" si="1575"/>
        <v>7.7119254191754819E-2</v>
      </c>
      <c r="S1314" s="13">
        <f t="shared" si="1576"/>
        <v>2.2338275846128887E-2</v>
      </c>
      <c r="T1314" s="13">
        <f t="shared" si="1577"/>
        <v>4.9523523907530211E-2</v>
      </c>
      <c r="U1314" s="13">
        <f t="shared" si="1578"/>
        <v>5.8697720112167048E-2</v>
      </c>
      <c r="V1314" s="13">
        <f t="shared" si="1579"/>
        <v>1.704251392883737E-3</v>
      </c>
      <c r="W1314" s="13">
        <f t="shared" si="1580"/>
        <v>1.3927738110515002E-2</v>
      </c>
      <c r="X1314" s="13">
        <f t="shared" si="1581"/>
        <v>1.256460087154739E-2</v>
      </c>
      <c r="Y1314" s="13">
        <f t="shared" si="1582"/>
        <v>5.6674383811863606E-3</v>
      </c>
      <c r="Z1314" s="13">
        <f t="shared" si="1583"/>
        <v>2.3190476461244006E-2</v>
      </c>
      <c r="AA1314" s="13">
        <f t="shared" si="1584"/>
        <v>1.7650949958686636E-2</v>
      </c>
      <c r="AB1314" s="13">
        <f t="shared" si="1585"/>
        <v>6.7173271529097989E-3</v>
      </c>
      <c r="AC1314" s="13">
        <f t="shared" si="1586"/>
        <v>7.3137513698951677E-5</v>
      </c>
      <c r="AD1314" s="13">
        <f t="shared" si="1587"/>
        <v>2.6502022159531516E-3</v>
      </c>
      <c r="AE1314" s="13">
        <f t="shared" si="1588"/>
        <v>2.3908213098293614E-3</v>
      </c>
      <c r="AF1314" s="13">
        <f t="shared" si="1589"/>
        <v>1.0784132812820854E-3</v>
      </c>
      <c r="AG1314" s="13">
        <f t="shared" si="1590"/>
        <v>3.2428889616698252E-4</v>
      </c>
      <c r="AH1314" s="13">
        <f t="shared" si="1591"/>
        <v>5.2301938485001314E-3</v>
      </c>
      <c r="AI1314" s="13">
        <f t="shared" si="1592"/>
        <v>3.9808535218493002E-3</v>
      </c>
      <c r="AJ1314" s="13">
        <f t="shared" si="1593"/>
        <v>1.5149720279454362E-3</v>
      </c>
      <c r="AK1314" s="13">
        <f t="shared" si="1594"/>
        <v>3.8436317452358854E-4</v>
      </c>
      <c r="AL1314" s="13">
        <f t="shared" si="1595"/>
        <v>2.0087537535459873E-6</v>
      </c>
      <c r="AM1314" s="13">
        <f t="shared" si="1596"/>
        <v>4.0342928505471672E-4</v>
      </c>
      <c r="AN1314" s="13">
        <f t="shared" si="1597"/>
        <v>3.6394480614044248E-4</v>
      </c>
      <c r="AO1314" s="13">
        <f t="shared" si="1598"/>
        <v>1.6416237841861104E-4</v>
      </c>
      <c r="AP1314" s="13">
        <f t="shared" si="1599"/>
        <v>4.9365152871844753E-5</v>
      </c>
      <c r="AQ1314" s="13">
        <f t="shared" si="1600"/>
        <v>1.1133420191347849E-5</v>
      </c>
      <c r="AR1314" s="13">
        <f t="shared" si="1601"/>
        <v>9.4366073896253984E-4</v>
      </c>
      <c r="AS1314" s="13">
        <f t="shared" si="1602"/>
        <v>7.182477906066937E-4</v>
      </c>
      <c r="AT1314" s="13">
        <f t="shared" si="1603"/>
        <v>2.733397011295368E-4</v>
      </c>
      <c r="AU1314" s="13">
        <f t="shared" si="1604"/>
        <v>6.9348947248854185E-5</v>
      </c>
      <c r="AV1314" s="13">
        <f t="shared" si="1605"/>
        <v>1.3195878053894255E-5</v>
      </c>
      <c r="AW1314" s="13">
        <f t="shared" si="1606"/>
        <v>3.8313402140148182E-8</v>
      </c>
      <c r="AX1314" s="13">
        <f t="shared" si="1607"/>
        <v>5.1176971534486106E-5</v>
      </c>
      <c r="AY1314" s="13">
        <f t="shared" si="1608"/>
        <v>4.6168172896638672E-5</v>
      </c>
      <c r="AZ1314" s="13">
        <f t="shared" si="1609"/>
        <v>2.0824797997059954E-5</v>
      </c>
      <c r="BA1314" s="13">
        <f t="shared" si="1610"/>
        <v>6.2622102978352358E-6</v>
      </c>
      <c r="BB1314" s="13">
        <f t="shared" si="1611"/>
        <v>1.4123286269037302E-6</v>
      </c>
      <c r="BC1314" s="13">
        <f t="shared" si="1612"/>
        <v>2.5482020634935361E-7</v>
      </c>
      <c r="BD1314" s="13">
        <f t="shared" si="1613"/>
        <v>1.4188377716865035E-4</v>
      </c>
      <c r="BE1314" s="13">
        <f t="shared" si="1614"/>
        <v>1.0799189291943294E-4</v>
      </c>
      <c r="BF1314" s="13">
        <f t="shared" si="1615"/>
        <v>4.1097894237971706E-5</v>
      </c>
      <c r="BG1314" s="13">
        <f t="shared" si="1616"/>
        <v>1.0426936474176562E-5</v>
      </c>
      <c r="BH1314" s="13">
        <f t="shared" si="1617"/>
        <v>1.9840615848888668E-6</v>
      </c>
      <c r="BI1314" s="13">
        <f t="shared" si="1618"/>
        <v>3.02025461256498E-7</v>
      </c>
      <c r="BJ1314" s="14">
        <f t="shared" si="1619"/>
        <v>0.28839123990263155</v>
      </c>
      <c r="BK1314" s="14">
        <f t="shared" si="1620"/>
        <v>0.34381622765924313</v>
      </c>
      <c r="BL1314" s="14">
        <f t="shared" si="1621"/>
        <v>0.34458900309240548</v>
      </c>
      <c r="BM1314" s="14">
        <f t="shared" si="1622"/>
        <v>0.23305120903978788</v>
      </c>
      <c r="BN1314" s="14">
        <f t="shared" si="1623"/>
        <v>0.76688960821624186</v>
      </c>
    </row>
    <row r="1315" spans="1:66" x14ac:dyDescent="0.25">
      <c r="A1315" t="s">
        <v>80</v>
      </c>
      <c r="B1315" t="s">
        <v>410</v>
      </c>
      <c r="C1315" t="s">
        <v>82</v>
      </c>
      <c r="D1315" s="11">
        <v>44467</v>
      </c>
      <c r="E1315" s="10">
        <f>VLOOKUP(A1315,home!$A$2:$E$405,3,FALSE)</f>
        <v>1.2518</v>
      </c>
      <c r="F1315" s="10">
        <f>VLOOKUP(B1315,home!$B$2:$E$405,3,FALSE)</f>
        <v>1.1113999999999999</v>
      </c>
      <c r="G1315" s="10">
        <f>VLOOKUP(C1315,away!$B$2:$E$405,4,FALSE)</f>
        <v>0.83360000000000001</v>
      </c>
      <c r="H1315" s="10">
        <f>VLOOKUP(A1315,away!$A$2:$E$405,3,FALSE)</f>
        <v>1.0562</v>
      </c>
      <c r="I1315" s="10">
        <f>VLOOKUP(C1315,away!$B$2:$E$405,3,FALSE)</f>
        <v>0.78210000000000002</v>
      </c>
      <c r="J1315" s="10">
        <f>VLOOKUP(B1315,home!$B$2:$E$405,4,FALSE)</f>
        <v>1.1113999999999999</v>
      </c>
      <c r="K1315" s="12">
        <f t="shared" si="1568"/>
        <v>1.159746433472</v>
      </c>
      <c r="L1315" s="12">
        <f t="shared" si="1569"/>
        <v>0.91807643782799997</v>
      </c>
      <c r="M1315" s="13">
        <f t="shared" si="1570"/>
        <v>0.12520249764173325</v>
      </c>
      <c r="N1315" s="13">
        <f t="shared" si="1571"/>
        <v>0.14520315010178661</v>
      </c>
      <c r="O1315" s="13">
        <f t="shared" si="1572"/>
        <v>0.11494546304209104</v>
      </c>
      <c r="P1315" s="13">
        <f t="shared" si="1573"/>
        <v>0.13330759080685264</v>
      </c>
      <c r="Q1315" s="13">
        <f t="shared" si="1574"/>
        <v>8.419941772972328E-2</v>
      </c>
      <c r="R1315" s="13">
        <f t="shared" si="1575"/>
        <v>5.2764360627086469E-2</v>
      </c>
      <c r="S1315" s="13">
        <f t="shared" si="1576"/>
        <v>3.5484343566329464E-2</v>
      </c>
      <c r="T1315" s="13">
        <f t="shared" si="1577"/>
        <v>7.7301501496496103E-2</v>
      </c>
      <c r="U1315" s="13">
        <f t="shared" si="1578"/>
        <v>6.1193279051693944E-2</v>
      </c>
      <c r="V1315" s="13">
        <f t="shared" si="1579"/>
        <v>4.1979392861686438E-3</v>
      </c>
      <c r="W1315" s="13">
        <f t="shared" si="1580"/>
        <v>3.2549991470821868E-2</v>
      </c>
      <c r="X1315" s="13">
        <f t="shared" si="1581"/>
        <v>2.9883380220863922E-2</v>
      </c>
      <c r="Y1315" s="13">
        <f t="shared" si="1582"/>
        <v>1.3717613631715227E-2</v>
      </c>
      <c r="Z1315" s="13">
        <f t="shared" si="1583"/>
        <v>1.6147238749595842E-2</v>
      </c>
      <c r="AA1315" s="13">
        <f t="shared" si="1584"/>
        <v>1.8726702550264655E-2</v>
      </c>
      <c r="AB1315" s="13">
        <f t="shared" si="1585"/>
        <v>1.0859113246680223E-2</v>
      </c>
      <c r="AC1315" s="13">
        <f t="shared" si="1586"/>
        <v>2.7935603479029854E-4</v>
      </c>
      <c r="AD1315" s="13">
        <f t="shared" si="1587"/>
        <v>9.4374341294574254E-3</v>
      </c>
      <c r="AE1315" s="13">
        <f t="shared" si="1588"/>
        <v>8.6642859078086658E-3</v>
      </c>
      <c r="AF1315" s="13">
        <f t="shared" si="1589"/>
        <v>3.9772383712821579E-3</v>
      </c>
      <c r="AG1315" s="13">
        <f t="shared" si="1590"/>
        <v>1.2171362787665202E-3</v>
      </c>
      <c r="AH1315" s="13">
        <f t="shared" si="1591"/>
        <v>3.7060998579967991E-3</v>
      </c>
      <c r="AI1315" s="13">
        <f t="shared" si="1592"/>
        <v>4.2981360924028728E-3</v>
      </c>
      <c r="AJ1315" s="13">
        <f t="shared" si="1593"/>
        <v>2.492374001870756E-3</v>
      </c>
      <c r="AK1315" s="13">
        <f t="shared" si="1594"/>
        <v>9.6350728651598124E-4</v>
      </c>
      <c r="AL1315" s="13">
        <f t="shared" si="1595"/>
        <v>1.189761567914181E-5</v>
      </c>
      <c r="AM1315" s="13">
        <f t="shared" si="1596"/>
        <v>2.1890061145530353E-3</v>
      </c>
      <c r="AN1315" s="13">
        <f t="shared" si="1597"/>
        <v>2.0096749360325613E-3</v>
      </c>
      <c r="AO1315" s="13">
        <f t="shared" si="1598"/>
        <v>9.2251760323249356E-4</v>
      </c>
      <c r="AP1315" s="13">
        <f t="shared" si="1599"/>
        <v>2.823138916697707E-4</v>
      </c>
      <c r="AQ1315" s="13">
        <f t="shared" si="1600"/>
        <v>6.4796433003385732E-5</v>
      </c>
      <c r="AR1315" s="13">
        <f t="shared" si="1601"/>
        <v>6.8049659117291189E-4</v>
      </c>
      <c r="AS1315" s="13">
        <f t="shared" si="1602"/>
        <v>7.8920349460263818E-4</v>
      </c>
      <c r="AT1315" s="13">
        <f t="shared" si="1603"/>
        <v>4.5763796907452434E-4</v>
      </c>
      <c r="AU1315" s="13">
        <f t="shared" si="1604"/>
        <v>1.7691466748518292E-4</v>
      </c>
      <c r="AV1315" s="13">
        <f t="shared" si="1605"/>
        <v>5.1294038661206452E-5</v>
      </c>
      <c r="AW1315" s="13">
        <f t="shared" si="1606"/>
        <v>3.5188383982533249E-7</v>
      </c>
      <c r="AX1315" s="13">
        <f t="shared" si="1607"/>
        <v>4.2311533903354663E-4</v>
      </c>
      <c r="AY1315" s="13">
        <f t="shared" si="1608"/>
        <v>3.8845222325030503E-4</v>
      </c>
      <c r="AZ1315" s="13">
        <f t="shared" si="1609"/>
        <v>1.7831441669400347E-4</v>
      </c>
      <c r="BA1315" s="13">
        <f t="shared" si="1610"/>
        <v>5.4568754830602798E-5</v>
      </c>
      <c r="BB1315" s="13">
        <f t="shared" si="1611"/>
        <v>1.2524572012897317E-5</v>
      </c>
      <c r="BC1315" s="13">
        <f t="shared" si="1612"/>
        <v>2.2997028917842074E-6</v>
      </c>
      <c r="BD1315" s="13">
        <f t="shared" si="1613"/>
        <v>1.0412464772968725E-4</v>
      </c>
      <c r="BE1315" s="13">
        <f t="shared" si="1614"/>
        <v>1.2075818884103315E-4</v>
      </c>
      <c r="BF1315" s="13">
        <f t="shared" si="1615"/>
        <v>7.0024439410463262E-5</v>
      </c>
      <c r="BG1315" s="13">
        <f t="shared" si="1616"/>
        <v>2.7070197954053628E-5</v>
      </c>
      <c r="BH1315" s="13">
        <f t="shared" si="1617"/>
        <v>7.8486413826486859E-6</v>
      </c>
      <c r="BI1315" s="13">
        <f t="shared" si="1618"/>
        <v>1.8204867702255116E-6</v>
      </c>
      <c r="BJ1315" s="14">
        <f t="shared" si="1619"/>
        <v>0.41267873332592614</v>
      </c>
      <c r="BK1315" s="14">
        <f t="shared" si="1620"/>
        <v>0.29887207717480374</v>
      </c>
      <c r="BL1315" s="14">
        <f t="shared" si="1621"/>
        <v>0.27243622911968735</v>
      </c>
      <c r="BM1315" s="14">
        <f t="shared" si="1622"/>
        <v>0.34412369808132937</v>
      </c>
      <c r="BN1315" s="14">
        <f t="shared" si="1623"/>
        <v>0.65562247994927325</v>
      </c>
    </row>
  </sheetData>
  <conditionalFormatting sqref="BJ2:BL13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2021-09-19T19:26:23Z</dcterms:modified>
</cp:coreProperties>
</file>